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Z:\April Publications\"/>
    </mc:Choice>
  </mc:AlternateContent>
  <xr:revisionPtr revIDLastSave="0" documentId="8_{C4B6D1C2-B2AC-41F4-8ED2-0D2C76E09EB3}" xr6:coauthVersionLast="47" xr6:coauthVersionMax="47" xr10:uidLastSave="{00000000-0000-0000-0000-000000000000}"/>
  <bookViews>
    <workbookView xWindow="28680" yWindow="-120" windowWidth="29040" windowHeight="15720"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0" l="1"/>
  <c r="C14" i="40"/>
  <c r="C7" i="40"/>
  <c r="C6" i="40" s="1"/>
  <c r="C7" i="41"/>
  <c r="C14" i="41"/>
  <c r="C21" i="41"/>
  <c r="C7" i="39"/>
  <c r="C14" i="39"/>
  <c r="C21" i="39"/>
  <c r="C7" i="38"/>
  <c r="C14" i="38"/>
  <c r="C21" i="38"/>
  <c r="C6" i="38" s="1"/>
  <c r="C6" i="37"/>
  <c r="C6" i="36"/>
  <c r="C8" i="31"/>
  <c r="C12" i="31"/>
  <c r="C16" i="31"/>
  <c r="C20" i="32"/>
  <c r="C31" i="32"/>
  <c r="C7" i="32"/>
  <c r="C6" i="35"/>
  <c r="C6" i="34"/>
  <c r="C6" i="33"/>
  <c r="C7" i="27"/>
  <c r="C7" i="26"/>
  <c r="C6" i="39" l="1"/>
  <c r="C6" i="41"/>
  <c r="C6" i="32"/>
  <c r="C7" i="4"/>
  <c r="C7" i="42" l="1"/>
  <c r="C11" i="42" s="1"/>
  <c r="C6" i="42" l="1"/>
</calcChain>
</file>

<file path=xl/sharedStrings.xml><?xml version="1.0" encoding="utf-8"?>
<sst xmlns="http://schemas.openxmlformats.org/spreadsheetml/2006/main" count="882" uniqueCount="346">
  <si>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</si>
  <si>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</si>
  <si>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</si>
  <si>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</si>
  <si>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</si>
  <si>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</si>
  <si>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</si>
  <si>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</si>
  <si>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</si>
  <si>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</si>
  <si>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</si>
  <si>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</si>
  <si>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</si>
  <si>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</si>
  <si>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</si>
  <si>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</si>
  <si>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</si>
  <si>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</si>
  <si>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</si>
  <si>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</si>
  <si>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</si>
  <si>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</si>
  <si>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</si>
  <si>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</si>
  <si>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</si>
  <si>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</si>
  <si>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</si>
  <si>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</si>
  <si>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</si>
  <si>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</si>
  <si>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</si>
  <si>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</si>
  <si>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</si>
  <si>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</si>
  <si>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</si>
  <si>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</si>
  <si>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</si>
  <si>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</si>
  <si>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</si>
  <si>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</si>
  <si>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</si>
  <si>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</si>
  <si>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</si>
  <si>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</si>
  <si>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</si>
  <si>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</si>
  <si>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</si>
  <si>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</si>
  <si>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</si>
  <si>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</si>
  <si>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</si>
  <si>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</si>
  <si>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</si>
  <si>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</si>
  <si>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</si>
  <si>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</si>
  <si>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</si>
  <si>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</si>
  <si>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</si>
  <si>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</si>
  <si>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</si>
  <si>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</si>
  <si>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</si>
  <si>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</si>
  <si>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</si>
  <si>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</si>
  <si>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</si>
  <si>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</si>
  <si>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</si>
  <si>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</si>
  <si>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</si>
  <si>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</si>
  <si>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دول الافتا </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</si>
  <si>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</si>
  <si>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</si>
  <si>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</si>
  <si>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</si>
  <si>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</si>
  <si>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</si>
  <si>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</si>
  <si>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</si>
  <si>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</si>
  <si>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</si>
  <si>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</si>
  <si>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</si>
  <si>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</si>
  <si>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</si>
  <si>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</si>
  <si>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</si>
  <si>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</si>
  <si>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</si>
  <si>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</si>
  <si>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</si>
  <si>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</si>
  <si>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</si>
  <si>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</si>
  <si>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</si>
  <si>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</si>
  <si>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</si>
  <si>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</si>
  <si>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</si>
  <si>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</si>
  <si>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</si>
  <si>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</si>
  <si>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</si>
  <si>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</si>
  <si>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</si>
  <si>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</si>
  <si>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</si>
  <si>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</si>
  <si>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</si>
  <si>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</si>
  <si>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</si>
  <si>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السودان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</si>
  <si>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</si>
  <si>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</si>
  <si>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</si>
  <si>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</si>
  <si>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</si>
  <si>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</si>
  <si>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</si>
  <si>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</si>
  <si>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</si>
  <si>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</si>
  <si>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</si>
  <si>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</si>
  <si>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</si>
  <si>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</si>
  <si>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</si>
  <si>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</si>
  <si>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</si>
  <si>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</si>
  <si>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</si>
  <si>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</si>
  <si>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</si>
  <si>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</si>
  <si>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</si>
  <si>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</si>
  <si>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</si>
  <si>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</si>
  <si>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اوروبا الغربية الاخرى </t>
  </si>
  <si>
    <t>All Other Countries</t>
  </si>
  <si>
    <t>جميع البلدان الاخرى</t>
  </si>
  <si>
    <t>منتجات الاغدية ;مشروبات,سوائل كحوليةوتبغ</t>
  </si>
  <si>
    <t>All Other Goods</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</si>
  <si>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</si>
  <si>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</si>
  <si>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</si>
  <si>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</si>
  <si>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</si>
  <si>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</si>
  <si>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</si>
  <si>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</si>
  <si>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</si>
  <si>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</si>
  <si>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</si>
  <si>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</si>
  <si>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</si>
  <si>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</si>
  <si>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</si>
  <si>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</si>
  <si>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</si>
  <si>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</si>
  <si>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</si>
  <si>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</si>
  <si>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</si>
  <si>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</si>
  <si>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</si>
  <si>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</si>
  <si>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</si>
  <si>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</si>
  <si>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</si>
  <si>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</si>
  <si>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</si>
  <si>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</si>
  <si>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</si>
  <si>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</si>
  <si>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</si>
  <si>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</si>
  <si>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</si>
  <si>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</si>
  <si>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</si>
  <si>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</si>
  <si>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</si>
  <si>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</si>
  <si>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</si>
  <si>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</si>
  <si>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</si>
  <si>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</si>
  <si>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</si>
  <si>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</si>
  <si>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</si>
  <si>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</si>
  <si>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</si>
  <si>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</si>
  <si>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</si>
  <si>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</si>
  <si>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</si>
  <si>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</si>
  <si>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</si>
  <si>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السويد</t>
  </si>
  <si>
    <t>Note: The data for 2025 are preliminary</t>
  </si>
  <si>
    <t>ملاحظة: بيانات عام 2025 أولية</t>
  </si>
  <si>
    <t>SWITZERLAND</t>
  </si>
  <si>
    <t>SAUDI ARABIA</t>
  </si>
  <si>
    <t>INDIA</t>
  </si>
  <si>
    <t>KUWAIT</t>
  </si>
  <si>
    <t>QATAR</t>
  </si>
  <si>
    <t>CHINA</t>
  </si>
  <si>
    <t>JORDAN</t>
  </si>
  <si>
    <t>BAHRAIN</t>
  </si>
  <si>
    <t>TURKIYE OF REPUBLIC</t>
  </si>
  <si>
    <t>SUDAN</t>
  </si>
  <si>
    <t>OMAN</t>
  </si>
  <si>
    <t>EGYPT</t>
  </si>
  <si>
    <t>CONGO REPUBLIC</t>
  </si>
  <si>
    <t>GERMANY</t>
  </si>
  <si>
    <t>JAPAN</t>
  </si>
  <si>
    <t>ITALY</t>
  </si>
  <si>
    <t>UNITED KINGDOM</t>
  </si>
  <si>
    <t>سوريا</t>
  </si>
  <si>
    <t>SYRIA</t>
  </si>
  <si>
    <t>VEHICLES OF TRANSPORT</t>
  </si>
  <si>
    <t>MACHINERY, SOUND RECORDERS, REPRODUCERS AND PARTS</t>
  </si>
  <si>
    <t>PHOTOGRAPHIC, MEDICAL, MUSICAL INSTRUMENTS _ PARTS</t>
  </si>
  <si>
    <t>MISCELLANEOUS MANUFACTURED ARTICLES</t>
  </si>
  <si>
    <t>PRODUCTS OF THE CHEMICAL OR ALLIED INDUSTRIES</t>
  </si>
  <si>
    <t>BASE METALS AND ARTICLES OF BASE METAL</t>
  </si>
  <si>
    <t>LIVE ANIMALS AND THEIR PRODUCTS</t>
  </si>
  <si>
    <t>PIECES AND ANTIQUES WORKS OF ART, COLLECTORS</t>
  </si>
  <si>
    <t>PEARLS, STONES, PRECIOUS METALS AND ITS ARTICLES</t>
  </si>
  <si>
    <t>PLASTICS, RUBBER AND ARTICLES THEREOF</t>
  </si>
  <si>
    <t>SWEDEN</t>
  </si>
  <si>
    <t>FRANCE</t>
  </si>
  <si>
    <t>Non-oil Foreign Merchandise Trade Through the Ports of Abu Dhabi Emirate, March 2025</t>
  </si>
  <si>
    <t>Non-oil of trade components (in million AED), March 2025</t>
  </si>
  <si>
    <t>Non-oil of Trade components (year-on-year growth), March 2025</t>
  </si>
  <si>
    <t>Non-oil exports by good HS, (in millions AED), March 2025</t>
  </si>
  <si>
    <t>Non-oil re-export by sections of HS, (in millions AED), March 2025</t>
  </si>
  <si>
    <t>Non-oil imports by sections of HS, (in millions AED), March 2025</t>
  </si>
  <si>
    <t>Non-oil exports by country (in millions AED), March 2025</t>
  </si>
  <si>
    <t>Non-oil Re-exports by country (in millions AED), March 2025</t>
  </si>
  <si>
    <t>Non-oil Imports by country (in millions AED), March 2025</t>
  </si>
  <si>
    <t>Non-oil foreign trade by continent (in millions AED), March 2025</t>
  </si>
  <si>
    <t>Non-oil foreign trade by mode of shipping (in millions AED), March 2025</t>
  </si>
  <si>
    <t>Non-oil exports by sector, March 2025</t>
  </si>
  <si>
    <t>Non-oil Imports by sector, March 2025</t>
  </si>
  <si>
    <t>Top 5 Non-oil exported goods by sector and HS, March 2025</t>
  </si>
  <si>
    <t>Top 5 Non-oil imported goods by sector and HS, March 2025</t>
  </si>
  <si>
    <t>Top 5 Non-oil export trade partners by sector, March 2025</t>
  </si>
  <si>
    <t>Top 5 Non-oil Imports trade partners by sector,  March 2025</t>
  </si>
  <si>
    <t>Table 1: Non-oil of trade components (in million AED), March 2025</t>
  </si>
  <si>
    <t>Table 2: Non-oil of trade components (year-on-year growth), March 2025</t>
  </si>
  <si>
    <t>Table 3: Non-oil exports by good HS, (in millions AED), March 2025</t>
  </si>
  <si>
    <t>Table 4: Non-oil re-export by sections of HS, (in millions AED), March 2025</t>
  </si>
  <si>
    <t>Table 5: Non-oil imports by sections of HS, (in millions AED), March 2025</t>
  </si>
  <si>
    <t>Table 6: Non-oil exports by country (in millions AED), March 2025</t>
  </si>
  <si>
    <t>Table 7: Non-oil Re-exports by country (in millions AED), March 2025</t>
  </si>
  <si>
    <t>Table 8: Non-oil Imports by country (in millions AED), March 2025</t>
  </si>
  <si>
    <t>Table 9: Non-oil foreign trade by continent (in millions AED), March 2025</t>
  </si>
  <si>
    <t>Table 10: Non-oil foreign trade by mode of shipping (in millions AED), March 2025</t>
  </si>
  <si>
    <t>Table 11: Non-oil exports by sector, March 2025</t>
  </si>
  <si>
    <t>Table 12: Non-oil Imports by sector, March 2025</t>
  </si>
  <si>
    <t xml:space="preserve"> Table 13: Top 5 Non-oil exported goods by sector and HS, March 2025</t>
  </si>
  <si>
    <t>Table 14: Top 5 Non-oil imported goods by sector and HS, March 2025</t>
  </si>
  <si>
    <t xml:space="preserve"> Table 15: Top 5 Non-oil export trade partners by sector, March 2025</t>
  </si>
  <si>
    <t>Table 16: Top 5 Non-oil Imports trade partners by sector, March 2025</t>
  </si>
  <si>
    <t>حركة التجارة الخارجية السلعية غير النفطية عبر منافذ إمارة أبوظبي، مارس2025</t>
  </si>
  <si>
    <t>قيمة التجارة الخارجية غير النفطية بالمليون درهم، مارس 2025</t>
  </si>
  <si>
    <t xml:space="preserve">التجارة الخارجية غير النفطية (النمو على أساس سنوي)، مارس 2025 </t>
  </si>
  <si>
    <t>الصادرات غير النفطية حسب أقسام النظام المنسق بالمليون درهم، مارس 2025</t>
  </si>
  <si>
    <t>المعاد تصديره غير النفطي حسب أقسام النظام المنسق بالمليون درهم، مارس 2025</t>
  </si>
  <si>
    <t>الواردات غير النفطية حسب أقسام النظام المنسق بالمليون درهم، مارس 2025</t>
  </si>
  <si>
    <t>الصادرات غير النفطية حسب الدولة بالمليون درهم، مارس 2025</t>
  </si>
  <si>
    <t>المعاد تصديره غير النفطي حسب الدولة بالمليون درهم، مارس 2025</t>
  </si>
  <si>
    <t>الواردات غير النفطية حسب الدولة بالمليون درهم، مارس 2025</t>
  </si>
  <si>
    <t xml:space="preserve">التجارة الخارجية غير النفطية حسب المنطقة بالمليون درهم، مارس 2025 </t>
  </si>
  <si>
    <t>التجارة الخارجية غير النفطية حسب وسيلة النقل بالمليون درهم، مارس 2025</t>
  </si>
  <si>
    <t xml:space="preserve">الصادرات غير النفطية حسب القطاع، مارس 2025   </t>
  </si>
  <si>
    <t>الواردات غير النفطية حسب القطاع، مارس 2025</t>
  </si>
  <si>
    <t>أهم خمس مجموعات سلعية في الصادرات غير النفطية حسب أقسام النظام المنسق والقطاع، مارس 2025</t>
  </si>
  <si>
    <t>أهم خمس مجموعات سلعية في الواردات غير النفطية حسب أقسام النظام المنسق والقطاع، مارس 2025</t>
  </si>
  <si>
    <t>أهم خمس شركاء في الصادرات غير النفطية حسب القطاع، مارس 2025</t>
  </si>
  <si>
    <t>أهم خمس شركاء في الواردات غير النفطية حسب القطاع، مارس 2025</t>
  </si>
  <si>
    <t>جدول 1: قيمة التجارة الخارجية غير النفطية بالمليون درهم، مارس 2025</t>
  </si>
  <si>
    <t>مارس 2025</t>
  </si>
  <si>
    <t>جدول 2:  التجارة الخارجية غير النفطية (النمو على أساس سنوي)، مارس 2025</t>
  </si>
  <si>
    <t xml:space="preserve">جدول 3: الصادرات غير النفطية حسب أقسام النظام المنسق بالمليون درهم، مارس 2025 </t>
  </si>
  <si>
    <t xml:space="preserve">جدول 4: المعاد تصديره غير النفطي حسب أقسام النظام المنسق بالمليون درهم، مارس 2025 </t>
  </si>
  <si>
    <t xml:space="preserve">جدول 5: الواردات غير النفطية حسب أقسام النظام المنسق بالمليون درهم، مارس 2025 </t>
  </si>
  <si>
    <t>جدول 6: الصادرات غير النفطية حسب الدولة بالمليون درهم، مارس 2025</t>
  </si>
  <si>
    <t>جدول 7: المعاد تصديره غير النفطي حسب الدولة بالمليون درهم، مارس 2025</t>
  </si>
  <si>
    <t xml:space="preserve">جدول 8: الواردات غير النفطية حسب الدولة بالمليون درهم، مارس 2025 </t>
  </si>
  <si>
    <t xml:space="preserve">جدول 9: التجارة الخارجية غير النفطية حسب المنطقة بالمليون درهم، مارس 2025 </t>
  </si>
  <si>
    <t xml:space="preserve">جدول 10: التجارة الخارجية غير النفطية حسب وسيلة النقل بالمليون درهم، مارس 2025 </t>
  </si>
  <si>
    <t xml:space="preserve">جدول 11: الصادرات غير النفطية حسب القطاع، مارس 2025   </t>
  </si>
  <si>
    <t xml:space="preserve"> جدول 12: الواردات غير النفطية حسب القطاع، مارس 2025</t>
  </si>
  <si>
    <t>جدول 13:  أهم خمس مجموعات سلعية في الصادرات غير النفطية حسب أقسام النظام المنسق والقطاع، مارس 2025</t>
  </si>
  <si>
    <t>جدول 14: أهم خمس مجموعات سلعية في الواردات غير النفطية حسب أقسام النظام المنسق والقطاع، مارس 2025</t>
  </si>
  <si>
    <t xml:space="preserve">  جدول 15: أهم خمس شركاء في الصادرات غير النفطية حسب القطاع، مارس 2025</t>
  </si>
  <si>
    <t xml:space="preserve"> جدول 16: أهم خمس شركاء في الواردات غير النفطية حسب القطاع، مارس 2025</t>
  </si>
  <si>
    <t>OTHERS</t>
  </si>
  <si>
    <t>اليمن</t>
  </si>
  <si>
    <t>YEMEN</t>
  </si>
  <si>
    <t xml:space="preserve">OTHER </t>
  </si>
  <si>
    <t>ARAB COUNTRIES</t>
  </si>
  <si>
    <t>ASIA</t>
  </si>
  <si>
    <t>EUROPEAN UNION (E.E.C)</t>
  </si>
  <si>
    <t>EASTERN EUROPE</t>
  </si>
  <si>
    <t>AFRICA</t>
  </si>
  <si>
    <t>NORTH AMERICA</t>
  </si>
  <si>
    <t>OCEANIA</t>
  </si>
  <si>
    <t>SOUTH AMERICA</t>
  </si>
  <si>
    <t>EFTA</t>
  </si>
  <si>
    <t>CENTRAL AMERICA</t>
  </si>
  <si>
    <t>OTHER WESTERN COUNTRIES</t>
  </si>
  <si>
    <t>OTHER</t>
  </si>
  <si>
    <t>SPAIN</t>
  </si>
  <si>
    <t>اسبانيا</t>
  </si>
  <si>
    <t>BANGLADESH</t>
  </si>
  <si>
    <t>بنجلاديش</t>
  </si>
  <si>
    <t>SEYCHELLES</t>
  </si>
  <si>
    <t>سيشل</t>
  </si>
  <si>
    <t>MOROCCO</t>
  </si>
  <si>
    <t>المغرب</t>
  </si>
  <si>
    <t>Return to Main Page</t>
  </si>
  <si>
    <t xml:space="preserve">العودة إلى الصفحة الرئيسية </t>
  </si>
  <si>
    <t>البيانات الوصفية</t>
  </si>
  <si>
    <t>استفسارات</t>
  </si>
  <si>
    <t>الرابط</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</si>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</sst>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 numFmtId="172" formatCode="_-* #,##0.0_-;\-* #,##0.0_-;_-* &quot;-&quot;??_-;_-@_-"/>
  </numFmts>
  <fonts count="45">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xf numFmtId="0" fontId="43" fillId="0" borderId="0"/>
  </cellStyleXfs>
  <cellXfs count="181">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0" fontId="30" fillId="0" borderId="0" xfId="18" applyFont="1" applyAlignment="1">
      <alignment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71" fontId="28" fillId="0" borderId="0" xfId="18" applyNumberFormat="1"/>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5" fillId="0" borderId="0" xfId="0" applyFont="1" applyAlignment="1">
      <alignment wrapText="1"/>
    </xf>
    <xf numFmtId="0" fontId="5" fillId="0" borderId="0" xfId="0" applyFont="1" applyAlignment="1">
      <alignment horizontal="right" readingOrder="2"/>
    </xf>
    <xf numFmtId="0" fontId="36" fillId="0" borderId="0" xfId="0" applyFont="1" applyAlignment="1">
      <alignment horizontal="right" vertical="center" readingOrder="2"/>
    </xf>
    <xf numFmtId="0" fontId="36" fillId="0" borderId="0" xfId="0" applyFont="1" applyAlignment="1">
      <alignment horizontal="right" vertical="center" wrapText="1" readingOrder="2"/>
    </xf>
    <xf numFmtId="0" fontId="38"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40"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5"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41" fillId="0" borderId="0" xfId="4" quotePrefix="1" applyFont="1" applyFill="1" applyAlignment="1">
      <alignment vertical="center"/>
    </xf>
    <xf numFmtId="49" fontId="42" fillId="0" borderId="0" xfId="3" applyFont="1" applyAlignment="1">
      <alignment vertical="center" readingOrder="1"/>
    </xf>
    <xf numFmtId="0" fontId="42" fillId="0" borderId="0" xfId="18" applyFont="1" applyAlignment="1">
      <alignment vertical="center"/>
    </xf>
    <xf numFmtId="49" fontId="24" fillId="0" borderId="0" xfId="3" applyFont="1" applyAlignment="1">
      <alignment horizontal="left" vertical="center" wrapText="1" readingOrder="1"/>
    </xf>
    <xf numFmtId="0" fontId="44" fillId="2" borderId="0" xfId="0" applyFont="1" applyFill="1"/>
    <xf numFmtId="0" fontId="4" fillId="2" borderId="0" xfId="4" applyFill="1"/>
    <xf numFmtId="172" fontId="44" fillId="2" borderId="0" xfId="0" applyNumberFormat="1" applyFont="1" applyFill="1"/>
    <xf numFmtId="167" fontId="10" fillId="4" borderId="3" xfId="1" applyNumberFormat="1" applyFont="1" applyFill="1" applyBorder="1" applyAlignment="1">
      <alignment horizontal="left" vertical="center" indent="4" readingOrder="1"/>
    </xf>
    <xf numFmtId="167" fontId="10" fillId="4" borderId="3" xfId="1" applyNumberFormat="1" applyFont="1" applyFill="1" applyBorder="1" applyAlignment="1">
      <alignment horizontal="right" vertical="center" indent="4" readingOrder="1"/>
    </xf>
    <xf numFmtId="166" fontId="10" fillId="4" borderId="3" xfId="1" applyNumberFormat="1" applyFont="1" applyFill="1" applyBorder="1" applyAlignment="1">
      <alignment horizontal="left" vertical="center" indent="1" readingOrder="1"/>
    </xf>
    <xf numFmtId="167" fontId="10" fillId="4" borderId="3" xfId="1" applyNumberFormat="1" applyFont="1" applyFill="1" applyBorder="1" applyAlignment="1">
      <alignment horizontal="left" vertical="center" indent="1"/>
    </xf>
    <xf numFmtId="166" fontId="10" fillId="4" borderId="3" xfId="1" applyNumberFormat="1" applyFont="1" applyFill="1" applyBorder="1" applyAlignment="1">
      <alignment horizontal="right" vertical="center" indent="1" readingOrder="1"/>
    </xf>
    <xf numFmtId="0" fontId="10" fillId="4" borderId="3" xfId="1"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39" fontId="10" fillId="4" borderId="3" xfId="1" applyNumberFormat="1" applyFont="1" applyFill="1" applyBorder="1" applyAlignment="1">
      <alignment horizontal="right" vertical="center" indent="2"/>
    </xf>
    <xf numFmtId="166" fontId="10" fillId="4" borderId="3" xfId="15" applyNumberFormat="1" applyFont="1" applyFill="1" applyBorder="1" applyAlignment="1">
      <alignment horizontal="left" vertical="center" indent="2" readingOrder="1"/>
    </xf>
    <xf numFmtId="167" fontId="5" fillId="4" borderId="3" xfId="15" applyNumberFormat="1" applyFont="1" applyFill="1" applyBorder="1" applyAlignment="1">
      <alignment horizontal="right" vertical="center" indent="2" readingOrder="1"/>
    </xf>
    <xf numFmtId="166" fontId="10" fillId="4" borderId="3" xfId="1" applyNumberFormat="1" applyFont="1" applyFill="1" applyBorder="1" applyAlignment="1">
      <alignment horizontal="left" vertical="center" indent="2" readingOrder="1"/>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right" vertical="center" indent="2" readingOrder="1"/>
    </xf>
    <xf numFmtId="9" fontId="10" fillId="4" borderId="3" xfId="1" applyNumberFormat="1" applyFont="1" applyFill="1" applyBorder="1" applyAlignment="1">
      <alignment horizontal="right" vertical="center"/>
    </xf>
    <xf numFmtId="167" fontId="10" fillId="7" borderId="3" xfId="1" applyNumberFormat="1" applyFont="1" applyFill="1" applyBorder="1" applyAlignment="1">
      <alignment horizontal="left" vertical="center" indent="1"/>
    </xf>
    <xf numFmtId="0" fontId="4" fillId="0" borderId="0" xfId="4" applyAlignment="1">
      <alignment horizontal="center" vertical="center"/>
    </xf>
    <xf numFmtId="0" fontId="4" fillId="0" borderId="0" xfId="4" applyFill="1" applyAlignment="1">
      <alignment horizontal="left"/>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65273</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2236990</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1"/>
  <sheetViews>
    <sheetView showGridLines="0" tabSelected="1" zoomScale="115" zoomScaleNormal="115" workbookViewId="0">
      <selection activeCell="B3" sqref="B3"/>
    </sheetView>
  </sheetViews>
  <sheetFormatPr defaultColWidth="7.54296875" defaultRowHeight="10"/>
  <cols>
    <col min="1" max="1" width="35.453125" style="3" customWidth="1"/>
    <col min="2" max="2" width="58.54296875" style="3" customWidth="1"/>
    <col min="3" max="4" width="10.54296875" style="3"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7"/>
      <c r="D2" s="17"/>
      <c r="E2" s="17"/>
    </row>
    <row r="3" spans="1:675" ht="54" customHeight="1">
      <c r="A3" s="5"/>
      <c r="B3" s="52" t="s">
        <v>234</v>
      </c>
      <c r="C3" s="17"/>
      <c r="D3" s="17"/>
      <c r="E3" s="53" t="s">
        <v>267</v>
      </c>
    </row>
    <row r="4" spans="1:675" ht="10.5">
      <c r="A4" s="5"/>
      <c r="B4" s="17"/>
      <c r="C4" s="17"/>
      <c r="D4" s="17"/>
      <c r="E4" s="17"/>
    </row>
    <row r="5" spans="1:675" ht="10.5">
      <c r="A5" s="5"/>
      <c r="B5" s="18"/>
      <c r="C5" s="18"/>
      <c r="D5" s="18"/>
      <c r="E5" s="18"/>
    </row>
    <row r="6" spans="1:675" ht="14.5">
      <c r="A6" s="5"/>
      <c r="C6" s="180" t="s">
        <v>0</v>
      </c>
      <c r="D6" s="179" t="s">
        <v>327</v>
      </c>
    </row>
    <row r="7" spans="1:675" ht="14.5">
      <c r="A7" s="5"/>
      <c r="C7" s="180" t="s">
        <v>1</v>
      </c>
      <c r="D7" s="179" t="s">
        <v>328</v>
      </c>
    </row>
    <row r="8" spans="1:675" s="19" customFormat="1">
      <c r="A8" s="2"/>
      <c r="B8" s="2"/>
      <c r="C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9" t="s">
        <v>2</v>
      </c>
      <c r="C9" s="20" t="s">
        <v>3</v>
      </c>
      <c r="D9" s="29" t="s">
        <v>329</v>
      </c>
      <c r="E9" s="29" t="s">
        <v>4</v>
      </c>
      <c r="F9" s="20"/>
      <c r="G9" s="20"/>
    </row>
    <row r="10" spans="1:675" ht="14.4" customHeight="1">
      <c r="A10" s="21"/>
      <c r="C10" s="20"/>
      <c r="D10" s="20"/>
      <c r="F10" s="20"/>
      <c r="G10" s="20"/>
    </row>
    <row r="11" spans="1:675" ht="15" customHeight="1">
      <c r="A11" s="21"/>
      <c r="B11" s="80" t="s">
        <v>235</v>
      </c>
      <c r="C11" s="155" t="s">
        <v>5</v>
      </c>
      <c r="D11" s="155" t="s">
        <v>330</v>
      </c>
      <c r="E11" s="81" t="s">
        <v>268</v>
      </c>
    </row>
    <row r="12" spans="1:675" ht="15" customHeight="1">
      <c r="A12" s="21"/>
      <c r="B12" s="80" t="s">
        <v>236</v>
      </c>
      <c r="C12" s="155" t="s">
        <v>6</v>
      </c>
      <c r="D12" s="155" t="s">
        <v>331</v>
      </c>
      <c r="E12" s="81" t="s">
        <v>269</v>
      </c>
    </row>
    <row r="13" spans="1:675" ht="15" customHeight="1">
      <c r="A13" s="21"/>
      <c r="B13" s="80" t="s">
        <v>237</v>
      </c>
      <c r="C13" s="155" t="s">
        <v>7</v>
      </c>
      <c r="D13" s="155" t="s">
        <v>332</v>
      </c>
      <c r="E13" s="81" t="s">
        <v>270</v>
      </c>
    </row>
    <row r="14" spans="1:675" ht="15" customHeight="1">
      <c r="A14" s="21"/>
      <c r="B14" s="80" t="s">
        <v>238</v>
      </c>
      <c r="C14" s="155" t="s">
        <v>8</v>
      </c>
      <c r="D14" s="155" t="s">
        <v>333</v>
      </c>
      <c r="E14" s="81" t="s">
        <v>271</v>
      </c>
    </row>
    <row r="15" spans="1:675" ht="15" customHeight="1">
      <c r="A15" s="21"/>
      <c r="B15" s="80" t="s">
        <v>239</v>
      </c>
      <c r="C15" s="155" t="s">
        <v>9</v>
      </c>
      <c r="D15" s="155" t="s">
        <v>334</v>
      </c>
      <c r="E15" s="81" t="s">
        <v>272</v>
      </c>
    </row>
    <row r="16" spans="1:675" ht="15" customHeight="1">
      <c r="A16" s="21"/>
      <c r="B16" s="80" t="s">
        <v>240</v>
      </c>
      <c r="C16" s="155" t="s">
        <v>10</v>
      </c>
      <c r="D16" s="155" t="s">
        <v>335</v>
      </c>
      <c r="E16" s="81" t="s">
        <v>273</v>
      </c>
    </row>
    <row r="17" spans="1:5" ht="15" customHeight="1">
      <c r="A17" s="21"/>
      <c r="B17" s="80" t="s">
        <v>241</v>
      </c>
      <c r="C17" s="155" t="s">
        <v>11</v>
      </c>
      <c r="D17" s="155" t="s">
        <v>336</v>
      </c>
      <c r="E17" s="81" t="s">
        <v>274</v>
      </c>
    </row>
    <row r="18" spans="1:5" ht="15" customHeight="1">
      <c r="A18" s="21"/>
      <c r="B18" s="80" t="s">
        <v>242</v>
      </c>
      <c r="C18" s="155" t="s">
        <v>12</v>
      </c>
      <c r="D18" s="155" t="s">
        <v>337</v>
      </c>
      <c r="E18" s="81" t="s">
        <v>275</v>
      </c>
    </row>
    <row r="19" spans="1:5" ht="15" customHeight="1">
      <c r="A19" s="21"/>
      <c r="B19" s="80" t="s">
        <v>243</v>
      </c>
      <c r="C19" s="155" t="s">
        <v>31</v>
      </c>
      <c r="D19" s="155" t="s">
        <v>338</v>
      </c>
      <c r="E19" s="81" t="s">
        <v>276</v>
      </c>
    </row>
    <row r="20" spans="1:5" ht="15" customHeight="1">
      <c r="A20" s="21"/>
      <c r="B20" s="80" t="s">
        <v>244</v>
      </c>
      <c r="C20" s="155" t="s">
        <v>32</v>
      </c>
      <c r="D20" s="155" t="s">
        <v>339</v>
      </c>
      <c r="E20" s="81" t="s">
        <v>277</v>
      </c>
    </row>
    <row r="21" spans="1:5" ht="15" customHeight="1">
      <c r="A21" s="21"/>
      <c r="B21" s="80" t="s">
        <v>245</v>
      </c>
      <c r="C21" s="155" t="s">
        <v>100</v>
      </c>
      <c r="D21" s="155" t="s">
        <v>340</v>
      </c>
      <c r="E21" s="81" t="s">
        <v>278</v>
      </c>
    </row>
    <row r="22" spans="1:5" ht="15" customHeight="1">
      <c r="A22" s="21"/>
      <c r="B22" s="80" t="s">
        <v>246</v>
      </c>
      <c r="C22" s="155" t="s">
        <v>101</v>
      </c>
      <c r="D22" s="155" t="s">
        <v>341</v>
      </c>
      <c r="E22" s="81" t="s">
        <v>279</v>
      </c>
    </row>
    <row r="23" spans="1:5" ht="15" customHeight="1">
      <c r="A23" s="21"/>
      <c r="B23" s="80" t="s">
        <v>247</v>
      </c>
      <c r="C23" s="155" t="s">
        <v>102</v>
      </c>
      <c r="D23" s="155" t="s">
        <v>342</v>
      </c>
      <c r="E23" s="81" t="s">
        <v>280</v>
      </c>
    </row>
    <row r="24" spans="1:5" ht="12">
      <c r="A24" s="21"/>
      <c r="B24" s="80" t="s">
        <v>248</v>
      </c>
      <c r="C24" s="155" t="s">
        <v>103</v>
      </c>
      <c r="D24" s="155" t="s">
        <v>343</v>
      </c>
      <c r="E24" s="81" t="s">
        <v>281</v>
      </c>
    </row>
    <row r="25" spans="1:5" ht="12">
      <c r="A25" s="21"/>
      <c r="B25" s="80" t="s">
        <v>249</v>
      </c>
      <c r="C25" s="155" t="s">
        <v>104</v>
      </c>
      <c r="D25" s="155" t="s">
        <v>344</v>
      </c>
      <c r="E25" s="81" t="s">
        <v>282</v>
      </c>
    </row>
    <row r="26" spans="1:5" ht="12">
      <c r="A26" s="21"/>
      <c r="B26" s="80" t="s">
        <v>250</v>
      </c>
      <c r="C26" s="155" t="s">
        <v>105</v>
      </c>
      <c r="D26" s="155" t="s">
        <v>345</v>
      </c>
      <c r="E26" s="81" t="s">
        <v>283</v>
      </c>
    </row>
    <row r="27" spans="1:5" ht="11.5">
      <c r="A27" s="21"/>
      <c r="C27" s="156"/>
      <c r="D27" s="156"/>
    </row>
    <row r="28" spans="1:5" ht="11.5">
      <c r="A28" s="21"/>
      <c r="C28" s="157"/>
      <c r="D28" s="157"/>
    </row>
    <row r="29" spans="1:5" ht="14">
      <c r="A29" s="21"/>
      <c r="C29" s="97"/>
      <c r="D29" s="97"/>
    </row>
    <row r="30" spans="1:5">
      <c r="A30" s="21"/>
      <c r="C30" s="94"/>
      <c r="D30" s="94"/>
    </row>
    <row r="31" spans="1:5" ht="14">
      <c r="A31" s="21"/>
      <c r="C31" s="98"/>
      <c r="D31" s="98"/>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 ref="D6" location="'Metadata '!A1" display="Metadata" xr:uid="{9E67337A-46A0-4FC9-8591-8596A13BE6C6}"/>
    <hyperlink ref="D7" location="'Enquiries  '!A1" display="Enquiries" xr:uid="{648B318D-A8C3-4382-BE51-D45941BECDEF}"/>
    <hyperlink ref="D11" location="'Table 1'!A1" display="Table 1 " xr:uid="{571D137C-0A6B-4CF2-BF7C-7D9112A58CD2}"/>
    <hyperlink ref="D12" location="'Table 2'!A1" display="Table 2 " xr:uid="{E5C8ECB0-04EC-4E9A-81A7-B43C6A074DA2}"/>
    <hyperlink ref="D13" location="'Table 3'!A1" display="Table 3 " xr:uid="{3BB55B29-65A2-4409-BFA8-F7563BB23F0F}"/>
    <hyperlink ref="D14" location="'Table 4'!A1" display="Table 4 " xr:uid="{B3DBDC24-FC1C-4E15-BA99-890B26CEDC1C}"/>
    <hyperlink ref="D15:D16" location="'Table 4'!A1" display="جدول 4" xr:uid="{FF4F7B1A-AEC1-414D-8928-DF09039D50F0}"/>
    <hyperlink ref="D15" location="'Table 5'!A1" display="Table 5 " xr:uid="{02E53CBE-13C5-4A05-A24E-61AE8110138A}"/>
    <hyperlink ref="D16" location="'Table 6'!A1" display="Table 6 " xr:uid="{80A718C2-E216-4786-8D9B-AEBF0942CD48}"/>
    <hyperlink ref="D17" location="'Table  7 '!A1" display="Table 7" xr:uid="{F51F7DF7-8B78-4535-9340-48367449AD62}"/>
    <hyperlink ref="D19" location="'Table 9 '!A1" display="Table 9 " xr:uid="{9BED75C8-BADE-445C-BFF3-CB271E354606}"/>
    <hyperlink ref="D18" location="'Table 8 '!A1" display="Table 8" xr:uid="{CEAE4992-EDB3-4444-83EE-FBA3F41DF189}"/>
    <hyperlink ref="D20:D26" location="'Table 9 '!A1" display="Table 9 " xr:uid="{63A73820-926B-4373-AFB7-9E3EDE044CD1}"/>
    <hyperlink ref="C19:D19" location="'Table 9'!A1" display="Table 9" xr:uid="{EA55B748-6BAE-4163-B361-2CD4155F34E0}"/>
    <hyperlink ref="C20:D20" location="'Table 10'!A1" display="Table 10" xr:uid="{12E18317-67DE-4E6F-887C-2765AB91594E}"/>
    <hyperlink ref="C21:D21" location="'Table 11'!A1" display="Table 11" xr:uid="{2460D49B-BB10-44B3-BC86-0410FA75083D}"/>
    <hyperlink ref="C22:D22" location="'Table 12'!A1" display="Table 12" xr:uid="{A21C4157-6A3C-4425-BD12-F66B845B4446}"/>
    <hyperlink ref="C23:D23" location="'Table 13'!A1" display="Table 13" xr:uid="{29BA2160-8B8D-4980-A8F4-A75CC77AAF90}"/>
    <hyperlink ref="C24:D24" location="'Table 14'!A1" display="Table 14" xr:uid="{CB555D2F-B9B1-46B3-9D66-8CD3288D9784}"/>
    <hyperlink ref="C25:D25" location="'Table 15'!A1" display="Table 15" xr:uid="{D000E1AC-E308-41F6-8E57-41EB6B45086C}"/>
    <hyperlink ref="C26:D26" location="'Table 16'!A1" display="Table 16" xr:uid="{68E02775-A864-4B72-BEBE-F4DD738656F8}"/>
    <hyperlink ref="C6:D6" location="Metadata!A1" display="Metadata" xr:uid="{42D9D0BB-FE11-4798-9411-BEAD39F7B769}"/>
    <hyperlink ref="C7:D7" location="Enquiries!A1" display="Enquiries" xr:uid="{CC750713-7E04-40E9-98CF-E5FE6D515A59}"/>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48"/>
  <sheetViews>
    <sheetView showGridLines="0" zoomScaleNormal="100" workbookViewId="0"/>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7" customFormat="1" ht="36" customHeight="1">
      <c r="A2" s="55"/>
      <c r="B2" s="55" t="s">
        <v>259</v>
      </c>
      <c r="C2" s="55"/>
      <c r="D2" s="54" t="s">
        <v>293</v>
      </c>
    </row>
    <row r="3" spans="1:4" ht="14.25" customHeight="1">
      <c r="A3" s="30"/>
      <c r="B3" s="30" t="s">
        <v>13</v>
      </c>
      <c r="D3" s="5" t="s">
        <v>59</v>
      </c>
    </row>
    <row r="4" spans="1:4" ht="10.5">
      <c r="B4" s="14" t="s">
        <v>38</v>
      </c>
      <c r="C4" s="119" t="s">
        <v>285</v>
      </c>
      <c r="D4" s="9" t="s">
        <v>73</v>
      </c>
    </row>
    <row r="5" spans="1:4" ht="12.75" customHeight="1">
      <c r="B5" s="14"/>
      <c r="C5" s="119">
        <v>45717</v>
      </c>
      <c r="D5" s="9"/>
    </row>
    <row r="6" spans="1:4" ht="13.5" customHeight="1">
      <c r="B6" s="10" t="s">
        <v>21</v>
      </c>
      <c r="C6" s="127">
        <f>SUM(C31,C20,C7)</f>
        <v>31635.797123000004</v>
      </c>
      <c r="D6" s="37" t="s">
        <v>77</v>
      </c>
    </row>
    <row r="7" spans="1:4" ht="13.5" customHeight="1">
      <c r="B7" s="131" t="s">
        <v>17</v>
      </c>
      <c r="C7" s="135">
        <f>SUM(C8:C19)</f>
        <v>14628.596493999999</v>
      </c>
      <c r="D7" s="133" t="s">
        <v>64</v>
      </c>
    </row>
    <row r="8" spans="1:4" ht="13.5" customHeight="1">
      <c r="B8" s="12" t="s">
        <v>313</v>
      </c>
      <c r="C8" s="128">
        <v>4679.4837230000003</v>
      </c>
      <c r="D8" s="39" t="s">
        <v>125</v>
      </c>
    </row>
    <row r="9" spans="1:4" ht="13.5" customHeight="1">
      <c r="B9" s="11" t="s">
        <v>305</v>
      </c>
      <c r="C9" s="129">
        <v>4555.889435</v>
      </c>
      <c r="D9" s="38" t="s">
        <v>122</v>
      </c>
    </row>
    <row r="10" spans="1:4" ht="13.5" customHeight="1">
      <c r="B10" s="12" t="s">
        <v>306</v>
      </c>
      <c r="C10" s="128">
        <v>4055.1522759999998</v>
      </c>
      <c r="D10" s="39" t="s">
        <v>123</v>
      </c>
    </row>
    <row r="11" spans="1:4" ht="13.5" customHeight="1">
      <c r="B11" s="11" t="s">
        <v>307</v>
      </c>
      <c r="C11" s="129">
        <v>469.99391500000002</v>
      </c>
      <c r="D11" s="38" t="s">
        <v>126</v>
      </c>
    </row>
    <row r="12" spans="1:4" ht="13.5" customHeight="1">
      <c r="B12" s="12" t="s">
        <v>310</v>
      </c>
      <c r="C12" s="128">
        <v>450.97562599999998</v>
      </c>
      <c r="D12" s="39" t="s">
        <v>124</v>
      </c>
    </row>
    <row r="13" spans="1:4" ht="13.5" customHeight="1">
      <c r="B13" s="11" t="s">
        <v>309</v>
      </c>
      <c r="C13" s="129">
        <v>151.18525299999999</v>
      </c>
      <c r="D13" s="38" t="s">
        <v>127</v>
      </c>
    </row>
    <row r="14" spans="1:4" ht="13.5" customHeight="1">
      <c r="B14" s="12" t="s">
        <v>311</v>
      </c>
      <c r="C14" s="128">
        <v>47.711860999999999</v>
      </c>
      <c r="D14" s="39" t="s">
        <v>128</v>
      </c>
    </row>
    <row r="15" spans="1:4" ht="13.5" customHeight="1">
      <c r="B15" s="11" t="s">
        <v>312</v>
      </c>
      <c r="C15" s="129">
        <v>47.335084999999999</v>
      </c>
      <c r="D15" s="38" t="s">
        <v>130</v>
      </c>
    </row>
    <row r="16" spans="1:4" ht="13.5" customHeight="1">
      <c r="B16" s="12" t="s">
        <v>308</v>
      </c>
      <c r="C16" s="128">
        <v>16.246848</v>
      </c>
      <c r="D16" s="39" t="s">
        <v>129</v>
      </c>
    </row>
    <row r="17" spans="2:4" ht="13.5" customHeight="1">
      <c r="B17" s="11" t="s">
        <v>314</v>
      </c>
      <c r="C17" s="129">
        <v>14.826176999999999</v>
      </c>
      <c r="D17" s="38" t="s">
        <v>131</v>
      </c>
    </row>
    <row r="18" spans="2:4" ht="13.5" customHeight="1">
      <c r="B18" s="12" t="s">
        <v>315</v>
      </c>
      <c r="C18" s="128">
        <v>0.89910800000000002</v>
      </c>
      <c r="D18" s="39" t="s">
        <v>82</v>
      </c>
    </row>
    <row r="19" spans="2:4" ht="13.5" customHeight="1">
      <c r="B19" s="11" t="s">
        <v>301</v>
      </c>
      <c r="C19" s="129">
        <v>138.897187</v>
      </c>
      <c r="D19" s="38" t="s">
        <v>198</v>
      </c>
    </row>
    <row r="20" spans="2:4" ht="13.5" customHeight="1">
      <c r="B20" s="132" t="s">
        <v>167</v>
      </c>
      <c r="C20" s="130">
        <f>SUM(C21:C30)</f>
        <v>5559.7817350000005</v>
      </c>
      <c r="D20" s="134" t="s">
        <v>65</v>
      </c>
    </row>
    <row r="21" spans="2:4" ht="13.5" customHeight="1">
      <c r="B21" s="11" t="s">
        <v>305</v>
      </c>
      <c r="C21" s="136">
        <v>4303.8824979999999</v>
      </c>
      <c r="D21" s="38" t="s">
        <v>122</v>
      </c>
    </row>
    <row r="22" spans="2:4" ht="13.5" customHeight="1">
      <c r="B22" s="12" t="s">
        <v>306</v>
      </c>
      <c r="C22" s="137">
        <v>214.63463999999999</v>
      </c>
      <c r="D22" s="39" t="s">
        <v>123</v>
      </c>
    </row>
    <row r="23" spans="2:4" ht="13.5" customHeight="1">
      <c r="B23" s="11" t="s">
        <v>307</v>
      </c>
      <c r="C23" s="136">
        <v>92.547739000000007</v>
      </c>
      <c r="D23" s="38" t="s">
        <v>126</v>
      </c>
    </row>
    <row r="24" spans="2:4" ht="13.5" customHeight="1">
      <c r="B24" s="12" t="s">
        <v>308</v>
      </c>
      <c r="C24" s="137">
        <v>55.619562000000002</v>
      </c>
      <c r="D24" s="39" t="s">
        <v>129</v>
      </c>
    </row>
    <row r="25" spans="2:4" ht="13.5" customHeight="1">
      <c r="B25" s="11" t="s">
        <v>309</v>
      </c>
      <c r="C25" s="136">
        <v>36.744644000000001</v>
      </c>
      <c r="D25" s="38" t="s">
        <v>127</v>
      </c>
    </row>
    <row r="26" spans="2:4" ht="13.5" customHeight="1">
      <c r="B26" s="12" t="s">
        <v>310</v>
      </c>
      <c r="C26" s="137">
        <v>31.193097000000002</v>
      </c>
      <c r="D26" s="39" t="s">
        <v>124</v>
      </c>
    </row>
    <row r="27" spans="2:4" ht="13.5" customHeight="1">
      <c r="B27" s="11" t="s">
        <v>311</v>
      </c>
      <c r="C27" s="136">
        <v>11.085622000000001</v>
      </c>
      <c r="D27" s="38" t="s">
        <v>128</v>
      </c>
    </row>
    <row r="28" spans="2:4" ht="13.5" customHeight="1">
      <c r="B28" s="12" t="s">
        <v>312</v>
      </c>
      <c r="C28" s="137">
        <v>7.0313739999999996</v>
      </c>
      <c r="D28" s="39" t="s">
        <v>130</v>
      </c>
    </row>
    <row r="29" spans="2:4" ht="13.5" customHeight="1">
      <c r="B29" s="11" t="s">
        <v>313</v>
      </c>
      <c r="C29" s="136">
        <v>0.53140600000000004</v>
      </c>
      <c r="D29" s="38" t="s">
        <v>125</v>
      </c>
    </row>
    <row r="30" spans="2:4" ht="13.5" customHeight="1">
      <c r="B30" s="12" t="s">
        <v>304</v>
      </c>
      <c r="C30" s="137">
        <v>806.51115300000004</v>
      </c>
      <c r="D30" s="39" t="s">
        <v>39</v>
      </c>
    </row>
    <row r="31" spans="2:4" ht="13.5" customHeight="1">
      <c r="B31" s="131" t="s">
        <v>63</v>
      </c>
      <c r="C31" s="135">
        <f>SUM(C32:C43)</f>
        <v>11447.418894000002</v>
      </c>
      <c r="D31" s="133" t="s">
        <v>66</v>
      </c>
    </row>
    <row r="32" spans="2:4" ht="13.5" customHeight="1">
      <c r="B32" s="12" t="s">
        <v>305</v>
      </c>
      <c r="C32" s="128">
        <v>1897.4133790000001</v>
      </c>
      <c r="D32" s="39" t="s">
        <v>71</v>
      </c>
    </row>
    <row r="33" spans="2:4" ht="13.5" customHeight="1">
      <c r="B33" s="11" t="s">
        <v>306</v>
      </c>
      <c r="C33" s="129">
        <v>3790.5857719999999</v>
      </c>
      <c r="D33" s="38" t="s">
        <v>132</v>
      </c>
    </row>
    <row r="34" spans="2:4" ht="13.5" customHeight="1">
      <c r="B34" s="12" t="s">
        <v>309</v>
      </c>
      <c r="C34" s="128">
        <v>844.10384399999998</v>
      </c>
      <c r="D34" s="39" t="s">
        <v>133</v>
      </c>
    </row>
    <row r="35" spans="2:4" ht="13.5" customHeight="1">
      <c r="B35" s="11" t="s">
        <v>307</v>
      </c>
      <c r="C35" s="129">
        <v>2642.4274719999999</v>
      </c>
      <c r="D35" s="38" t="s">
        <v>134</v>
      </c>
    </row>
    <row r="36" spans="2:4" ht="13.5" customHeight="1">
      <c r="B36" s="12" t="s">
        <v>315</v>
      </c>
      <c r="C36" s="128">
        <v>1.810708</v>
      </c>
      <c r="D36" s="39" t="s">
        <v>140</v>
      </c>
    </row>
    <row r="37" spans="2:4" ht="13.5" customHeight="1">
      <c r="B37" s="11" t="s">
        <v>308</v>
      </c>
      <c r="C37" s="129">
        <v>165.623448</v>
      </c>
      <c r="D37" s="38" t="s">
        <v>135</v>
      </c>
    </row>
    <row r="38" spans="2:4" ht="13.5" customHeight="1">
      <c r="B38" s="12" t="s">
        <v>310</v>
      </c>
      <c r="C38" s="128">
        <v>1409.5443150000001</v>
      </c>
      <c r="D38" s="39" t="s">
        <v>136</v>
      </c>
    </row>
    <row r="39" spans="2:4" ht="13.5" customHeight="1">
      <c r="B39" s="11" t="s">
        <v>314</v>
      </c>
      <c r="C39" s="129">
        <v>11.459390000000001</v>
      </c>
      <c r="D39" s="38" t="s">
        <v>137</v>
      </c>
    </row>
    <row r="40" spans="2:4" ht="13.5" customHeight="1">
      <c r="B40" s="12" t="s">
        <v>312</v>
      </c>
      <c r="C40" s="128">
        <v>118.38598</v>
      </c>
      <c r="D40" s="39" t="s">
        <v>138</v>
      </c>
    </row>
    <row r="41" spans="2:4" ht="13.5" customHeight="1">
      <c r="B41" s="11" t="s">
        <v>311</v>
      </c>
      <c r="C41" s="129">
        <v>365.797236</v>
      </c>
      <c r="D41" s="38" t="s">
        <v>139</v>
      </c>
    </row>
    <row r="42" spans="2:4" ht="13.5" customHeight="1">
      <c r="B42" s="12" t="s">
        <v>313</v>
      </c>
      <c r="C42" s="128">
        <v>131.64048700000001</v>
      </c>
      <c r="D42" s="39" t="s">
        <v>72</v>
      </c>
    </row>
    <row r="43" spans="2:4" ht="9" customHeight="1">
      <c r="B43" s="172" t="s">
        <v>316</v>
      </c>
      <c r="C43" s="173">
        <v>68.626863</v>
      </c>
      <c r="D43" s="174" t="s">
        <v>39</v>
      </c>
    </row>
    <row r="44" spans="2:4">
      <c r="B44" s="15" t="s">
        <v>79</v>
      </c>
      <c r="C44" s="12"/>
      <c r="D44" s="16" t="s">
        <v>78</v>
      </c>
    </row>
    <row r="45" spans="2:4">
      <c r="B45" s="15" t="s">
        <v>201</v>
      </c>
      <c r="C45" s="7"/>
      <c r="D45" s="16" t="s">
        <v>202</v>
      </c>
    </row>
    <row r="47" spans="2:4" ht="14.5">
      <c r="B47" s="160" t="s">
        <v>325</v>
      </c>
      <c r="C47" s="160"/>
      <c r="D47" s="160" t="s">
        <v>326</v>
      </c>
    </row>
    <row r="48" spans="2:4" ht="14.5">
      <c r="B48" s="160" t="s">
        <v>169</v>
      </c>
      <c r="C48" s="160"/>
      <c r="D48" s="160" t="s">
        <v>170</v>
      </c>
    </row>
  </sheetData>
  <hyperlinks>
    <hyperlink ref="B48" location="Enquiries!A1" display="Contact us for media support and coordination." xr:uid="{B06D9B71-3615-4F7B-B6BA-77082A921382}"/>
    <hyperlink ref="D48" location="Enquiries!A1" display="للنشر الإعلامي يُرجى التواصل معنا للدعم والتنسيق." xr:uid="{E6B3806B-08EE-4148-A28B-7FEA348E82A2}"/>
    <hyperlink ref="B47" location="'Index الفهرس'!A1" display="Return to Main Page" xr:uid="{C686EB05-B078-4046-A559-0E2BB8C10C10}"/>
    <hyperlink ref="D47" location="'Index الفهرس'!A1" display="العودة إلى الصفحة الرئيسية " xr:uid="{0F097586-FB3C-451C-9FCB-12608C4E4476}"/>
    <hyperlink ref="B47:D47" location="Index!B31" display="Return to Main Page" xr:uid="{84D7A561-ACC6-42A6-9AC8-B1177F78691F}"/>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7" customFormat="1" ht="32.25" customHeight="1">
      <c r="B3" s="55" t="s">
        <v>260</v>
      </c>
      <c r="C3" s="55"/>
      <c r="D3" s="70" t="s">
        <v>294</v>
      </c>
    </row>
    <row r="4" spans="2:6" s="67" customFormat="1" ht="10.5" customHeight="1">
      <c r="B4" s="78"/>
      <c r="C4" s="78"/>
      <c r="D4" s="55"/>
    </row>
    <row r="5" spans="2:6">
      <c r="B5" s="30" t="s">
        <v>13</v>
      </c>
      <c r="D5" s="5" t="s">
        <v>59</v>
      </c>
    </row>
    <row r="6" spans="2:6" ht="13.5" customHeight="1">
      <c r="B6" s="8" t="s">
        <v>168</v>
      </c>
      <c r="C6" s="119" t="s">
        <v>285</v>
      </c>
      <c r="D6" s="9" t="s">
        <v>70</v>
      </c>
    </row>
    <row r="7" spans="2:6" ht="15" customHeight="1">
      <c r="B7" s="8"/>
      <c r="C7" s="119">
        <v>45717</v>
      </c>
      <c r="D7" s="9"/>
    </row>
    <row r="8" spans="2:6" ht="14.15" customHeight="1">
      <c r="B8" s="10" t="s">
        <v>17</v>
      </c>
      <c r="C8" s="116">
        <f>SUM(C9:C11)</f>
        <v>14628.596494000001</v>
      </c>
      <c r="D8" s="37" t="s">
        <v>64</v>
      </c>
    </row>
    <row r="9" spans="2:6" ht="14.15" customHeight="1">
      <c r="B9" s="11" t="s">
        <v>22</v>
      </c>
      <c r="C9" s="72">
        <v>2892.580723</v>
      </c>
      <c r="D9" s="38" t="s">
        <v>67</v>
      </c>
    </row>
    <row r="10" spans="2:6" ht="14.15" customHeight="1">
      <c r="B10" s="12" t="s">
        <v>24</v>
      </c>
      <c r="C10" s="73">
        <v>3445.9868029999998</v>
      </c>
      <c r="D10" s="39" t="s">
        <v>69</v>
      </c>
    </row>
    <row r="11" spans="2:6" ht="14.15" customHeight="1">
      <c r="B11" s="11" t="s">
        <v>23</v>
      </c>
      <c r="C11" s="72">
        <v>8290.0289680000005</v>
      </c>
      <c r="D11" s="38" t="s">
        <v>68</v>
      </c>
    </row>
    <row r="12" spans="2:6" ht="14.15" customHeight="1">
      <c r="B12" s="10" t="s">
        <v>18</v>
      </c>
      <c r="C12" s="71">
        <f>SUM(C13:C15)</f>
        <v>5559.7817349999996</v>
      </c>
      <c r="D12" s="37" t="s">
        <v>65</v>
      </c>
    </row>
    <row r="13" spans="2:6" ht="14.15" customHeight="1">
      <c r="B13" s="11" t="s">
        <v>22</v>
      </c>
      <c r="C13" s="120">
        <v>160.60629900000001</v>
      </c>
      <c r="D13" s="38" t="s">
        <v>67</v>
      </c>
    </row>
    <row r="14" spans="2:6" ht="14.15" customHeight="1">
      <c r="B14" s="12" t="s">
        <v>24</v>
      </c>
      <c r="C14" s="73">
        <v>4676.5192299999999</v>
      </c>
      <c r="D14" s="39" t="s">
        <v>69</v>
      </c>
    </row>
    <row r="15" spans="2:6" ht="14.15" customHeight="1">
      <c r="B15" s="11" t="s">
        <v>23</v>
      </c>
      <c r="C15" s="120">
        <v>722.656206</v>
      </c>
      <c r="D15" s="38" t="s">
        <v>68</v>
      </c>
      <c r="F15" s="153"/>
    </row>
    <row r="16" spans="2:6" ht="14.15" customHeight="1">
      <c r="B16" s="10" t="s">
        <v>19</v>
      </c>
      <c r="C16" s="116">
        <f>SUM(C17:C19)</f>
        <v>11447.418893999999</v>
      </c>
      <c r="D16" s="37" t="s">
        <v>66</v>
      </c>
    </row>
    <row r="17" spans="2:4" ht="14.15" customHeight="1">
      <c r="B17" s="11" t="s">
        <v>22</v>
      </c>
      <c r="C17" s="72">
        <v>5681.1152510000002</v>
      </c>
      <c r="D17" s="38" t="s">
        <v>67</v>
      </c>
    </row>
    <row r="18" spans="2:4" ht="14.15" customHeight="1">
      <c r="B18" s="12" t="s">
        <v>24</v>
      </c>
      <c r="C18" s="73">
        <v>3808.7060379999998</v>
      </c>
      <c r="D18" s="39" t="s">
        <v>69</v>
      </c>
    </row>
    <row r="19" spans="2:4" ht="14.15" customHeight="1">
      <c r="B19" s="172" t="s">
        <v>23</v>
      </c>
      <c r="C19" s="165">
        <v>1957.5976049999999</v>
      </c>
      <c r="D19" s="174" t="s">
        <v>68</v>
      </c>
    </row>
    <row r="20" spans="2:4" s="1" customFormat="1">
      <c r="B20" s="13"/>
      <c r="C20" s="13"/>
    </row>
    <row r="21" spans="2:4">
      <c r="B21" s="15" t="s">
        <v>79</v>
      </c>
      <c r="D21" s="16" t="s">
        <v>78</v>
      </c>
    </row>
    <row r="22" spans="2:4">
      <c r="B22" s="15" t="s">
        <v>201</v>
      </c>
      <c r="D22" s="16" t="s">
        <v>202</v>
      </c>
    </row>
    <row r="24" spans="2:4" ht="14.5">
      <c r="B24" s="160" t="s">
        <v>325</v>
      </c>
      <c r="C24" s="160"/>
      <c r="D24" s="160" t="s">
        <v>326</v>
      </c>
    </row>
    <row r="25" spans="2:4" ht="14.5">
      <c r="B25" s="160" t="s">
        <v>169</v>
      </c>
      <c r="C25" s="160"/>
      <c r="D25" s="160" t="s">
        <v>170</v>
      </c>
    </row>
    <row r="26" spans="2:4">
      <c r="C26" s="83"/>
    </row>
  </sheetData>
  <hyperlinks>
    <hyperlink ref="B25" location="Enquiries!A1" display="Contact us for media support and coordination." xr:uid="{ED99D0BC-275F-4922-8D40-2F9385FB6488}"/>
    <hyperlink ref="D25" location="Enquiries!A1" display="للنشر الإعلامي يُرجى التواصل معنا للدعم والتنسيق." xr:uid="{73B17F15-7FC9-4A33-BBED-0270DD2C40FE}"/>
    <hyperlink ref="B24" location="'Index الفهرس'!A1" display="Return to Main Page" xr:uid="{7E0745F7-83A3-4C6C-9D2B-E9A282B96927}"/>
    <hyperlink ref="D24" location="'Index الفهرس'!A1" display="العودة إلى الصفحة الرئيسية " xr:uid="{C2D0B323-6C55-42F3-94B8-7F81EB370B95}"/>
    <hyperlink ref="B24:D24" location="Index!B31" display="Return to Main Page" xr:uid="{8551E03B-2997-4244-A9BE-EC157A70D187}"/>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dimension ref="B2:D15"/>
  <sheetViews>
    <sheetView showGridLines="0" workbookViewId="0"/>
  </sheetViews>
  <sheetFormatPr defaultColWidth="9.08984375" defaultRowHeight="14.5"/>
  <cols>
    <col min="1" max="1" width="9.08984375" style="93"/>
    <col min="2" max="2" width="51" style="93" customWidth="1"/>
    <col min="3" max="3" width="23.453125" style="93" customWidth="1"/>
    <col min="4" max="4" width="53.54296875" style="93" customWidth="1"/>
    <col min="5" max="16384" width="9.08984375" style="93"/>
  </cols>
  <sheetData>
    <row r="2" spans="2:4">
      <c r="B2" s="56" t="s">
        <v>261</v>
      </c>
      <c r="C2" s="97"/>
      <c r="D2" s="70" t="s">
        <v>295</v>
      </c>
    </row>
    <row r="3" spans="2:4">
      <c r="B3" s="30" t="s">
        <v>13</v>
      </c>
      <c r="D3" s="94" t="s">
        <v>59</v>
      </c>
    </row>
    <row r="4" spans="2:4" ht="15" customHeight="1">
      <c r="B4" s="8" t="s">
        <v>84</v>
      </c>
      <c r="C4" s="119" t="s">
        <v>285</v>
      </c>
      <c r="D4" s="9" t="s">
        <v>85</v>
      </c>
    </row>
    <row r="5" spans="2:4" ht="15.75" customHeight="1">
      <c r="B5" s="8" t="s">
        <v>86</v>
      </c>
      <c r="C5" s="119">
        <v>45717</v>
      </c>
      <c r="D5" s="9" t="s">
        <v>86</v>
      </c>
    </row>
    <row r="6" spans="2:4" ht="19.25" customHeight="1">
      <c r="B6" s="10" t="s">
        <v>21</v>
      </c>
      <c r="C6" s="71">
        <f>SUM(C7:C9)</f>
        <v>20188.378228999998</v>
      </c>
      <c r="D6" s="37" t="s">
        <v>77</v>
      </c>
    </row>
    <row r="7" spans="2:4">
      <c r="B7" s="100" t="s">
        <v>87</v>
      </c>
      <c r="C7" s="72">
        <v>200.25108</v>
      </c>
      <c r="D7" s="44" t="s">
        <v>88</v>
      </c>
    </row>
    <row r="8" spans="2:4">
      <c r="B8" s="99" t="s">
        <v>89</v>
      </c>
      <c r="C8" s="73">
        <v>19979.270877999999</v>
      </c>
      <c r="D8" s="102" t="s">
        <v>90</v>
      </c>
    </row>
    <row r="9" spans="2:4" ht="14.4" customHeight="1">
      <c r="B9" s="164" t="s">
        <v>91</v>
      </c>
      <c r="C9" s="165">
        <v>8.8562709999999996</v>
      </c>
      <c r="D9" s="166" t="s">
        <v>92</v>
      </c>
    </row>
    <row r="10" spans="2:4">
      <c r="B10" s="94" t="s">
        <v>79</v>
      </c>
      <c r="D10" s="95" t="s">
        <v>78</v>
      </c>
    </row>
    <row r="11" spans="2:4">
      <c r="B11" s="15" t="s">
        <v>201</v>
      </c>
      <c r="D11" s="101" t="s">
        <v>202</v>
      </c>
    </row>
    <row r="12" spans="2:4">
      <c r="B12" s="94" t="s">
        <v>93</v>
      </c>
      <c r="D12" s="96" t="s">
        <v>94</v>
      </c>
    </row>
    <row r="14" spans="2:4">
      <c r="B14" s="160" t="s">
        <v>325</v>
      </c>
      <c r="C14" s="160"/>
      <c r="D14" s="160" t="s">
        <v>326</v>
      </c>
    </row>
    <row r="15" spans="2:4">
      <c r="B15" s="160" t="s">
        <v>169</v>
      </c>
      <c r="C15" s="160"/>
      <c r="D15" s="160" t="s">
        <v>170</v>
      </c>
    </row>
  </sheetData>
  <hyperlinks>
    <hyperlink ref="B15" location="Enquiries!A1" display="Contact us for media support and coordination." xr:uid="{1E6AD7F8-D993-40B1-AFCA-636BE98964D6}"/>
    <hyperlink ref="D15" location="Enquiries!A1" display="للنشر الإعلامي يُرجى التواصل معنا للدعم والتنسيق." xr:uid="{19F94F15-622C-449E-A38C-4A7E5DD9FE46}"/>
    <hyperlink ref="B14" location="'Index الفهرس'!A1" display="Return to Main Page" xr:uid="{53E9F849-B11B-4F4F-9B95-98DE9CBD2031}"/>
    <hyperlink ref="D14" location="'Index الفهرس'!A1" display="العودة إلى الصفحة الرئيسية " xr:uid="{5565709A-0A42-4337-9792-F43EB710AC0D}"/>
    <hyperlink ref="B14:D14" location="Index!B31" display="Return to Main Page" xr:uid="{F53935C8-BB92-41CA-BE66-39BE33F33AFC}"/>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dimension ref="B1:D14"/>
  <sheetViews>
    <sheetView showGridLines="0" zoomScale="90" zoomScaleNormal="90" workbookViewId="0"/>
  </sheetViews>
  <sheetFormatPr defaultColWidth="9.08984375" defaultRowHeight="14.5"/>
  <cols>
    <col min="1" max="1" width="9.08984375" style="93"/>
    <col min="2" max="2" width="36.54296875" style="93" customWidth="1"/>
    <col min="3" max="3" width="26.90625" style="93" customWidth="1"/>
    <col min="4" max="4" width="41.453125" style="93" customWidth="1"/>
    <col min="5" max="16384" width="9.08984375" style="93"/>
  </cols>
  <sheetData>
    <row r="1" spans="2:4">
      <c r="C1" s="97"/>
    </row>
    <row r="2" spans="2:4">
      <c r="B2" s="56" t="s">
        <v>262</v>
      </c>
      <c r="C2" s="98"/>
      <c r="D2" s="70" t="s">
        <v>296</v>
      </c>
    </row>
    <row r="3" spans="2:4">
      <c r="B3" s="30" t="s">
        <v>13</v>
      </c>
      <c r="D3" s="94" t="s">
        <v>59</v>
      </c>
    </row>
    <row r="4" spans="2:4">
      <c r="B4" s="8" t="s">
        <v>84</v>
      </c>
      <c r="C4" s="119" t="s">
        <v>285</v>
      </c>
      <c r="D4" s="9" t="s">
        <v>85</v>
      </c>
    </row>
    <row r="5" spans="2:4">
      <c r="B5" s="8" t="s">
        <v>86</v>
      </c>
      <c r="C5" s="119">
        <v>45717</v>
      </c>
      <c r="D5" s="9" t="s">
        <v>86</v>
      </c>
    </row>
    <row r="6" spans="2:4">
      <c r="B6" s="10" t="s">
        <v>21</v>
      </c>
      <c r="C6" s="71">
        <f>SUM(C7:C9)</f>
        <v>11447.418894</v>
      </c>
      <c r="D6" s="37" t="s">
        <v>77</v>
      </c>
    </row>
    <row r="7" spans="2:4">
      <c r="B7" s="100" t="s">
        <v>87</v>
      </c>
      <c r="C7" s="72">
        <v>46.259973000000002</v>
      </c>
      <c r="D7" s="44" t="s">
        <v>88</v>
      </c>
    </row>
    <row r="8" spans="2:4">
      <c r="B8" s="99" t="s">
        <v>89</v>
      </c>
      <c r="C8" s="73">
        <v>11176.843962000001</v>
      </c>
      <c r="D8" s="102" t="s">
        <v>90</v>
      </c>
    </row>
    <row r="9" spans="2:4">
      <c r="B9" s="164" t="s">
        <v>91</v>
      </c>
      <c r="C9" s="165">
        <v>224.31495899999999</v>
      </c>
      <c r="D9" s="166" t="s">
        <v>92</v>
      </c>
    </row>
    <row r="10" spans="2:4">
      <c r="B10" s="94" t="s">
        <v>79</v>
      </c>
      <c r="D10" s="95" t="s">
        <v>78</v>
      </c>
    </row>
    <row r="11" spans="2:4">
      <c r="B11" s="15" t="s">
        <v>201</v>
      </c>
      <c r="D11" s="101" t="s">
        <v>202</v>
      </c>
    </row>
    <row r="13" spans="2:4">
      <c r="B13" s="160" t="s">
        <v>325</v>
      </c>
      <c r="C13" s="160"/>
      <c r="D13" s="160" t="s">
        <v>326</v>
      </c>
    </row>
    <row r="14" spans="2:4">
      <c r="B14" s="160" t="s">
        <v>169</v>
      </c>
      <c r="C14" s="160"/>
      <c r="D14" s="160" t="s">
        <v>170</v>
      </c>
    </row>
  </sheetData>
  <hyperlinks>
    <hyperlink ref="B14" location="Enquiries!A1" display="Contact us for media support and coordination." xr:uid="{C505EC37-7C21-49E9-BA2B-F934F08D5AA3}"/>
    <hyperlink ref="D14" location="Enquiries!A1" display="للنشر الإعلامي يُرجى التواصل معنا للدعم والتنسيق." xr:uid="{0324414B-706B-4EA9-981B-AB90BBF66783}"/>
    <hyperlink ref="B13" location="'Index الفهرس'!A1" display="Return to Main Page" xr:uid="{E104201A-587C-445A-959A-AB9F7FD132C4}"/>
    <hyperlink ref="D13" location="'Index الفهرس'!A1" display="العودة إلى الصفحة الرئيسية " xr:uid="{6B27DF5B-64E2-48FD-BAF6-82A053A71A89}"/>
    <hyperlink ref="B13:D13" location="Index!B31" display="Return to Main Page" xr:uid="{FF46DE58-1D0A-4178-8460-697E95888B68}"/>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dimension ref="B2:F34"/>
  <sheetViews>
    <sheetView showGridLines="0" zoomScale="80" zoomScaleNormal="80" workbookViewId="0">
      <selection activeCell="D34" sqref="B33:D34"/>
    </sheetView>
  </sheetViews>
  <sheetFormatPr defaultColWidth="9.08984375" defaultRowHeight="14.5"/>
  <cols>
    <col min="1" max="1" width="9.08984375" style="93"/>
    <col min="2" max="2" width="66.08984375" style="93" customWidth="1"/>
    <col min="3" max="3" width="25.08984375" style="93" customWidth="1"/>
    <col min="4" max="4" width="68.6328125" style="93" customWidth="1"/>
    <col min="5" max="16384" width="9.08984375" style="93"/>
  </cols>
  <sheetData>
    <row r="2" spans="2:6" ht="26">
      <c r="B2" s="56" t="s">
        <v>263</v>
      </c>
      <c r="C2" s="97"/>
      <c r="D2" s="70" t="s">
        <v>297</v>
      </c>
    </row>
    <row r="3" spans="2:6">
      <c r="B3" s="30" t="s">
        <v>13</v>
      </c>
      <c r="C3" s="94"/>
      <c r="D3" s="94" t="s">
        <v>59</v>
      </c>
    </row>
    <row r="4" spans="2:6">
      <c r="B4" s="8" t="s">
        <v>96</v>
      </c>
      <c r="C4" s="119" t="s">
        <v>285</v>
      </c>
      <c r="D4" s="9" t="s">
        <v>99</v>
      </c>
    </row>
    <row r="5" spans="2:6">
      <c r="B5" s="8" t="s">
        <v>86</v>
      </c>
      <c r="C5" s="119">
        <v>45717</v>
      </c>
      <c r="D5" s="9" t="s">
        <v>86</v>
      </c>
    </row>
    <row r="6" spans="2:6">
      <c r="B6" s="10" t="s">
        <v>21</v>
      </c>
      <c r="C6" s="37">
        <f>SUM(C21,C14,C7)</f>
        <v>20188.378228999998</v>
      </c>
      <c r="D6" s="37" t="s">
        <v>77</v>
      </c>
    </row>
    <row r="7" spans="2:6" ht="18" customHeight="1">
      <c r="B7" s="106" t="s">
        <v>87</v>
      </c>
      <c r="C7" s="106">
        <f>SUM(C8:C13)</f>
        <v>200.25107999999997</v>
      </c>
      <c r="D7" s="108" t="s">
        <v>88</v>
      </c>
    </row>
    <row r="8" spans="2:6" ht="18" customHeight="1">
      <c r="B8" s="62" t="s">
        <v>222</v>
      </c>
      <c r="C8" s="112">
        <v>157.45736099999999</v>
      </c>
      <c r="D8" s="109" t="s">
        <v>55</v>
      </c>
      <c r="E8" s="114"/>
      <c r="F8" s="115"/>
    </row>
    <row r="9" spans="2:6" ht="18" customHeight="1">
      <c r="B9" s="59" t="s">
        <v>228</v>
      </c>
      <c r="C9" s="110">
        <v>16.363951</v>
      </c>
      <c r="D9" s="110" t="s">
        <v>40</v>
      </c>
      <c r="E9" s="114"/>
    </row>
    <row r="10" spans="2:6" ht="18" customHeight="1">
      <c r="B10" s="62" t="s">
        <v>230</v>
      </c>
      <c r="C10" s="112">
        <v>15.539736</v>
      </c>
      <c r="D10" s="109" t="s">
        <v>52</v>
      </c>
      <c r="E10" s="114"/>
    </row>
    <row r="11" spans="2:6" ht="18" customHeight="1">
      <c r="B11" s="59" t="s">
        <v>226</v>
      </c>
      <c r="C11" s="110">
        <v>3.833183</v>
      </c>
      <c r="D11" s="110" t="s">
        <v>44</v>
      </c>
      <c r="E11" s="114"/>
    </row>
    <row r="12" spans="2:6" ht="18" customHeight="1">
      <c r="B12" s="62" t="s">
        <v>227</v>
      </c>
      <c r="C12" s="112">
        <v>3.0160260000000001</v>
      </c>
      <c r="D12" s="109" t="s">
        <v>53</v>
      </c>
      <c r="E12" s="114"/>
    </row>
    <row r="13" spans="2:6" ht="18" customHeight="1">
      <c r="B13" s="59" t="s">
        <v>144</v>
      </c>
      <c r="C13" s="110">
        <v>4.0408229999999996</v>
      </c>
      <c r="D13" s="110" t="s">
        <v>95</v>
      </c>
      <c r="E13" s="114"/>
    </row>
    <row r="14" spans="2:6" ht="18" customHeight="1">
      <c r="B14" s="107" t="s">
        <v>89</v>
      </c>
      <c r="C14" s="113">
        <f>SUM(C15:C20)</f>
        <v>19979.270877999999</v>
      </c>
      <c r="D14" s="111" t="s">
        <v>90</v>
      </c>
    </row>
    <row r="15" spans="2:6" ht="18" customHeight="1">
      <c r="B15" s="59" t="s">
        <v>230</v>
      </c>
      <c r="C15" s="110">
        <v>8596.6602340000009</v>
      </c>
      <c r="D15" s="110" t="s">
        <v>52</v>
      </c>
      <c r="E15" s="114"/>
    </row>
    <row r="16" spans="2:6" ht="18" customHeight="1">
      <c r="B16" s="62" t="s">
        <v>227</v>
      </c>
      <c r="C16" s="112">
        <v>2744.6827950000002</v>
      </c>
      <c r="D16" s="109" t="s">
        <v>53</v>
      </c>
      <c r="E16" s="114"/>
    </row>
    <row r="17" spans="2:5" ht="18" customHeight="1">
      <c r="B17" s="59" t="s">
        <v>231</v>
      </c>
      <c r="C17" s="110">
        <v>1869.127336</v>
      </c>
      <c r="D17" s="110" t="s">
        <v>45</v>
      </c>
    </row>
    <row r="18" spans="2:5" ht="18" customHeight="1">
      <c r="B18" s="62" t="s">
        <v>222</v>
      </c>
      <c r="C18" s="112">
        <v>1623.9978659999999</v>
      </c>
      <c r="D18" s="109" t="s">
        <v>55</v>
      </c>
    </row>
    <row r="19" spans="2:5" ht="18" customHeight="1">
      <c r="B19" s="59" t="s">
        <v>223</v>
      </c>
      <c r="C19" s="110">
        <v>1436.431012</v>
      </c>
      <c r="D19" s="110" t="s">
        <v>54</v>
      </c>
      <c r="E19" s="114"/>
    </row>
    <row r="20" spans="2:5" ht="18" customHeight="1">
      <c r="B20" s="62" t="s">
        <v>144</v>
      </c>
      <c r="C20" s="112">
        <v>3708.371635</v>
      </c>
      <c r="D20" s="109" t="s">
        <v>95</v>
      </c>
    </row>
    <row r="21" spans="2:5" ht="18" customHeight="1">
      <c r="B21" s="106" t="s">
        <v>91</v>
      </c>
      <c r="C21" s="108">
        <f>SUM(C22:C27)</f>
        <v>8.8562709999999996</v>
      </c>
      <c r="D21" s="108" t="s">
        <v>92</v>
      </c>
    </row>
    <row r="22" spans="2:5" ht="18" customHeight="1">
      <c r="B22" s="62" t="s">
        <v>222</v>
      </c>
      <c r="C22" s="112">
        <v>5.3917960000000003</v>
      </c>
      <c r="D22" s="109" t="s">
        <v>55</v>
      </c>
      <c r="E22" s="114"/>
    </row>
    <row r="23" spans="2:5" ht="18" customHeight="1">
      <c r="B23" s="59" t="s">
        <v>223</v>
      </c>
      <c r="C23" s="110">
        <v>2.2561089999999999</v>
      </c>
      <c r="D23" s="110" t="s">
        <v>54</v>
      </c>
      <c r="E23" s="114"/>
    </row>
    <row r="24" spans="2:5" ht="18" customHeight="1">
      <c r="B24" s="62" t="s">
        <v>224</v>
      </c>
      <c r="C24" s="112">
        <v>0.86787499999999995</v>
      </c>
      <c r="D24" s="109" t="s">
        <v>56</v>
      </c>
      <c r="E24" s="114"/>
    </row>
    <row r="25" spans="2:5" ht="18" customHeight="1">
      <c r="B25" s="59" t="s">
        <v>225</v>
      </c>
      <c r="C25" s="110">
        <v>0.185303</v>
      </c>
      <c r="D25" s="110" t="s">
        <v>58</v>
      </c>
      <c r="E25" s="114"/>
    </row>
    <row r="26" spans="2:5" ht="18" customHeight="1">
      <c r="B26" s="32" t="s">
        <v>228</v>
      </c>
      <c r="C26" s="112">
        <v>7.2999999999999995E-2</v>
      </c>
      <c r="D26" s="112" t="s">
        <v>40</v>
      </c>
      <c r="E26" s="114"/>
    </row>
    <row r="27" spans="2:5" ht="18" customHeight="1">
      <c r="B27" s="162" t="s">
        <v>144</v>
      </c>
      <c r="C27" s="163">
        <v>8.2187999999999997E-2</v>
      </c>
      <c r="D27" s="163" t="s">
        <v>95</v>
      </c>
    </row>
    <row r="28" spans="2:5">
      <c r="B28" s="103"/>
      <c r="C28" s="104"/>
      <c r="D28" s="105"/>
    </row>
    <row r="29" spans="2:5">
      <c r="B29" s="94" t="s">
        <v>79</v>
      </c>
      <c r="D29" s="95" t="s">
        <v>78</v>
      </c>
    </row>
    <row r="30" spans="2:5">
      <c r="B30" s="15" t="s">
        <v>201</v>
      </c>
      <c r="D30" s="101" t="s">
        <v>202</v>
      </c>
    </row>
    <row r="31" spans="2:5">
      <c r="B31" s="94" t="s">
        <v>93</v>
      </c>
      <c r="D31" s="96" t="s">
        <v>94</v>
      </c>
    </row>
    <row r="33" spans="2:4">
      <c r="B33" s="160" t="s">
        <v>325</v>
      </c>
      <c r="C33" s="160"/>
      <c r="D33" s="160" t="s">
        <v>326</v>
      </c>
    </row>
    <row r="34" spans="2:4">
      <c r="B34" s="160" t="s">
        <v>169</v>
      </c>
      <c r="C34" s="160"/>
      <c r="D34" s="160" t="s">
        <v>170</v>
      </c>
    </row>
  </sheetData>
  <hyperlinks>
    <hyperlink ref="B34" location="Enquiries!A1" display="Contact us for media support and coordination." xr:uid="{1CE76035-83A7-44D9-AB8A-A45F311C75C1}"/>
    <hyperlink ref="D34" location="Enquiries!A1" display="للنشر الإعلامي يُرجى التواصل معنا للدعم والتنسيق." xr:uid="{4F6C15EC-DE7F-4B7E-A4F5-06A86E3483C7}"/>
    <hyperlink ref="B33" location="'Index الفهرس'!A1" display="Return to Main Page" xr:uid="{164EC7BE-D93A-4E46-9EED-366C6CE7E708}"/>
    <hyperlink ref="D33" location="'Index الفهرس'!A1" display="العودة إلى الصفحة الرئيسية " xr:uid="{E90FC6A1-5087-45D1-B929-DF99F3FB5897}"/>
    <hyperlink ref="B33:D33" location="Index!B31" display="Return to Main Page" xr:uid="{DD8BA9DC-500F-4B57-974F-F4C0754F3D30}"/>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dimension ref="B2:E33"/>
  <sheetViews>
    <sheetView showGridLines="0" zoomScale="98" zoomScaleNormal="98" workbookViewId="0"/>
  </sheetViews>
  <sheetFormatPr defaultColWidth="9.08984375" defaultRowHeight="14.5"/>
  <cols>
    <col min="1" max="1" width="9.08984375" style="93"/>
    <col min="2" max="2" width="49.54296875" style="93" customWidth="1"/>
    <col min="3" max="3" width="23" style="93" customWidth="1"/>
    <col min="4" max="4" width="59.08984375" style="93" customWidth="1"/>
    <col min="5" max="16384" width="9.08984375" style="93"/>
  </cols>
  <sheetData>
    <row r="2" spans="2:5" ht="26">
      <c r="B2" s="56" t="s">
        <v>264</v>
      </c>
      <c r="C2" s="97"/>
      <c r="D2" s="70" t="s">
        <v>298</v>
      </c>
    </row>
    <row r="3" spans="2:5">
      <c r="B3" s="30" t="s">
        <v>13</v>
      </c>
      <c r="C3" s="94"/>
      <c r="D3" s="94" t="s">
        <v>59</v>
      </c>
    </row>
    <row r="4" spans="2:5">
      <c r="B4" s="8" t="s">
        <v>96</v>
      </c>
      <c r="C4" s="119" t="s">
        <v>285</v>
      </c>
      <c r="D4" s="9" t="s">
        <v>99</v>
      </c>
    </row>
    <row r="5" spans="2:5">
      <c r="B5" s="8" t="s">
        <v>86</v>
      </c>
      <c r="C5" s="119">
        <v>45717</v>
      </c>
      <c r="D5" s="9" t="s">
        <v>86</v>
      </c>
    </row>
    <row r="6" spans="2:5">
      <c r="B6" s="10" t="s">
        <v>21</v>
      </c>
      <c r="C6" s="37">
        <f>SUM(C21,C14,C7)</f>
        <v>11447.418894</v>
      </c>
      <c r="D6" s="37" t="s">
        <v>77</v>
      </c>
    </row>
    <row r="7" spans="2:5" ht="15" customHeight="1">
      <c r="B7" s="106" t="s">
        <v>87</v>
      </c>
      <c r="C7" s="108">
        <f>SUM(C8:C13)</f>
        <v>46.259972999999995</v>
      </c>
      <c r="D7" s="108" t="s">
        <v>88</v>
      </c>
    </row>
    <row r="8" spans="2:5" ht="15" customHeight="1">
      <c r="B8" s="62" t="s">
        <v>222</v>
      </c>
      <c r="C8" s="112">
        <v>28.587264999999999</v>
      </c>
      <c r="D8" s="109" t="s">
        <v>55</v>
      </c>
    </row>
    <row r="9" spans="2:5" ht="15" customHeight="1">
      <c r="B9" s="59" t="s">
        <v>228</v>
      </c>
      <c r="C9" s="110">
        <v>10.069535999999999</v>
      </c>
      <c r="D9" s="110" t="s">
        <v>40</v>
      </c>
    </row>
    <row r="10" spans="2:5" ht="15" customHeight="1">
      <c r="B10" s="62" t="s">
        <v>225</v>
      </c>
      <c r="C10" s="112">
        <v>1.950334</v>
      </c>
      <c r="D10" s="109" t="s">
        <v>57</v>
      </c>
      <c r="E10" s="114"/>
    </row>
    <row r="11" spans="2:5" ht="15" customHeight="1">
      <c r="B11" s="59" t="s">
        <v>229</v>
      </c>
      <c r="C11" s="110">
        <v>1.073823</v>
      </c>
      <c r="D11" s="110" t="s">
        <v>58</v>
      </c>
    </row>
    <row r="12" spans="2:5" ht="15" customHeight="1">
      <c r="B12" s="62" t="s">
        <v>223</v>
      </c>
      <c r="C12" s="112">
        <v>0.99508700000000005</v>
      </c>
      <c r="D12" s="109" t="s">
        <v>54</v>
      </c>
    </row>
    <row r="13" spans="2:5" ht="15" customHeight="1">
      <c r="B13" s="59" t="s">
        <v>144</v>
      </c>
      <c r="C13" s="110">
        <v>3.5839279999999998</v>
      </c>
      <c r="D13" s="110" t="s">
        <v>95</v>
      </c>
    </row>
    <row r="14" spans="2:5" ht="15" customHeight="1">
      <c r="B14" s="107" t="s">
        <v>89</v>
      </c>
      <c r="C14" s="113">
        <f>SUM(C15:C20)</f>
        <v>11176.843962000001</v>
      </c>
      <c r="D14" s="111" t="s">
        <v>90</v>
      </c>
    </row>
    <row r="15" spans="2:5" ht="15" customHeight="1">
      <c r="B15" s="59" t="s">
        <v>223</v>
      </c>
      <c r="C15" s="110">
        <v>2859.9828360000001</v>
      </c>
      <c r="D15" s="110" t="s">
        <v>54</v>
      </c>
    </row>
    <row r="16" spans="2:5" ht="15" customHeight="1">
      <c r="B16" s="62" t="s">
        <v>227</v>
      </c>
      <c r="C16" s="112">
        <v>2573.3814630000002</v>
      </c>
      <c r="D16" s="109" t="s">
        <v>53</v>
      </c>
    </row>
    <row r="17" spans="2:5" ht="15" customHeight="1">
      <c r="B17" s="59" t="s">
        <v>222</v>
      </c>
      <c r="C17" s="110">
        <v>2020.889232</v>
      </c>
      <c r="D17" s="110" t="s">
        <v>55</v>
      </c>
    </row>
    <row r="18" spans="2:5" ht="15" customHeight="1">
      <c r="B18" s="62" t="s">
        <v>226</v>
      </c>
      <c r="C18" s="112">
        <v>1135.93604</v>
      </c>
      <c r="D18" s="109" t="s">
        <v>44</v>
      </c>
      <c r="E18" s="114"/>
    </row>
    <row r="19" spans="2:5" ht="15" customHeight="1">
      <c r="B19" s="59" t="s">
        <v>224</v>
      </c>
      <c r="C19" s="110">
        <v>468.494192</v>
      </c>
      <c r="D19" s="110" t="s">
        <v>56</v>
      </c>
      <c r="E19" s="114"/>
    </row>
    <row r="20" spans="2:5" ht="15" customHeight="1">
      <c r="B20" s="62" t="s">
        <v>144</v>
      </c>
      <c r="C20" s="112">
        <v>2118.1601989999999</v>
      </c>
      <c r="D20" s="109" t="s">
        <v>95</v>
      </c>
    </row>
    <row r="21" spans="2:5" ht="15" customHeight="1">
      <c r="B21" s="106" t="s">
        <v>91</v>
      </c>
      <c r="C21" s="108">
        <f>SUM(C22:C27)</f>
        <v>224.31495899999999</v>
      </c>
      <c r="D21" s="108" t="s">
        <v>92</v>
      </c>
    </row>
    <row r="22" spans="2:5" ht="15" customHeight="1">
      <c r="B22" s="62" t="s">
        <v>223</v>
      </c>
      <c r="C22" s="112">
        <v>96.892116999999999</v>
      </c>
      <c r="D22" s="109" t="s">
        <v>54</v>
      </c>
    </row>
    <row r="23" spans="2:5" ht="15" customHeight="1">
      <c r="B23" s="59" t="s">
        <v>222</v>
      </c>
      <c r="C23" s="110">
        <v>44.254201000000002</v>
      </c>
      <c r="D23" s="110" t="s">
        <v>55</v>
      </c>
    </row>
    <row r="24" spans="2:5" ht="15" customHeight="1">
      <c r="B24" s="62" t="s">
        <v>229</v>
      </c>
      <c r="C24" s="112">
        <v>25.461110999999999</v>
      </c>
      <c r="D24" s="109" t="s">
        <v>58</v>
      </c>
    </row>
    <row r="25" spans="2:5" ht="15" customHeight="1">
      <c r="B25" s="59" t="s">
        <v>224</v>
      </c>
      <c r="C25" s="110">
        <v>21.972041999999998</v>
      </c>
      <c r="D25" s="110" t="s">
        <v>56</v>
      </c>
    </row>
    <row r="26" spans="2:5" ht="15" customHeight="1">
      <c r="B26" s="32" t="s">
        <v>225</v>
      </c>
      <c r="C26" s="112">
        <v>11.602447</v>
      </c>
      <c r="D26" s="112" t="s">
        <v>57</v>
      </c>
      <c r="E26" s="114"/>
    </row>
    <row r="27" spans="2:5" ht="15" customHeight="1">
      <c r="B27" s="162" t="s">
        <v>144</v>
      </c>
      <c r="C27" s="163">
        <v>24.133040999999999</v>
      </c>
      <c r="D27" s="163" t="s">
        <v>95</v>
      </c>
    </row>
    <row r="28" spans="2:5" ht="15" customHeight="1">
      <c r="B28" s="103"/>
      <c r="C28" s="104"/>
      <c r="D28" s="105"/>
    </row>
    <row r="29" spans="2:5">
      <c r="B29" s="94" t="s">
        <v>79</v>
      </c>
      <c r="D29" s="95" t="s">
        <v>78</v>
      </c>
    </row>
    <row r="30" spans="2:5">
      <c r="B30" s="15" t="s">
        <v>201</v>
      </c>
      <c r="D30" s="101" t="s">
        <v>202</v>
      </c>
    </row>
    <row r="31" spans="2:5">
      <c r="B31" s="94"/>
      <c r="D31" s="96"/>
    </row>
    <row r="32" spans="2:5">
      <c r="B32" s="160" t="s">
        <v>325</v>
      </c>
      <c r="C32" s="160"/>
      <c r="D32" s="160" t="s">
        <v>326</v>
      </c>
    </row>
    <row r="33" spans="2:4">
      <c r="B33" s="160" t="s">
        <v>169</v>
      </c>
      <c r="C33" s="160"/>
      <c r="D33" s="160" t="s">
        <v>170</v>
      </c>
    </row>
  </sheetData>
  <hyperlinks>
    <hyperlink ref="B33" location="Enquiries!A1" display="Contact us for media support and coordination." xr:uid="{A48C8A66-DAF7-497C-B192-36D2C8A8F8C1}"/>
    <hyperlink ref="D33" location="Enquiries!A1" display="للنشر الإعلامي يُرجى التواصل معنا للدعم والتنسيق." xr:uid="{47192B48-AF9A-4672-94EF-6356D98E4C3A}"/>
    <hyperlink ref="B32" location="'Index الفهرس'!A1" display="Return to Main Page" xr:uid="{DD0AC8B2-4100-460D-B4AF-C72052F78DF4}"/>
    <hyperlink ref="D32" location="'Index الفهرس'!A1" display="العودة إلى الصفحة الرئيسية " xr:uid="{56F00A7E-96F4-42EC-8A21-FD2F19E040DB}"/>
    <hyperlink ref="B32:D32" location="Index!B31" display="Return to Main Page" xr:uid="{D18D23ED-C5D5-41FA-9F9D-B53C918B071F}"/>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dimension ref="B2:D34"/>
  <sheetViews>
    <sheetView showGridLines="0" zoomScale="86" zoomScaleNormal="86" workbookViewId="0"/>
  </sheetViews>
  <sheetFormatPr defaultColWidth="9.08984375" defaultRowHeight="14.5"/>
  <cols>
    <col min="1" max="1" width="9.08984375" style="93"/>
    <col min="2" max="2" width="54.54296875" style="93" customWidth="1"/>
    <col min="3" max="3" width="28" style="93" customWidth="1"/>
    <col min="4" max="4" width="58.453125" style="93" customWidth="1"/>
    <col min="5" max="16384" width="9.08984375" style="93"/>
  </cols>
  <sheetData>
    <row r="2" spans="2:4">
      <c r="B2" s="56" t="s">
        <v>265</v>
      </c>
      <c r="C2" s="98"/>
      <c r="D2" s="70" t="s">
        <v>299</v>
      </c>
    </row>
    <row r="3" spans="2:4">
      <c r="B3" s="30" t="s">
        <v>13</v>
      </c>
      <c r="C3" s="94"/>
      <c r="D3" s="94" t="s">
        <v>59</v>
      </c>
    </row>
    <row r="4" spans="2:4">
      <c r="B4" s="8" t="s">
        <v>98</v>
      </c>
      <c r="C4" s="119" t="s">
        <v>285</v>
      </c>
      <c r="D4" s="9" t="s">
        <v>97</v>
      </c>
    </row>
    <row r="5" spans="2:4">
      <c r="B5" s="8" t="s">
        <v>86</v>
      </c>
      <c r="C5" s="119">
        <v>45717</v>
      </c>
      <c r="D5" s="9" t="s">
        <v>86</v>
      </c>
    </row>
    <row r="6" spans="2:4">
      <c r="B6" s="10" t="s">
        <v>21</v>
      </c>
      <c r="C6" s="37">
        <f>SUM(C21,C14,C7)</f>
        <v>20188.378229000002</v>
      </c>
      <c r="D6" s="37" t="s">
        <v>77</v>
      </c>
    </row>
    <row r="7" spans="2:4" ht="15" customHeight="1">
      <c r="B7" s="106" t="s">
        <v>87</v>
      </c>
      <c r="C7" s="108">
        <f>SUM(C8:C13)</f>
        <v>200.25108</v>
      </c>
      <c r="D7" s="108" t="s">
        <v>88</v>
      </c>
    </row>
    <row r="8" spans="2:4" ht="15" customHeight="1">
      <c r="B8" s="62" t="s">
        <v>204</v>
      </c>
      <c r="C8" s="112">
        <v>53.574730000000002</v>
      </c>
      <c r="D8" s="109" t="s">
        <v>106</v>
      </c>
    </row>
    <row r="9" spans="2:4" ht="15" customHeight="1">
      <c r="B9" s="59" t="s">
        <v>221</v>
      </c>
      <c r="C9" s="110">
        <v>49.295158000000001</v>
      </c>
      <c r="D9" s="110" t="s">
        <v>220</v>
      </c>
    </row>
    <row r="10" spans="2:4" ht="15" customHeight="1">
      <c r="B10" s="62" t="s">
        <v>209</v>
      </c>
      <c r="C10" s="112">
        <v>33.745798999999998</v>
      </c>
      <c r="D10" s="109" t="s">
        <v>114</v>
      </c>
    </row>
    <row r="11" spans="2:4" ht="15" customHeight="1">
      <c r="B11" s="59" t="s">
        <v>207</v>
      </c>
      <c r="C11" s="110">
        <v>20.448661999999999</v>
      </c>
      <c r="D11" s="110" t="s">
        <v>111</v>
      </c>
    </row>
    <row r="12" spans="2:4" ht="15" customHeight="1">
      <c r="B12" s="62" t="s">
        <v>319</v>
      </c>
      <c r="C12" s="112">
        <v>10.161901</v>
      </c>
      <c r="D12" s="109" t="s">
        <v>320</v>
      </c>
    </row>
    <row r="13" spans="2:4" ht="15" customHeight="1">
      <c r="B13" s="59" t="s">
        <v>141</v>
      </c>
      <c r="C13" s="110">
        <v>33.024830000000001</v>
      </c>
      <c r="D13" s="110" t="s">
        <v>142</v>
      </c>
    </row>
    <row r="14" spans="2:4" ht="15" customHeight="1">
      <c r="B14" s="107" t="s">
        <v>89</v>
      </c>
      <c r="C14" s="113">
        <f>SUM(C15:C20)</f>
        <v>19979.270877999999</v>
      </c>
      <c r="D14" s="111" t="s">
        <v>90</v>
      </c>
    </row>
    <row r="15" spans="2:4" ht="15" customHeight="1">
      <c r="B15" s="59" t="s">
        <v>203</v>
      </c>
      <c r="C15" s="110">
        <v>4679.6257020000003</v>
      </c>
      <c r="D15" s="110" t="s">
        <v>145</v>
      </c>
    </row>
    <row r="16" spans="2:4" ht="15" customHeight="1">
      <c r="B16" s="62" t="s">
        <v>204</v>
      </c>
      <c r="C16" s="112">
        <v>4317.9152690000001</v>
      </c>
      <c r="D16" s="109" t="s">
        <v>106</v>
      </c>
    </row>
    <row r="17" spans="2:4" ht="15" customHeight="1">
      <c r="B17" s="59" t="s">
        <v>205</v>
      </c>
      <c r="C17" s="110">
        <v>3023.0053539999999</v>
      </c>
      <c r="D17" s="110" t="s">
        <v>109</v>
      </c>
    </row>
    <row r="18" spans="2:4" ht="15" customHeight="1">
      <c r="B18" s="62" t="s">
        <v>206</v>
      </c>
      <c r="C18" s="112">
        <v>1382.193792</v>
      </c>
      <c r="D18" s="109" t="s">
        <v>107</v>
      </c>
    </row>
    <row r="19" spans="2:4" ht="15" customHeight="1">
      <c r="B19" s="59" t="s">
        <v>207</v>
      </c>
      <c r="C19" s="110">
        <v>895.47225200000003</v>
      </c>
      <c r="D19" s="110" t="s">
        <v>111</v>
      </c>
    </row>
    <row r="20" spans="2:4" ht="15" customHeight="1">
      <c r="B20" s="62" t="s">
        <v>141</v>
      </c>
      <c r="C20" s="112">
        <v>5681.0585090000004</v>
      </c>
      <c r="D20" s="109" t="s">
        <v>142</v>
      </c>
    </row>
    <row r="21" spans="2:4" ht="15" customHeight="1">
      <c r="B21" s="106" t="s">
        <v>91</v>
      </c>
      <c r="C21" s="108">
        <f>SUM(C22:C27)</f>
        <v>8.8562709999999978</v>
      </c>
      <c r="D21" s="108" t="s">
        <v>92</v>
      </c>
    </row>
    <row r="22" spans="2:4" ht="15" customHeight="1">
      <c r="B22" s="62" t="s">
        <v>321</v>
      </c>
      <c r="C22" s="112">
        <v>4.4437249999999997</v>
      </c>
      <c r="D22" s="109" t="s">
        <v>322</v>
      </c>
    </row>
    <row r="23" spans="2:4" ht="15" customHeight="1">
      <c r="B23" s="59" t="s">
        <v>232</v>
      </c>
      <c r="C23" s="110">
        <v>2.7224900000000001</v>
      </c>
      <c r="D23" s="110" t="s">
        <v>200</v>
      </c>
    </row>
    <row r="24" spans="2:4" ht="15" customHeight="1">
      <c r="B24" s="62" t="s">
        <v>323</v>
      </c>
      <c r="C24" s="112">
        <v>0.88649999999999995</v>
      </c>
      <c r="D24" s="109" t="s">
        <v>324</v>
      </c>
    </row>
    <row r="25" spans="2:4" ht="15" customHeight="1">
      <c r="B25" s="59" t="s">
        <v>166</v>
      </c>
      <c r="C25" s="110">
        <v>0.200762</v>
      </c>
      <c r="D25" s="110" t="s">
        <v>108</v>
      </c>
    </row>
    <row r="26" spans="2:4" ht="15" customHeight="1">
      <c r="B26" s="32" t="s">
        <v>233</v>
      </c>
      <c r="C26" s="112">
        <v>0.127803</v>
      </c>
      <c r="D26" s="112" t="s">
        <v>120</v>
      </c>
    </row>
    <row r="27" spans="2:4" ht="15" customHeight="1">
      <c r="B27" s="162" t="s">
        <v>141</v>
      </c>
      <c r="C27" s="163">
        <v>0.474991</v>
      </c>
      <c r="D27" s="163" t="s">
        <v>142</v>
      </c>
    </row>
    <row r="28" spans="2:4" ht="15" customHeight="1">
      <c r="B28" s="103"/>
      <c r="C28" s="104"/>
      <c r="D28" s="105"/>
    </row>
    <row r="29" spans="2:4">
      <c r="B29" s="94" t="s">
        <v>79</v>
      </c>
      <c r="D29" s="95" t="s">
        <v>78</v>
      </c>
    </row>
    <row r="30" spans="2:4">
      <c r="B30" s="15" t="s">
        <v>201</v>
      </c>
      <c r="D30" s="101" t="s">
        <v>202</v>
      </c>
    </row>
    <row r="31" spans="2:4">
      <c r="B31" s="94" t="s">
        <v>93</v>
      </c>
      <c r="C31" s="96"/>
      <c r="D31" s="96" t="s">
        <v>94</v>
      </c>
    </row>
    <row r="33" spans="2:4">
      <c r="B33" s="160" t="s">
        <v>325</v>
      </c>
      <c r="C33" s="160"/>
      <c r="D33" s="160" t="s">
        <v>326</v>
      </c>
    </row>
    <row r="34" spans="2:4">
      <c r="B34" s="160" t="s">
        <v>169</v>
      </c>
      <c r="C34" s="160"/>
      <c r="D34" s="160" t="s">
        <v>170</v>
      </c>
    </row>
  </sheetData>
  <hyperlinks>
    <hyperlink ref="B34" location="Enquiries!A1" display="Contact us for media support and coordination." xr:uid="{BFD817AB-84A2-46D4-8D58-D481CC159E94}"/>
    <hyperlink ref="D34" location="Enquiries!A1" display="للنشر الإعلامي يُرجى التواصل معنا للدعم والتنسيق." xr:uid="{683975ED-1FD5-497D-96D3-224D64D7B673}"/>
    <hyperlink ref="B33" location="'Index الفهرس'!A1" display="Return to Main Page" xr:uid="{9399DCFD-1DBE-453C-9AB6-FD2933002474}"/>
    <hyperlink ref="D33" location="'Index الفهرس'!A1" display="العودة إلى الصفحة الرئيسية " xr:uid="{9BC6323B-77A0-4282-9D8D-2548634AD262}"/>
    <hyperlink ref="B33:D33" location="Index!B31" display="Return to Main Page" xr:uid="{EF75AB2E-A8ED-42F8-BB4A-5C7DDCF368CB}"/>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dimension ref="B2:AF34"/>
  <sheetViews>
    <sheetView showGridLines="0" zoomScale="88" zoomScaleNormal="88" workbookViewId="0"/>
  </sheetViews>
  <sheetFormatPr defaultColWidth="9.08984375" defaultRowHeight="14.5"/>
  <cols>
    <col min="1" max="1" width="9.08984375" style="93"/>
    <col min="2" max="2" width="57" style="93" customWidth="1"/>
    <col min="3" max="3" width="14.54296875" style="93" bestFit="1" customWidth="1"/>
    <col min="4" max="4" width="68.90625" style="93" customWidth="1"/>
    <col min="5" max="16384" width="9.08984375" style="93"/>
  </cols>
  <sheetData>
    <row r="2" spans="2:4">
      <c r="B2" s="56" t="s">
        <v>266</v>
      </c>
      <c r="C2" s="94"/>
      <c r="D2" s="70" t="s">
        <v>300</v>
      </c>
    </row>
    <row r="3" spans="2:4">
      <c r="B3" s="30" t="s">
        <v>13</v>
      </c>
      <c r="D3" s="94" t="s">
        <v>59</v>
      </c>
    </row>
    <row r="4" spans="2:4" ht="17.25" customHeight="1">
      <c r="B4" s="8" t="s">
        <v>98</v>
      </c>
      <c r="C4" s="119" t="s">
        <v>285</v>
      </c>
      <c r="D4" s="9" t="s">
        <v>97</v>
      </c>
    </row>
    <row r="5" spans="2:4">
      <c r="B5" s="8" t="s">
        <v>86</v>
      </c>
      <c r="C5" s="119">
        <v>45717</v>
      </c>
      <c r="D5" s="9" t="s">
        <v>86</v>
      </c>
    </row>
    <row r="6" spans="2:4">
      <c r="B6" s="10" t="s">
        <v>21</v>
      </c>
      <c r="C6" s="37">
        <f>SUM(C21,C14,C7)</f>
        <v>11447.418893999999</v>
      </c>
      <c r="D6" s="37" t="s">
        <v>77</v>
      </c>
    </row>
    <row r="7" spans="2:4">
      <c r="B7" s="106" t="s">
        <v>87</v>
      </c>
      <c r="C7" s="108">
        <f>SUM(C8:C13)</f>
        <v>46.259973000000002</v>
      </c>
      <c r="D7" s="108" t="s">
        <v>88</v>
      </c>
    </row>
    <row r="8" spans="2:4">
      <c r="B8" s="62" t="s">
        <v>217</v>
      </c>
      <c r="C8" s="112">
        <v>11.534765999999999</v>
      </c>
      <c r="D8" s="109" t="s">
        <v>116</v>
      </c>
    </row>
    <row r="9" spans="2:4">
      <c r="B9" s="59" t="s">
        <v>213</v>
      </c>
      <c r="C9" s="110">
        <v>6.3914390000000001</v>
      </c>
      <c r="D9" s="110" t="s">
        <v>110</v>
      </c>
    </row>
    <row r="10" spans="2:4">
      <c r="B10" s="62" t="s">
        <v>218</v>
      </c>
      <c r="C10" s="112">
        <v>4.3791989999999998</v>
      </c>
      <c r="D10" s="109" t="s">
        <v>197</v>
      </c>
    </row>
    <row r="11" spans="2:4">
      <c r="B11" s="59" t="s">
        <v>166</v>
      </c>
      <c r="C11" s="110">
        <v>4.143802</v>
      </c>
      <c r="D11" s="110" t="s">
        <v>108</v>
      </c>
    </row>
    <row r="12" spans="2:4">
      <c r="B12" s="62" t="s">
        <v>216</v>
      </c>
      <c r="C12" s="112">
        <v>3.481439</v>
      </c>
      <c r="D12" s="109" t="s">
        <v>117</v>
      </c>
    </row>
    <row r="13" spans="2:4">
      <c r="B13" s="59" t="s">
        <v>141</v>
      </c>
      <c r="C13" s="110">
        <v>16.329328</v>
      </c>
      <c r="D13" s="110" t="s">
        <v>142</v>
      </c>
    </row>
    <row r="14" spans="2:4">
      <c r="B14" s="107" t="s">
        <v>89</v>
      </c>
      <c r="C14" s="113">
        <f>SUM(C15:C20)</f>
        <v>11176.843961999999</v>
      </c>
      <c r="D14" s="111" t="s">
        <v>90</v>
      </c>
    </row>
    <row r="15" spans="2:4">
      <c r="B15" s="59" t="s">
        <v>208</v>
      </c>
      <c r="C15" s="110">
        <v>1657.9224240000001</v>
      </c>
      <c r="D15" s="110" t="s">
        <v>115</v>
      </c>
    </row>
    <row r="16" spans="2:4">
      <c r="B16" s="62" t="s">
        <v>204</v>
      </c>
      <c r="C16" s="112">
        <v>1208.143566</v>
      </c>
      <c r="D16" s="109" t="s">
        <v>106</v>
      </c>
    </row>
    <row r="17" spans="2:32">
      <c r="B17" s="59" t="s">
        <v>166</v>
      </c>
      <c r="C17" s="110">
        <v>1042.496699</v>
      </c>
      <c r="D17" s="110" t="s">
        <v>108</v>
      </c>
    </row>
    <row r="18" spans="2:32">
      <c r="B18" s="62" t="s">
        <v>215</v>
      </c>
      <c r="C18" s="112">
        <v>749.25628600000005</v>
      </c>
      <c r="D18" s="109" t="s">
        <v>118</v>
      </c>
    </row>
    <row r="19" spans="2:32">
      <c r="B19" s="59" t="s">
        <v>217</v>
      </c>
      <c r="C19" s="110">
        <v>652.87415899999996</v>
      </c>
      <c r="D19" s="110" t="s">
        <v>116</v>
      </c>
    </row>
    <row r="20" spans="2:32">
      <c r="B20" s="62" t="s">
        <v>141</v>
      </c>
      <c r="C20" s="112">
        <v>5866.1508279999998</v>
      </c>
      <c r="D20" s="109" t="s">
        <v>142</v>
      </c>
    </row>
    <row r="21" spans="2:32">
      <c r="B21" s="106" t="s">
        <v>91</v>
      </c>
      <c r="C21" s="108">
        <f>SUM(C22:C27)</f>
        <v>224.31495899999999</v>
      </c>
      <c r="D21" s="108" t="s">
        <v>92</v>
      </c>
    </row>
    <row r="22" spans="2:32">
      <c r="B22" s="62" t="s">
        <v>166</v>
      </c>
      <c r="C22" s="112">
        <v>77.716368000000003</v>
      </c>
      <c r="D22" s="109" t="s">
        <v>108</v>
      </c>
    </row>
    <row r="23" spans="2:32">
      <c r="B23" s="59" t="s">
        <v>233</v>
      </c>
      <c r="C23" s="110">
        <v>32.945306000000002</v>
      </c>
      <c r="D23" s="110" t="s">
        <v>120</v>
      </c>
    </row>
    <row r="24" spans="2:32">
      <c r="B24" s="62" t="s">
        <v>216</v>
      </c>
      <c r="C24" s="112">
        <v>28.318254</v>
      </c>
      <c r="D24" s="109" t="s">
        <v>117</v>
      </c>
    </row>
    <row r="25" spans="2:32">
      <c r="B25" s="59" t="s">
        <v>208</v>
      </c>
      <c r="C25" s="110">
        <v>16.443154</v>
      </c>
      <c r="D25" s="110" t="s">
        <v>115</v>
      </c>
    </row>
    <row r="26" spans="2:32">
      <c r="B26" s="122" t="s">
        <v>317</v>
      </c>
      <c r="C26" s="123">
        <v>14.229419999999999</v>
      </c>
      <c r="D26" s="123" t="s">
        <v>318</v>
      </c>
    </row>
    <row r="27" spans="2:32">
      <c r="B27" s="162" t="s">
        <v>141</v>
      </c>
      <c r="C27" s="163">
        <v>54.662457000000003</v>
      </c>
      <c r="D27" s="163" t="s">
        <v>142</v>
      </c>
    </row>
    <row r="28" spans="2:32">
      <c r="B28" s="103"/>
      <c r="C28" s="104"/>
      <c r="D28" s="105"/>
    </row>
    <row r="29" spans="2:32">
      <c r="B29" s="94" t="s">
        <v>79</v>
      </c>
      <c r="D29" s="95" t="s">
        <v>78</v>
      </c>
    </row>
    <row r="30" spans="2:32">
      <c r="B30" s="15" t="s">
        <v>201</v>
      </c>
      <c r="D30" s="101" t="s">
        <v>202</v>
      </c>
    </row>
    <row r="31" spans="2:32">
      <c r="B31" s="15"/>
      <c r="D31" s="101"/>
    </row>
    <row r="32" spans="2:32" s="159" customFormat="1">
      <c r="B32" s="160" t="s">
        <v>325</v>
      </c>
      <c r="C32" s="160"/>
      <c r="D32" s="160" t="s">
        <v>326</v>
      </c>
      <c r="H32" s="161"/>
      <c r="I32" s="161"/>
      <c r="J32" s="161"/>
      <c r="K32" s="161"/>
      <c r="L32" s="161"/>
      <c r="M32" s="161"/>
      <c r="N32" s="161"/>
      <c r="O32" s="161"/>
      <c r="P32" s="161"/>
      <c r="Q32" s="161"/>
      <c r="R32" s="161"/>
      <c r="S32" s="161"/>
      <c r="T32" s="161"/>
      <c r="U32" s="161"/>
      <c r="X32" s="161"/>
      <c r="Y32" s="161"/>
      <c r="Z32" s="161"/>
      <c r="AA32" s="161"/>
      <c r="AB32" s="161"/>
      <c r="AC32" s="161"/>
      <c r="AD32" s="161"/>
      <c r="AE32" s="161"/>
      <c r="AF32" s="161"/>
    </row>
    <row r="33" spans="2:4">
      <c r="B33" s="160" t="s">
        <v>169</v>
      </c>
      <c r="C33" s="160"/>
      <c r="D33" s="160" t="s">
        <v>170</v>
      </c>
    </row>
    <row r="34" spans="2:4">
      <c r="C34" s="121"/>
    </row>
  </sheetData>
  <hyperlinks>
    <hyperlink ref="B33" location="Enquiries!A1" display="Contact us for media support and coordination." xr:uid="{526E5B26-A93A-4DF9-9DFB-B8D84287638F}"/>
    <hyperlink ref="D33" location="Enquiries!A1" display="للنشر الإعلامي يُرجى التواصل معنا للدعم والتنسيق." xr:uid="{3EA92242-0D48-4278-B1A5-76565F95A3D1}"/>
    <hyperlink ref="B32" location="'Index الفهرس'!A1" display="Return to Main Page" xr:uid="{06A9A812-B1C9-4796-9FEE-464E80728159}"/>
    <hyperlink ref="D32" location="'Index الفهرس'!A1" display="العودة إلى الصفحة الرئيسية " xr:uid="{939C6C0C-ACF2-477F-9412-0151D62B6285}"/>
    <hyperlink ref="B32:D32" location="Index!B31" display="Return to Main Page" xr:uid="{733654F7-FFED-4A09-B996-14D0BF5A4763}"/>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zoomScaleNormal="100" workbookViewId="0">
      <selection activeCell="C27" sqref="C27"/>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184</v>
      </c>
      <c r="C3" s="17"/>
      <c r="D3" s="53" t="s">
        <v>183</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1" t="s">
        <v>25</v>
      </c>
      <c r="C10" s="4"/>
      <c r="D10" s="140" t="s">
        <v>196</v>
      </c>
    </row>
    <row r="11" spans="1:672" ht="10.5">
      <c r="B11" s="25"/>
      <c r="C11" s="23"/>
      <c r="D11" s="4"/>
    </row>
    <row r="12" spans="1:672" ht="10.5">
      <c r="B12" s="92" t="s">
        <v>33</v>
      </c>
      <c r="D12" s="145" t="s">
        <v>185</v>
      </c>
    </row>
    <row r="13" spans="1:672" ht="10.5">
      <c r="B13" s="92" t="s">
        <v>34</v>
      </c>
      <c r="D13" s="145" t="s">
        <v>186</v>
      </c>
    </row>
    <row r="14" spans="1:672" ht="30.5">
      <c r="B14" s="92" t="s">
        <v>35</v>
      </c>
      <c r="D14" s="146" t="s">
        <v>195</v>
      </c>
    </row>
    <row r="15" spans="1:672" ht="30.5">
      <c r="B15" s="92" t="s">
        <v>36</v>
      </c>
      <c r="D15" s="146" t="s">
        <v>187</v>
      </c>
    </row>
    <row r="16" spans="1:672" ht="30.5">
      <c r="B16" s="92" t="s">
        <v>193</v>
      </c>
      <c r="D16" s="146" t="s">
        <v>190</v>
      </c>
    </row>
    <row r="17" spans="2:4" ht="20.5">
      <c r="B17" s="148" t="s">
        <v>191</v>
      </c>
      <c r="D17" s="149" t="s">
        <v>189</v>
      </c>
    </row>
    <row r="18" spans="2:4" ht="30.5">
      <c r="B18" s="92" t="s">
        <v>194</v>
      </c>
      <c r="D18" s="147" t="s">
        <v>192</v>
      </c>
    </row>
    <row r="19" spans="2:4" ht="20.5">
      <c r="B19" s="92" t="s">
        <v>37</v>
      </c>
      <c r="D19" s="146" t="s">
        <v>188</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184</v>
      </c>
      <c r="C3" s="17"/>
      <c r="D3" s="53" t="s">
        <v>183</v>
      </c>
      <c r="F3" s="3"/>
      <c r="G3" s="3"/>
      <c r="H3" s="3"/>
      <c r="I3" s="3"/>
      <c r="J3" s="3"/>
    </row>
    <row r="4" spans="1:672" ht="10.5">
      <c r="B4" s="17"/>
      <c r="C4" s="17"/>
      <c r="D4" s="17"/>
      <c r="F4" s="3"/>
      <c r="G4" s="3"/>
      <c r="H4" s="3"/>
      <c r="I4" s="3"/>
      <c r="J4" s="3"/>
    </row>
    <row r="5" spans="1:672">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40" t="s">
        <v>176</v>
      </c>
    </row>
    <row r="11" spans="1:672">
      <c r="B11" s="23" t="s">
        <v>171</v>
      </c>
      <c r="D11" s="141" t="s">
        <v>177</v>
      </c>
    </row>
    <row r="12" spans="1:672" ht="10.5">
      <c r="B12" s="4"/>
      <c r="D12" s="140"/>
    </row>
    <row r="13" spans="1:672" ht="10.5">
      <c r="B13" s="4" t="s">
        <v>29</v>
      </c>
      <c r="D13" s="140" t="s">
        <v>178</v>
      </c>
    </row>
    <row r="14" spans="1:672" ht="100">
      <c r="B14" s="139" t="s">
        <v>172</v>
      </c>
      <c r="D14" s="142" t="s">
        <v>179</v>
      </c>
    </row>
    <row r="15" spans="1:672" ht="10.5">
      <c r="B15" s="4" t="s">
        <v>173</v>
      </c>
      <c r="D15" s="140" t="s">
        <v>180</v>
      </c>
    </row>
    <row r="16" spans="1:672" ht="20">
      <c r="B16" s="139" t="s">
        <v>174</v>
      </c>
      <c r="D16" s="143" t="s">
        <v>181</v>
      </c>
    </row>
    <row r="17" spans="2:4">
      <c r="B17" s="3" t="s">
        <v>175</v>
      </c>
      <c r="D17" s="144" t="s">
        <v>182</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7"/>
  <sheetViews>
    <sheetView showGridLines="0" zoomScale="92" zoomScaleNormal="92" workbookViewId="0"/>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7" customFormat="1" ht="21" customHeight="1">
      <c r="B2" s="56" t="s">
        <v>251</v>
      </c>
      <c r="C2" s="55"/>
      <c r="D2" s="70" t="s">
        <v>284</v>
      </c>
      <c r="E2" s="69"/>
    </row>
    <row r="3" spans="2:5" ht="10.5">
      <c r="B3" s="30" t="s">
        <v>13</v>
      </c>
      <c r="C3" s="6"/>
      <c r="D3" s="5" t="s">
        <v>59</v>
      </c>
      <c r="E3" s="7"/>
    </row>
    <row r="4" spans="2:5" ht="10.5">
      <c r="B4" s="8" t="s">
        <v>14</v>
      </c>
      <c r="C4" s="119" t="s">
        <v>285</v>
      </c>
      <c r="D4" s="9" t="s">
        <v>80</v>
      </c>
      <c r="E4" s="7"/>
    </row>
    <row r="5" spans="2:5" ht="10.5">
      <c r="B5" s="8"/>
      <c r="C5" s="119">
        <v>45717</v>
      </c>
      <c r="D5" s="9"/>
      <c r="E5" s="7"/>
    </row>
    <row r="6" spans="2:5" ht="14.15" customHeight="1">
      <c r="B6" s="10" t="s">
        <v>15</v>
      </c>
      <c r="C6" s="150">
        <f>SUM(C7+C10)</f>
        <v>31635.797122999997</v>
      </c>
      <c r="D6" s="37" t="s">
        <v>76</v>
      </c>
    </row>
    <row r="7" spans="2:5" ht="14.15" customHeight="1">
      <c r="B7" s="11" t="s">
        <v>16</v>
      </c>
      <c r="C7" s="151">
        <f>SUM(C8:C9)</f>
        <v>20188.378228999998</v>
      </c>
      <c r="D7" s="38" t="s">
        <v>74</v>
      </c>
    </row>
    <row r="8" spans="2:5" ht="14.15" customHeight="1">
      <c r="B8" s="32" t="s">
        <v>17</v>
      </c>
      <c r="C8" s="152">
        <v>14628.596493999999</v>
      </c>
      <c r="D8" s="45" t="s">
        <v>64</v>
      </c>
      <c r="E8" s="75"/>
    </row>
    <row r="9" spans="2:5" ht="14.15" customHeight="1">
      <c r="B9" s="33" t="s">
        <v>18</v>
      </c>
      <c r="C9" s="151">
        <v>5559.7817349999996</v>
      </c>
      <c r="D9" s="46" t="s">
        <v>65</v>
      </c>
      <c r="E9" s="75"/>
    </row>
    <row r="10" spans="2:5" ht="14.15" customHeight="1">
      <c r="B10" s="12" t="s">
        <v>19</v>
      </c>
      <c r="C10" s="152">
        <v>11447.418894</v>
      </c>
      <c r="D10" s="39" t="s">
        <v>66</v>
      </c>
      <c r="E10" s="75"/>
    </row>
    <row r="11" spans="2:5" ht="14.15" customHeight="1">
      <c r="B11" s="172" t="s">
        <v>83</v>
      </c>
      <c r="C11" s="178">
        <f>C7-C10</f>
        <v>8740.9593349999977</v>
      </c>
      <c r="D11" s="166" t="s">
        <v>75</v>
      </c>
      <c r="E11" s="76"/>
    </row>
    <row r="12" spans="2:5" s="1" customFormat="1" ht="6" customHeight="1">
      <c r="B12" s="13"/>
      <c r="C12" s="13"/>
    </row>
    <row r="13" spans="2:5">
      <c r="B13" s="15" t="s">
        <v>79</v>
      </c>
      <c r="C13" s="83"/>
      <c r="D13" s="16" t="s">
        <v>78</v>
      </c>
    </row>
    <row r="14" spans="2:5">
      <c r="B14" s="15" t="s">
        <v>201</v>
      </c>
      <c r="D14" s="16" t="s">
        <v>202</v>
      </c>
    </row>
    <row r="15" spans="2:5" ht="16.5" customHeight="1">
      <c r="C15" s="77"/>
      <c r="E15" s="35"/>
    </row>
    <row r="16" spans="2:5" ht="14.5">
      <c r="B16" s="160" t="s">
        <v>325</v>
      </c>
      <c r="C16" s="160"/>
      <c r="D16" s="160" t="s">
        <v>326</v>
      </c>
      <c r="E16" s="138"/>
    </row>
    <row r="17" spans="2:4" ht="14.5">
      <c r="B17" s="160" t="s">
        <v>169</v>
      </c>
      <c r="C17" s="160"/>
      <c r="D17" s="160" t="s">
        <v>170</v>
      </c>
    </row>
  </sheetData>
  <hyperlinks>
    <hyperlink ref="B17" location="Enquiries!A1" display="Contact us for media support and coordination." xr:uid="{11F1964B-8A2B-48E7-B159-B58E357CB7FA}"/>
    <hyperlink ref="D17" location="Enquiries!A1" display="للنشر الإعلامي يُرجى التواصل معنا للدعم والتنسيق." xr:uid="{37838813-611E-4AB4-9EA1-109C911621EF}"/>
    <hyperlink ref="B16" location="'Index الفهرس'!A1" display="Return to Main Page" xr:uid="{FE65AF7E-79C1-41D3-94DE-8133D0223CDA}"/>
    <hyperlink ref="D16" location="'Index الفهرس'!A1" display="العودة إلى الصفحة الرئيسية " xr:uid="{E8790862-B397-4AF9-A27D-B5A0951DE42D}"/>
    <hyperlink ref="B16:D16" location="Index!B31" display="Return to Main Page" xr:uid="{65C684D7-06EF-4B38-A576-DA86D97D23C9}"/>
  </hyperlinks>
  <pageMargins left="0.7" right="0.7" top="0.75" bottom="0.75" header="0.3" footer="0.3"/>
  <pageSetup orientation="portrait" r:id="rId1"/>
  <headerFooter>
    <oddFooter>&amp;C_x000D_&amp;1#&amp;"Calibri"&amp;11&amp;K000000 This is classified as Confidential</oddFooter>
  </headerFooter>
  <ignoredErrors>
    <ignoredError sqref="C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7"/>
  <sheetViews>
    <sheetView showGridLines="0" zoomScale="91" zoomScaleNormal="91" workbookViewId="0"/>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7" customFormat="1" ht="26">
      <c r="B2" s="55" t="s">
        <v>252</v>
      </c>
      <c r="C2" s="68"/>
      <c r="D2" s="70" t="s">
        <v>286</v>
      </c>
      <c r="E2" s="5"/>
    </row>
    <row r="3" spans="2:5" s="67" customFormat="1" ht="3.75" customHeight="1">
      <c r="B3" s="56"/>
      <c r="C3" s="68"/>
      <c r="D3" s="56"/>
      <c r="E3" s="5"/>
    </row>
    <row r="4" spans="2:5" ht="10.5">
      <c r="B4" s="30" t="s">
        <v>20</v>
      </c>
      <c r="C4" s="6"/>
      <c r="D4" s="5" t="s">
        <v>81</v>
      </c>
    </row>
    <row r="5" spans="2:5" ht="10.5">
      <c r="B5" s="8" t="s">
        <v>14</v>
      </c>
      <c r="C5" s="119" t="s">
        <v>285</v>
      </c>
      <c r="D5" s="9" t="s">
        <v>80</v>
      </c>
    </row>
    <row r="6" spans="2:5" ht="10.5">
      <c r="B6" s="8"/>
      <c r="C6" s="119">
        <v>45717</v>
      </c>
      <c r="D6" s="9"/>
    </row>
    <row r="7" spans="2:5" ht="14.15" customHeight="1">
      <c r="B7" s="57" t="s">
        <v>15</v>
      </c>
      <c r="C7" s="117">
        <v>0.15138175156407369</v>
      </c>
      <c r="D7" s="58" t="s">
        <v>76</v>
      </c>
    </row>
    <row r="8" spans="2:5" s="1" customFormat="1" ht="14.15" customHeight="1">
      <c r="B8" s="64" t="s">
        <v>16</v>
      </c>
      <c r="C8" s="118">
        <v>0.62946049479846988</v>
      </c>
      <c r="D8" s="65" t="s">
        <v>74</v>
      </c>
      <c r="E8" s="5"/>
    </row>
    <row r="9" spans="2:5" ht="14.15" customHeight="1">
      <c r="B9" s="59" t="s">
        <v>17</v>
      </c>
      <c r="C9" s="117">
        <v>0.89067891144203437</v>
      </c>
      <c r="D9" s="60" t="s">
        <v>64</v>
      </c>
    </row>
    <row r="10" spans="2:5" s="1" customFormat="1" ht="14.15" customHeight="1">
      <c r="B10" s="62" t="s">
        <v>18</v>
      </c>
      <c r="C10" s="118">
        <v>0.19503774998187756</v>
      </c>
      <c r="D10" s="63" t="s">
        <v>65</v>
      </c>
      <c r="E10" s="5"/>
    </row>
    <row r="11" spans="2:5" ht="14.15" customHeight="1">
      <c r="B11" s="172" t="s">
        <v>19</v>
      </c>
      <c r="C11" s="177">
        <v>-0.24122780328736201</v>
      </c>
      <c r="D11" s="166" t="s">
        <v>66</v>
      </c>
    </row>
    <row r="12" spans="2:5" s="1" customFormat="1">
      <c r="B12" s="13"/>
      <c r="C12" s="13"/>
      <c r="E12" s="5"/>
    </row>
    <row r="13" spans="2:5">
      <c r="B13" s="15" t="s">
        <v>79</v>
      </c>
      <c r="D13" s="16" t="s">
        <v>78</v>
      </c>
    </row>
    <row r="14" spans="2:5">
      <c r="B14" s="15" t="s">
        <v>201</v>
      </c>
      <c r="D14" s="16" t="s">
        <v>202</v>
      </c>
    </row>
    <row r="16" spans="2:5" ht="14.5">
      <c r="B16" s="160" t="s">
        <v>325</v>
      </c>
      <c r="C16" s="160"/>
      <c r="D16" s="160" t="s">
        <v>326</v>
      </c>
    </row>
    <row r="17" spans="2:4" ht="14.5">
      <c r="B17" s="160" t="s">
        <v>169</v>
      </c>
      <c r="C17" s="160"/>
      <c r="D17" s="160" t="s">
        <v>170</v>
      </c>
    </row>
  </sheetData>
  <hyperlinks>
    <hyperlink ref="B17" location="Enquiries!A1" display="Contact us for media support and coordination." xr:uid="{4BE98EBD-6051-458E-8AAE-F67374FEC63A}"/>
    <hyperlink ref="D17" location="Enquiries!A1" display="للنشر الإعلامي يُرجى التواصل معنا للدعم والتنسيق." xr:uid="{CA3D1658-57DE-43D4-A991-88705BDE3642}"/>
    <hyperlink ref="B16" location="'Index الفهرس'!A1" display="Return to Main Page" xr:uid="{3193BAF5-EA56-48B8-9B35-5B5F07D0CA6A}"/>
    <hyperlink ref="D16" location="'Index الفهرس'!A1" display="العودة إلى الصفحة الرئيسية " xr:uid="{597FF09A-B2AC-4DBA-8DB6-1637A9447B90}"/>
    <hyperlink ref="B16:D16" location="Index!B31" display="Return to Main Page" xr:uid="{303924DD-1102-4879-95E5-2AF750E809BF}"/>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3"/>
  <sheetViews>
    <sheetView showGridLines="0" zoomScaleNormal="100" workbookViewId="0"/>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7" customFormat="1" ht="13">
      <c r="B2" s="56" t="s">
        <v>253</v>
      </c>
      <c r="D2" s="56" t="s">
        <v>287</v>
      </c>
    </row>
    <row r="3" spans="2:4" s="67" customFormat="1" ht="9.75" customHeight="1">
      <c r="B3" s="56"/>
      <c r="D3" s="68"/>
    </row>
    <row r="4" spans="2:4" ht="11.25" customHeight="1">
      <c r="B4" s="30" t="s">
        <v>13</v>
      </c>
      <c r="D4" s="5" t="s">
        <v>59</v>
      </c>
    </row>
    <row r="5" spans="2:4" ht="10.5">
      <c r="B5" s="14" t="s">
        <v>60</v>
      </c>
      <c r="C5" s="119" t="s">
        <v>285</v>
      </c>
      <c r="D5" s="9" t="s">
        <v>61</v>
      </c>
    </row>
    <row r="6" spans="2:4" ht="10.5">
      <c r="B6" s="14"/>
      <c r="C6" s="119">
        <v>45717</v>
      </c>
      <c r="D6" s="9"/>
    </row>
    <row r="7" spans="2:4" ht="14.15" customHeight="1">
      <c r="B7" s="57" t="s">
        <v>21</v>
      </c>
      <c r="C7" s="90">
        <f>SUM(C8:C27)</f>
        <v>14628.596493999998</v>
      </c>
      <c r="D7" s="40" t="s">
        <v>77</v>
      </c>
    </row>
    <row r="8" spans="2:4" s="1" customFormat="1" ht="14.15" customHeight="1">
      <c r="B8" s="64" t="s">
        <v>147</v>
      </c>
      <c r="C8" s="73">
        <v>144.823375</v>
      </c>
      <c r="D8" s="66" t="s">
        <v>40</v>
      </c>
    </row>
    <row r="9" spans="2:4" ht="14.15" customHeight="1">
      <c r="B9" s="61" t="s">
        <v>156</v>
      </c>
      <c r="C9" s="72">
        <v>120.540367</v>
      </c>
      <c r="D9" s="34" t="s">
        <v>41</v>
      </c>
    </row>
    <row r="10" spans="2:4" s="1" customFormat="1" ht="14.15" customHeight="1">
      <c r="B10" s="64" t="s">
        <v>157</v>
      </c>
      <c r="C10" s="73">
        <v>52.644264</v>
      </c>
      <c r="D10" s="66" t="s">
        <v>42</v>
      </c>
    </row>
    <row r="11" spans="2:4" ht="14.15" customHeight="1">
      <c r="B11" s="61" t="s">
        <v>158</v>
      </c>
      <c r="C11" s="72">
        <v>483.89551799999998</v>
      </c>
      <c r="D11" s="34" t="s">
        <v>143</v>
      </c>
    </row>
    <row r="12" spans="2:4" s="1" customFormat="1" ht="14.15" customHeight="1">
      <c r="B12" s="64" t="s">
        <v>159</v>
      </c>
      <c r="C12" s="73">
        <v>74.277694999999994</v>
      </c>
      <c r="D12" s="66" t="s">
        <v>43</v>
      </c>
    </row>
    <row r="13" spans="2:4" ht="14.15" customHeight="1">
      <c r="B13" s="61" t="s">
        <v>148</v>
      </c>
      <c r="C13" s="72">
        <v>517.97983599999998</v>
      </c>
      <c r="D13" s="34" t="s">
        <v>44</v>
      </c>
    </row>
    <row r="14" spans="2:4" s="1" customFormat="1" ht="14.15" customHeight="1">
      <c r="B14" s="64" t="s">
        <v>152</v>
      </c>
      <c r="C14" s="73">
        <v>1698.9598000000001</v>
      </c>
      <c r="D14" s="66" t="s">
        <v>45</v>
      </c>
    </row>
    <row r="15" spans="2:4" ht="14.15" customHeight="1">
      <c r="B15" s="61" t="s">
        <v>160</v>
      </c>
      <c r="C15" s="72">
        <v>0.33068599999999998</v>
      </c>
      <c r="D15" s="34" t="s">
        <v>46</v>
      </c>
    </row>
    <row r="16" spans="2:4" s="1" customFormat="1" ht="14.15" customHeight="1">
      <c r="B16" s="64" t="s">
        <v>161</v>
      </c>
      <c r="C16" s="73">
        <v>9.3237030000000001</v>
      </c>
      <c r="D16" s="66" t="s">
        <v>47</v>
      </c>
    </row>
    <row r="17" spans="2:4" ht="14.15" customHeight="1">
      <c r="B17" s="61" t="s">
        <v>162</v>
      </c>
      <c r="C17" s="72">
        <v>158.16091299999999</v>
      </c>
      <c r="D17" s="34" t="s">
        <v>48</v>
      </c>
    </row>
    <row r="18" spans="2:4" s="1" customFormat="1" ht="14.15" customHeight="1">
      <c r="B18" s="64" t="s">
        <v>163</v>
      </c>
      <c r="C18" s="73">
        <v>27.619914000000001</v>
      </c>
      <c r="D18" s="66" t="s">
        <v>49</v>
      </c>
    </row>
    <row r="19" spans="2:4" ht="14.15" customHeight="1">
      <c r="B19" s="61" t="s">
        <v>164</v>
      </c>
      <c r="C19" s="72">
        <v>0.70965800000000001</v>
      </c>
      <c r="D19" s="34" t="s">
        <v>50</v>
      </c>
    </row>
    <row r="20" spans="2:4" s="1" customFormat="1" ht="14.15" customHeight="1">
      <c r="B20" s="64" t="s">
        <v>165</v>
      </c>
      <c r="C20" s="73">
        <v>100.876723</v>
      </c>
      <c r="D20" s="66" t="s">
        <v>51</v>
      </c>
    </row>
    <row r="21" spans="2:4" ht="14.15" customHeight="1">
      <c r="B21" s="61" t="s">
        <v>146</v>
      </c>
      <c r="C21" s="72">
        <v>8251.3023020000001</v>
      </c>
      <c r="D21" s="34" t="s">
        <v>52</v>
      </c>
    </row>
    <row r="22" spans="2:4" s="1" customFormat="1" ht="14.15" customHeight="1">
      <c r="B22" s="64" t="s">
        <v>151</v>
      </c>
      <c r="C22" s="73">
        <v>2416.3784569999998</v>
      </c>
      <c r="D22" s="66" t="s">
        <v>53</v>
      </c>
    </row>
    <row r="23" spans="2:4" ht="14.15" customHeight="1">
      <c r="B23" s="61" t="s">
        <v>149</v>
      </c>
      <c r="C23" s="72">
        <v>316.17997000000003</v>
      </c>
      <c r="D23" s="34" t="s">
        <v>54</v>
      </c>
    </row>
    <row r="24" spans="2:4" s="1" customFormat="1" ht="14.15" customHeight="1">
      <c r="B24" s="64" t="s">
        <v>150</v>
      </c>
      <c r="C24" s="73">
        <v>110.500946</v>
      </c>
      <c r="D24" s="66" t="s">
        <v>55</v>
      </c>
    </row>
    <row r="25" spans="2:4" ht="14.15" customHeight="1">
      <c r="B25" s="61" t="s">
        <v>154</v>
      </c>
      <c r="C25" s="72">
        <v>20.618836999999999</v>
      </c>
      <c r="D25" s="34" t="s">
        <v>56</v>
      </c>
    </row>
    <row r="26" spans="2:4" s="1" customFormat="1" ht="14.15" customHeight="1">
      <c r="B26" s="64" t="s">
        <v>155</v>
      </c>
      <c r="C26" s="73">
        <v>101.89422500000001</v>
      </c>
      <c r="D26" s="66" t="s">
        <v>57</v>
      </c>
    </row>
    <row r="27" spans="2:4" ht="14.15" customHeight="1">
      <c r="B27" s="175" t="s">
        <v>153</v>
      </c>
      <c r="C27" s="165">
        <v>21.579305000000002</v>
      </c>
      <c r="D27" s="176" t="s">
        <v>58</v>
      </c>
    </row>
    <row r="29" spans="2:4">
      <c r="B29" s="15" t="s">
        <v>79</v>
      </c>
      <c r="D29" s="16" t="s">
        <v>78</v>
      </c>
    </row>
    <row r="30" spans="2:4">
      <c r="B30" s="15" t="s">
        <v>201</v>
      </c>
      <c r="C30" s="42"/>
      <c r="D30" s="16" t="s">
        <v>202</v>
      </c>
    </row>
    <row r="31" spans="2:4">
      <c r="D31" s="43"/>
    </row>
    <row r="32" spans="2:4" ht="14.5">
      <c r="B32" s="160" t="s">
        <v>325</v>
      </c>
      <c r="C32" s="160"/>
      <c r="D32" s="160" t="s">
        <v>326</v>
      </c>
    </row>
    <row r="33" spans="2:4" ht="14.5">
      <c r="B33" s="160" t="s">
        <v>169</v>
      </c>
      <c r="C33" s="160"/>
      <c r="D33" s="160" t="s">
        <v>170</v>
      </c>
    </row>
  </sheetData>
  <phoneticPr fontId="6" type="noConversion"/>
  <hyperlinks>
    <hyperlink ref="B33" location="Enquiries!A1" display="Contact us for media support and coordination." xr:uid="{ECCF4EE0-74E3-441A-A556-070856FA4548}"/>
    <hyperlink ref="D33" location="Enquiries!A1" display="للنشر الإعلامي يُرجى التواصل معنا للدعم والتنسيق." xr:uid="{6C9933B9-89E2-4B21-954E-8520E5EE68DC}"/>
    <hyperlink ref="B32" location="'Index الفهرس'!A1" display="Return to Main Page" xr:uid="{E6824219-F923-47F0-814A-B5F44506604E}"/>
    <hyperlink ref="D32" location="'Index الفهرس'!A1" display="العودة إلى الصفحة الرئيسية " xr:uid="{E4E55575-DF81-4D53-BB19-6CC7CA019728}"/>
    <hyperlink ref="B32:D32" location="Index!B31" display="Return to Main Page" xr:uid="{A1CC2602-BE22-4AA1-B0A8-8A5B397FB2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3"/>
  <sheetViews>
    <sheetView showGridLines="0" zoomScale="90" zoomScaleNormal="90" workbookViewId="0"/>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7" customFormat="1" ht="13.5" customHeight="1">
      <c r="B2" s="56" t="s">
        <v>254</v>
      </c>
      <c r="C2" s="68"/>
      <c r="D2" s="56" t="s">
        <v>288</v>
      </c>
    </row>
    <row r="3" spans="2:5" s="67" customFormat="1" ht="6" customHeight="1">
      <c r="B3" s="56"/>
      <c r="D3" s="68"/>
      <c r="E3" s="5"/>
    </row>
    <row r="4" spans="2:5">
      <c r="B4" s="30" t="s">
        <v>13</v>
      </c>
      <c r="D4" s="5" t="s">
        <v>59</v>
      </c>
    </row>
    <row r="5" spans="2:5" ht="10.5">
      <c r="B5" s="14" t="s">
        <v>60</v>
      </c>
      <c r="C5" s="119" t="s">
        <v>285</v>
      </c>
      <c r="D5" s="9" t="s">
        <v>61</v>
      </c>
    </row>
    <row r="6" spans="2:5" ht="10.5">
      <c r="B6" s="14"/>
      <c r="C6" s="119">
        <v>45717</v>
      </c>
      <c r="D6" s="9"/>
    </row>
    <row r="7" spans="2:5" ht="14.15" customHeight="1">
      <c r="B7" s="57" t="s">
        <v>21</v>
      </c>
      <c r="C7" s="90">
        <f>SUM(C8:C27)</f>
        <v>5559.7817349999996</v>
      </c>
      <c r="D7" s="40" t="s">
        <v>77</v>
      </c>
    </row>
    <row r="8" spans="2:5" ht="14.15" customHeight="1">
      <c r="B8" s="64" t="s">
        <v>147</v>
      </c>
      <c r="C8" s="73">
        <v>69.687850999999995</v>
      </c>
      <c r="D8" s="66" t="s">
        <v>40</v>
      </c>
    </row>
    <row r="9" spans="2:5" ht="14.15" customHeight="1">
      <c r="B9" s="61" t="s">
        <v>156</v>
      </c>
      <c r="C9" s="72">
        <v>316.67957200000001</v>
      </c>
      <c r="D9" s="34" t="s">
        <v>41</v>
      </c>
    </row>
    <row r="10" spans="2:5" ht="14.15" customHeight="1">
      <c r="B10" s="64" t="s">
        <v>157</v>
      </c>
      <c r="C10" s="73">
        <v>1.1067640000000001</v>
      </c>
      <c r="D10" s="66" t="s">
        <v>42</v>
      </c>
    </row>
    <row r="11" spans="2:5" ht="14.15" customHeight="1">
      <c r="B11" s="61" t="s">
        <v>158</v>
      </c>
      <c r="C11" s="72">
        <v>104.81468099999999</v>
      </c>
      <c r="D11" s="34" t="s">
        <v>143</v>
      </c>
    </row>
    <row r="12" spans="2:5" ht="14.15" customHeight="1">
      <c r="B12" s="64" t="s">
        <v>159</v>
      </c>
      <c r="C12" s="73">
        <v>19.503511</v>
      </c>
      <c r="D12" s="66" t="s">
        <v>43</v>
      </c>
    </row>
    <row r="13" spans="2:5" ht="14.15" customHeight="1">
      <c r="B13" s="61" t="s">
        <v>148</v>
      </c>
      <c r="C13" s="72">
        <v>505.710061</v>
      </c>
      <c r="D13" s="34" t="s">
        <v>44</v>
      </c>
    </row>
    <row r="14" spans="2:5" ht="14.15" customHeight="1">
      <c r="B14" s="64" t="s">
        <v>152</v>
      </c>
      <c r="C14" s="73">
        <v>170.423462</v>
      </c>
      <c r="D14" s="66" t="s">
        <v>45</v>
      </c>
    </row>
    <row r="15" spans="2:5" ht="14.15" customHeight="1">
      <c r="B15" s="61" t="s">
        <v>160</v>
      </c>
      <c r="C15" s="72">
        <v>73.354814000000005</v>
      </c>
      <c r="D15" s="34" t="s">
        <v>46</v>
      </c>
    </row>
    <row r="16" spans="2:5" ht="14.15" customHeight="1">
      <c r="B16" s="64" t="s">
        <v>161</v>
      </c>
      <c r="C16" s="73">
        <v>19.026249</v>
      </c>
      <c r="D16" s="66" t="s">
        <v>47</v>
      </c>
    </row>
    <row r="17" spans="2:4" ht="14.15" customHeight="1">
      <c r="B17" s="61" t="s">
        <v>162</v>
      </c>
      <c r="C17" s="72">
        <v>31.572013999999999</v>
      </c>
      <c r="D17" s="34" t="s">
        <v>48</v>
      </c>
    </row>
    <row r="18" spans="2:4" ht="14.15" customHeight="1">
      <c r="B18" s="64" t="s">
        <v>163</v>
      </c>
      <c r="C18" s="73">
        <v>283.24645500000003</v>
      </c>
      <c r="D18" s="66" t="s">
        <v>49</v>
      </c>
    </row>
    <row r="19" spans="2:4" ht="14.15" customHeight="1">
      <c r="B19" s="61" t="s">
        <v>164</v>
      </c>
      <c r="C19" s="72">
        <v>108.26720899999999</v>
      </c>
      <c r="D19" s="34" t="s">
        <v>50</v>
      </c>
    </row>
    <row r="20" spans="2:4" ht="14.15" customHeight="1">
      <c r="B20" s="64" t="s">
        <v>165</v>
      </c>
      <c r="C20" s="73">
        <v>37.988979</v>
      </c>
      <c r="D20" s="66" t="s">
        <v>51</v>
      </c>
    </row>
    <row r="21" spans="2:4" ht="14.15" customHeight="1">
      <c r="B21" s="61" t="s">
        <v>146</v>
      </c>
      <c r="C21" s="72">
        <v>360.89766800000001</v>
      </c>
      <c r="D21" s="34" t="s">
        <v>52</v>
      </c>
    </row>
    <row r="22" spans="2:4" ht="14.15" customHeight="1">
      <c r="B22" s="64" t="s">
        <v>151</v>
      </c>
      <c r="C22" s="73">
        <v>331.32838600000002</v>
      </c>
      <c r="D22" s="66" t="s">
        <v>53</v>
      </c>
    </row>
    <row r="23" spans="2:4" ht="14.15" customHeight="1">
      <c r="B23" s="61" t="s">
        <v>149</v>
      </c>
      <c r="C23" s="72">
        <v>1124.320275</v>
      </c>
      <c r="D23" s="34" t="s">
        <v>54</v>
      </c>
    </row>
    <row r="24" spans="2:4" ht="14.15" customHeight="1">
      <c r="B24" s="64" t="s">
        <v>150</v>
      </c>
      <c r="C24" s="73">
        <v>1676.3460769999999</v>
      </c>
      <c r="D24" s="66" t="s">
        <v>55</v>
      </c>
    </row>
    <row r="25" spans="2:4" ht="14.15" customHeight="1">
      <c r="B25" s="61" t="s">
        <v>154</v>
      </c>
      <c r="C25" s="72">
        <v>182.07651000000001</v>
      </c>
      <c r="D25" s="34" t="s">
        <v>56</v>
      </c>
    </row>
    <row r="26" spans="2:4" ht="14.15" customHeight="1">
      <c r="B26" s="64" t="s">
        <v>155</v>
      </c>
      <c r="C26" s="73">
        <v>141.63922500000001</v>
      </c>
      <c r="D26" s="66" t="s">
        <v>57</v>
      </c>
    </row>
    <row r="27" spans="2:4" ht="14.15" customHeight="1">
      <c r="B27" s="175" t="s">
        <v>153</v>
      </c>
      <c r="C27" s="165">
        <v>1.7919719999999999</v>
      </c>
      <c r="D27" s="176" t="s">
        <v>58</v>
      </c>
    </row>
    <row r="29" spans="2:4">
      <c r="B29" s="15" t="s">
        <v>79</v>
      </c>
      <c r="D29" s="16" t="s">
        <v>78</v>
      </c>
    </row>
    <row r="30" spans="2:4">
      <c r="B30" s="15" t="s">
        <v>201</v>
      </c>
      <c r="D30" s="16" t="s">
        <v>202</v>
      </c>
    </row>
    <row r="32" spans="2:4" ht="14.5">
      <c r="B32" s="160" t="s">
        <v>325</v>
      </c>
      <c r="C32" s="160"/>
      <c r="D32" s="160" t="s">
        <v>326</v>
      </c>
    </row>
    <row r="33" spans="2:4" ht="14.5">
      <c r="B33" s="160" t="s">
        <v>169</v>
      </c>
      <c r="C33" s="160"/>
      <c r="D33" s="160" t="s">
        <v>170</v>
      </c>
    </row>
  </sheetData>
  <hyperlinks>
    <hyperlink ref="B33" location="Enquiries!A1" display="Contact us for media support and coordination." xr:uid="{136EA56C-B688-4DC5-801D-C9A0639EFBB2}"/>
    <hyperlink ref="D33" location="Enquiries!A1" display="للنشر الإعلامي يُرجى التواصل معنا للدعم والتنسيق." xr:uid="{594C00C2-18D4-4130-B9D2-101222E5784E}"/>
    <hyperlink ref="B32" location="'Index الفهرس'!A1" display="Return to Main Page" xr:uid="{32A979F9-921E-4F9F-9860-95415851E838}"/>
    <hyperlink ref="D32" location="'Index الفهرس'!A1" display="العودة إلى الصفحة الرئيسية " xr:uid="{B6B5EE35-1FC3-4E95-860D-A7F87FDAD0D9}"/>
    <hyperlink ref="B32:D32" location="Index!B31" display="Return to Main Page" xr:uid="{B87F059D-CDA1-497B-ACFE-6973AC8F0D06}"/>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3"/>
  <sheetViews>
    <sheetView showGridLines="0" zoomScale="92" zoomScaleNormal="92" workbookViewId="0">
      <selection activeCell="A2" sqref="A2"/>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7" customFormat="1" ht="13">
      <c r="B2" s="56" t="s">
        <v>255</v>
      </c>
      <c r="C2" s="68"/>
      <c r="D2" s="56" t="s">
        <v>289</v>
      </c>
      <c r="E2" s="5"/>
    </row>
    <row r="3" spans="2:5" s="67" customFormat="1" ht="3.75" customHeight="1">
      <c r="B3" s="56"/>
      <c r="C3" s="68"/>
      <c r="D3" s="56"/>
      <c r="E3" s="5"/>
    </row>
    <row r="4" spans="2:5" ht="10.5">
      <c r="B4" s="30" t="s">
        <v>13</v>
      </c>
      <c r="C4" s="6"/>
      <c r="D4" s="5" t="s">
        <v>59</v>
      </c>
    </row>
    <row r="5" spans="2:5" ht="14.5">
      <c r="B5" s="14" t="s">
        <v>60</v>
      </c>
      <c r="C5" s="119" t="s">
        <v>285</v>
      </c>
      <c r="D5" s="9" t="s">
        <v>61</v>
      </c>
      <c r="E5"/>
    </row>
    <row r="6" spans="2:5" ht="14.5">
      <c r="B6" s="14"/>
      <c r="C6" s="119">
        <v>45717</v>
      </c>
      <c r="D6" s="9"/>
      <c r="E6"/>
    </row>
    <row r="7" spans="2:5" ht="14.15" customHeight="1">
      <c r="B7" s="57" t="s">
        <v>21</v>
      </c>
      <c r="C7" s="74">
        <f>SUM(C8:C27)</f>
        <v>11447.418893999999</v>
      </c>
      <c r="D7" s="40" t="s">
        <v>77</v>
      </c>
      <c r="E7"/>
    </row>
    <row r="8" spans="2:5" ht="14.15" customHeight="1">
      <c r="B8" s="64" t="s">
        <v>147</v>
      </c>
      <c r="C8" s="12">
        <v>342.206098</v>
      </c>
      <c r="D8" s="66" t="s">
        <v>40</v>
      </c>
      <c r="E8"/>
    </row>
    <row r="9" spans="2:5" ht="14.15" customHeight="1">
      <c r="B9" s="61" t="s">
        <v>156</v>
      </c>
      <c r="C9" s="61">
        <v>200.15117599999999</v>
      </c>
      <c r="D9" s="34" t="s">
        <v>41</v>
      </c>
      <c r="E9"/>
    </row>
    <row r="10" spans="2:5" ht="14.15" customHeight="1">
      <c r="B10" s="64" t="s">
        <v>157</v>
      </c>
      <c r="C10" s="12">
        <v>75.901510000000002</v>
      </c>
      <c r="D10" s="66" t="s">
        <v>42</v>
      </c>
      <c r="E10"/>
    </row>
    <row r="11" spans="2:5" ht="14.15" customHeight="1">
      <c r="B11" s="61" t="s">
        <v>158</v>
      </c>
      <c r="C11" s="61">
        <v>252.42710700000001</v>
      </c>
      <c r="D11" s="34" t="s">
        <v>143</v>
      </c>
      <c r="E11"/>
    </row>
    <row r="12" spans="2:5" ht="14.15" customHeight="1">
      <c r="B12" s="64" t="s">
        <v>159</v>
      </c>
      <c r="C12" s="12">
        <v>304.185361</v>
      </c>
      <c r="D12" s="66" t="s">
        <v>43</v>
      </c>
      <c r="E12"/>
    </row>
    <row r="13" spans="2:5" ht="14.15" customHeight="1">
      <c r="B13" s="61" t="s">
        <v>148</v>
      </c>
      <c r="C13" s="61">
        <v>1141.995193</v>
      </c>
      <c r="D13" s="34" t="s">
        <v>44</v>
      </c>
      <c r="E13"/>
    </row>
    <row r="14" spans="2:5" ht="14.15" customHeight="1">
      <c r="B14" s="64" t="s">
        <v>152</v>
      </c>
      <c r="C14" s="12">
        <v>436.10399200000001</v>
      </c>
      <c r="D14" s="66" t="s">
        <v>45</v>
      </c>
      <c r="E14"/>
    </row>
    <row r="15" spans="2:5" ht="14.15" customHeight="1">
      <c r="B15" s="61" t="s">
        <v>160</v>
      </c>
      <c r="C15" s="61">
        <v>17.182145999999999</v>
      </c>
      <c r="D15" s="34" t="s">
        <v>46</v>
      </c>
      <c r="E15"/>
    </row>
    <row r="16" spans="2:5" ht="14.15" customHeight="1">
      <c r="B16" s="64" t="s">
        <v>161</v>
      </c>
      <c r="C16" s="12">
        <v>12.832046999999999</v>
      </c>
      <c r="D16" s="66" t="s">
        <v>47</v>
      </c>
      <c r="E16"/>
    </row>
    <row r="17" spans="2:5" ht="14.15" customHeight="1">
      <c r="B17" s="61" t="s">
        <v>162</v>
      </c>
      <c r="C17" s="61">
        <v>164.51647</v>
      </c>
      <c r="D17" s="34" t="s">
        <v>48</v>
      </c>
      <c r="E17"/>
    </row>
    <row r="18" spans="2:5" ht="14.15" customHeight="1">
      <c r="B18" s="64" t="s">
        <v>163</v>
      </c>
      <c r="C18" s="12">
        <v>72.893303000000003</v>
      </c>
      <c r="D18" s="66" t="s">
        <v>49</v>
      </c>
      <c r="E18"/>
    </row>
    <row r="19" spans="2:5" ht="14.15" customHeight="1">
      <c r="B19" s="61" t="s">
        <v>164</v>
      </c>
      <c r="C19" s="61">
        <v>11.477295</v>
      </c>
      <c r="D19" s="34" t="s">
        <v>50</v>
      </c>
      <c r="E19"/>
    </row>
    <row r="20" spans="2:5" ht="14.15" customHeight="1">
      <c r="B20" s="64" t="s">
        <v>165</v>
      </c>
      <c r="C20" s="12">
        <v>132.97326799999999</v>
      </c>
      <c r="D20" s="66" t="s">
        <v>51</v>
      </c>
      <c r="E20"/>
    </row>
    <row r="21" spans="2:5" ht="14.15" customHeight="1">
      <c r="B21" s="61" t="s">
        <v>146</v>
      </c>
      <c r="C21" s="61">
        <v>50.838726000000001</v>
      </c>
      <c r="D21" s="34" t="s">
        <v>52</v>
      </c>
      <c r="E21"/>
    </row>
    <row r="22" spans="2:5" ht="14.15" customHeight="1">
      <c r="B22" s="64" t="s">
        <v>151</v>
      </c>
      <c r="C22" s="12">
        <v>2578.1073409999999</v>
      </c>
      <c r="D22" s="66" t="s">
        <v>53</v>
      </c>
      <c r="E22"/>
    </row>
    <row r="23" spans="2:5" ht="14.15" customHeight="1">
      <c r="B23" s="61" t="s">
        <v>149</v>
      </c>
      <c r="C23" s="61">
        <v>2957.8700399999998</v>
      </c>
      <c r="D23" s="34" t="s">
        <v>54</v>
      </c>
      <c r="E23"/>
    </row>
    <row r="24" spans="2:5" ht="14.15" customHeight="1">
      <c r="B24" s="64" t="s">
        <v>150</v>
      </c>
      <c r="C24" s="12">
        <v>2093.7306979999998</v>
      </c>
      <c r="D24" s="66" t="s">
        <v>55</v>
      </c>
      <c r="E24"/>
    </row>
    <row r="25" spans="2:5" ht="14.15" customHeight="1">
      <c r="B25" s="61" t="s">
        <v>154</v>
      </c>
      <c r="C25" s="61">
        <v>490.71546699999999</v>
      </c>
      <c r="D25" s="34" t="s">
        <v>56</v>
      </c>
      <c r="E25"/>
    </row>
    <row r="26" spans="2:5" ht="14.15" customHeight="1">
      <c r="B26" s="64" t="s">
        <v>155</v>
      </c>
      <c r="C26" s="12">
        <v>82.499655000000004</v>
      </c>
      <c r="D26" s="66" t="s">
        <v>57</v>
      </c>
      <c r="E26"/>
    </row>
    <row r="27" spans="2:5" ht="14.15" customHeight="1">
      <c r="B27" s="175" t="s">
        <v>153</v>
      </c>
      <c r="C27" s="175">
        <v>28.812000999999999</v>
      </c>
      <c r="D27" s="176" t="s">
        <v>58</v>
      </c>
      <c r="E27"/>
    </row>
    <row r="28" spans="2:5" ht="8.25" customHeight="1">
      <c r="E28"/>
    </row>
    <row r="29" spans="2:5" ht="14.5">
      <c r="B29" s="15" t="s">
        <v>79</v>
      </c>
      <c r="D29" s="16" t="s">
        <v>78</v>
      </c>
      <c r="E29"/>
    </row>
    <row r="30" spans="2:5" ht="14.5">
      <c r="B30" s="15" t="s">
        <v>201</v>
      </c>
      <c r="D30" s="16" t="s">
        <v>202</v>
      </c>
      <c r="E30"/>
    </row>
    <row r="31" spans="2:5" ht="14.5">
      <c r="E31"/>
    </row>
    <row r="32" spans="2:5" ht="14.5">
      <c r="B32" s="160" t="s">
        <v>325</v>
      </c>
      <c r="C32" s="160"/>
      <c r="D32" s="160" t="s">
        <v>326</v>
      </c>
      <c r="E32"/>
    </row>
    <row r="33" spans="2:5" ht="14.5">
      <c r="B33" s="160" t="s">
        <v>169</v>
      </c>
      <c r="C33" s="160"/>
      <c r="D33" s="160" t="s">
        <v>170</v>
      </c>
      <c r="E33"/>
    </row>
  </sheetData>
  <hyperlinks>
    <hyperlink ref="B33" location="Enquiries!A1" display="Contact us for media support and coordination." xr:uid="{65877191-C48A-47A4-A43A-F7BD757D5E64}"/>
    <hyperlink ref="D33" location="Enquiries!A1" display="للنشر الإعلامي يُرجى التواصل معنا للدعم والتنسيق." xr:uid="{1E060A03-3B63-4EF7-8082-C13A38F2CA45}"/>
    <hyperlink ref="B32" location="'Index الفهرس'!A1" display="Return to Main Page" xr:uid="{9886D9A8-4742-46D2-B7AC-1E4D2E2CD93A}"/>
    <hyperlink ref="D32" location="'Index الفهرس'!A1" display="العودة إلى الصفحة الرئيسية " xr:uid="{6307905E-9BEF-4D70-A4E9-14FB90A23D97}"/>
    <hyperlink ref="B32:D32" location="Index!B31" display="Return to Main Page" xr:uid="{BABF9C41-ECC3-41B8-BB02-2A916B0F6457}"/>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3"/>
  <sheetViews>
    <sheetView showGridLines="0" zoomScaleNormal="100" workbookViewId="0"/>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7" customFormat="1" ht="24.75" customHeight="1">
      <c r="B2" s="55" t="s">
        <v>256</v>
      </c>
      <c r="C2" s="55"/>
      <c r="D2" s="70" t="s">
        <v>290</v>
      </c>
    </row>
    <row r="3" spans="1:4" ht="16.5" customHeight="1">
      <c r="B3" s="30" t="s">
        <v>13</v>
      </c>
      <c r="C3" s="47"/>
      <c r="D3" s="5" t="s">
        <v>59</v>
      </c>
    </row>
    <row r="4" spans="1:4" ht="10.5">
      <c r="B4" s="14" t="s">
        <v>30</v>
      </c>
      <c r="C4" s="119" t="s">
        <v>285</v>
      </c>
      <c r="D4" s="9" t="s">
        <v>62</v>
      </c>
    </row>
    <row r="5" spans="1:4" ht="10.5">
      <c r="B5" s="14"/>
      <c r="C5" s="119">
        <v>45717</v>
      </c>
      <c r="D5" s="31"/>
    </row>
    <row r="6" spans="1:4" ht="14.15" customHeight="1">
      <c r="B6" s="10" t="s">
        <v>21</v>
      </c>
      <c r="C6" s="124">
        <f>SUM(C7:C17)</f>
        <v>14628.596493999998</v>
      </c>
      <c r="D6" s="37" t="s">
        <v>77</v>
      </c>
    </row>
    <row r="7" spans="1:4" ht="14.15" customHeight="1">
      <c r="A7" s="41"/>
      <c r="B7" s="11" t="s">
        <v>203</v>
      </c>
      <c r="C7" s="125">
        <v>4679.4837230000003</v>
      </c>
      <c r="D7" s="50" t="s">
        <v>145</v>
      </c>
    </row>
    <row r="8" spans="1:4" ht="14.15" customHeight="1">
      <c r="A8" s="41"/>
      <c r="B8" s="12" t="s">
        <v>205</v>
      </c>
      <c r="C8" s="126">
        <v>3017.115256</v>
      </c>
      <c r="D8" s="51" t="s">
        <v>109</v>
      </c>
    </row>
    <row r="9" spans="1:4" ht="14.15" customHeight="1">
      <c r="A9" s="41"/>
      <c r="B9" s="48" t="s">
        <v>204</v>
      </c>
      <c r="C9" s="125">
        <v>2040.941409</v>
      </c>
      <c r="D9" s="50" t="s">
        <v>106</v>
      </c>
    </row>
    <row r="10" spans="1:4" ht="14.15" customHeight="1">
      <c r="A10" s="41"/>
      <c r="B10" s="49" t="s">
        <v>206</v>
      </c>
      <c r="C10" s="126">
        <v>982.31639800000005</v>
      </c>
      <c r="D10" s="51" t="s">
        <v>107</v>
      </c>
    </row>
    <row r="11" spans="1:4" ht="14.15" customHeight="1">
      <c r="A11" s="41"/>
      <c r="B11" s="48" t="s">
        <v>214</v>
      </c>
      <c r="C11" s="125">
        <v>361.231424</v>
      </c>
      <c r="D11" s="50" t="s">
        <v>121</v>
      </c>
    </row>
    <row r="12" spans="1:4" ht="14.15" customHeight="1">
      <c r="A12" s="41"/>
      <c r="B12" s="49" t="s">
        <v>166</v>
      </c>
      <c r="C12" s="126">
        <v>329.079746</v>
      </c>
      <c r="D12" s="51" t="s">
        <v>108</v>
      </c>
    </row>
    <row r="13" spans="1:4" ht="14.15" customHeight="1">
      <c r="A13" s="41"/>
      <c r="B13" s="48" t="s">
        <v>207</v>
      </c>
      <c r="C13" s="125">
        <v>320.33705400000002</v>
      </c>
      <c r="D13" s="50" t="s">
        <v>111</v>
      </c>
    </row>
    <row r="14" spans="1:4" ht="14.15" customHeight="1">
      <c r="A14" s="41"/>
      <c r="B14" s="49" t="s">
        <v>211</v>
      </c>
      <c r="C14" s="126">
        <v>304.13079599999998</v>
      </c>
      <c r="D14" s="51" t="s">
        <v>199</v>
      </c>
    </row>
    <row r="15" spans="1:4" ht="14.15" customHeight="1">
      <c r="A15" s="41"/>
      <c r="B15" s="48" t="s">
        <v>208</v>
      </c>
      <c r="C15" s="125">
        <v>225.430217</v>
      </c>
      <c r="D15" s="84" t="s">
        <v>115</v>
      </c>
    </row>
    <row r="16" spans="1:4" ht="14.15" customHeight="1">
      <c r="A16" s="41"/>
      <c r="B16" s="49" t="s">
        <v>210</v>
      </c>
      <c r="C16" s="126">
        <v>220.411282</v>
      </c>
      <c r="D16" s="51" t="s">
        <v>112</v>
      </c>
    </row>
    <row r="17" spans="2:4" ht="14.15" customHeight="1">
      <c r="B17" s="170" t="s">
        <v>301</v>
      </c>
      <c r="C17" s="168">
        <v>2148.1191889999996</v>
      </c>
      <c r="D17" s="171" t="s">
        <v>198</v>
      </c>
    </row>
    <row r="18" spans="2:4">
      <c r="C18" s="83"/>
    </row>
    <row r="19" spans="2:4">
      <c r="B19" s="15" t="s">
        <v>79</v>
      </c>
      <c r="D19" s="16" t="s">
        <v>78</v>
      </c>
    </row>
    <row r="20" spans="2:4">
      <c r="B20" s="15" t="s">
        <v>201</v>
      </c>
      <c r="D20" s="16" t="s">
        <v>202</v>
      </c>
    </row>
    <row r="22" spans="2:4" ht="14.5">
      <c r="B22" s="160" t="s">
        <v>325</v>
      </c>
      <c r="C22" s="160"/>
      <c r="D22" s="160" t="s">
        <v>326</v>
      </c>
    </row>
    <row r="23" spans="2:4" ht="14.5">
      <c r="B23" s="160" t="s">
        <v>169</v>
      </c>
      <c r="C23" s="160"/>
      <c r="D23" s="160" t="s">
        <v>170</v>
      </c>
    </row>
  </sheetData>
  <hyperlinks>
    <hyperlink ref="B23" location="Enquiries!A1" display="Contact us for media support and coordination." xr:uid="{74553376-A238-43F6-B2F4-C6C237092E9E}"/>
    <hyperlink ref="D23" location="Enquiries!A1" display="للنشر الإعلامي يُرجى التواصل معنا للدعم والتنسيق." xr:uid="{FC11B331-6B1E-459E-9F88-6D941886C4C8}"/>
    <hyperlink ref="B22" location="'Index الفهرس'!A1" display="Return to Main Page" xr:uid="{57E755B0-01EC-49BF-B911-C5E91E216886}"/>
    <hyperlink ref="D22" location="'Index الفهرس'!A1" display="العودة إلى الصفحة الرئيسية " xr:uid="{FC0244DA-140E-4AF6-A5F9-66AC53ABE426}"/>
    <hyperlink ref="B22:D22" location="Index!B31" display="Return to Main Page" xr:uid="{E489EA7D-885D-47CC-8014-D2AB6A849B29}"/>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3"/>
  <sheetViews>
    <sheetView showGridLines="0" zoomScale="91" zoomScaleNormal="91" workbookViewId="0"/>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7" customFormat="1" ht="24.75" customHeight="1">
      <c r="B2" s="78" t="s">
        <v>257</v>
      </c>
      <c r="C2" s="55"/>
      <c r="D2" s="70" t="s">
        <v>291</v>
      </c>
      <c r="E2" s="5"/>
    </row>
    <row r="3" spans="1:5">
      <c r="B3" s="30" t="s">
        <v>13</v>
      </c>
      <c r="D3" s="5" t="s">
        <v>59</v>
      </c>
    </row>
    <row r="4" spans="1:5" ht="10.5">
      <c r="B4" s="14" t="s">
        <v>30</v>
      </c>
      <c r="C4" s="119" t="s">
        <v>285</v>
      </c>
      <c r="D4" s="9" t="s">
        <v>62</v>
      </c>
    </row>
    <row r="5" spans="1:5" ht="10.5">
      <c r="B5" s="14"/>
      <c r="C5" s="119">
        <v>45717</v>
      </c>
      <c r="D5" s="31"/>
    </row>
    <row r="6" spans="1:5" ht="14.15" customHeight="1">
      <c r="B6" s="10" t="s">
        <v>21</v>
      </c>
      <c r="C6" s="154">
        <f>SUM(C7:C17)</f>
        <v>5559.7817350000005</v>
      </c>
      <c r="D6" s="37" t="s">
        <v>77</v>
      </c>
    </row>
    <row r="7" spans="1:5" ht="14.15" customHeight="1">
      <c r="A7"/>
      <c r="B7" s="88" t="s">
        <v>204</v>
      </c>
      <c r="C7" s="125">
        <v>2330.5565900000001</v>
      </c>
      <c r="D7" s="84" t="s">
        <v>106</v>
      </c>
    </row>
    <row r="8" spans="1:5" ht="14.15" customHeight="1">
      <c r="A8"/>
      <c r="B8" s="87" t="s">
        <v>207</v>
      </c>
      <c r="C8" s="126">
        <v>595.60386000000005</v>
      </c>
      <c r="D8" s="85" t="s">
        <v>111</v>
      </c>
    </row>
    <row r="9" spans="1:5" ht="14.15" customHeight="1">
      <c r="A9"/>
      <c r="B9" s="86" t="s">
        <v>206</v>
      </c>
      <c r="C9" s="125">
        <v>403.34729900000002</v>
      </c>
      <c r="D9" s="84" t="s">
        <v>107</v>
      </c>
    </row>
    <row r="10" spans="1:5" ht="14.15" customHeight="1">
      <c r="A10"/>
      <c r="B10" s="87" t="s">
        <v>210</v>
      </c>
      <c r="C10" s="126">
        <v>260.55568299999999</v>
      </c>
      <c r="D10" s="85" t="s">
        <v>112</v>
      </c>
    </row>
    <row r="11" spans="1:5" ht="14.15" customHeight="1">
      <c r="A11"/>
      <c r="B11" s="88" t="s">
        <v>209</v>
      </c>
      <c r="C11" s="125">
        <v>189.71277900000001</v>
      </c>
      <c r="D11" s="84" t="s">
        <v>114</v>
      </c>
    </row>
    <row r="12" spans="1:5" ht="14.15" customHeight="1">
      <c r="A12"/>
      <c r="B12" s="87" t="s">
        <v>212</v>
      </c>
      <c r="C12" s="126">
        <v>158.12248600000001</v>
      </c>
      <c r="D12" s="85" t="s">
        <v>113</v>
      </c>
    </row>
    <row r="13" spans="1:5" ht="14.15" customHeight="1">
      <c r="A13"/>
      <c r="B13" s="88" t="s">
        <v>213</v>
      </c>
      <c r="C13" s="125">
        <v>110.595229</v>
      </c>
      <c r="D13" s="84" t="s">
        <v>110</v>
      </c>
    </row>
    <row r="14" spans="1:5" ht="14.15" customHeight="1">
      <c r="A14"/>
      <c r="B14" s="87" t="s">
        <v>221</v>
      </c>
      <c r="C14" s="126">
        <v>90.716519000000005</v>
      </c>
      <c r="D14" s="85" t="s">
        <v>220</v>
      </c>
    </row>
    <row r="15" spans="1:5" ht="14.15" customHeight="1">
      <c r="A15"/>
      <c r="B15" s="88" t="s">
        <v>303</v>
      </c>
      <c r="C15" s="125">
        <v>78.236908999999997</v>
      </c>
      <c r="D15" s="84" t="s">
        <v>302</v>
      </c>
    </row>
    <row r="16" spans="1:5" ht="14.15" customHeight="1">
      <c r="A16"/>
      <c r="B16" s="87" t="s">
        <v>219</v>
      </c>
      <c r="C16" s="126">
        <v>49.322825999999999</v>
      </c>
      <c r="D16" s="85" t="s">
        <v>119</v>
      </c>
    </row>
    <row r="17" spans="2:4" ht="14.15" customHeight="1">
      <c r="B17" s="167" t="s">
        <v>304</v>
      </c>
      <c r="C17" s="168">
        <v>1293.011555</v>
      </c>
      <c r="D17" s="169" t="s">
        <v>39</v>
      </c>
    </row>
    <row r="19" spans="2:4">
      <c r="B19" s="15" t="s">
        <v>79</v>
      </c>
      <c r="C19" s="89"/>
      <c r="D19" s="16" t="s">
        <v>78</v>
      </c>
    </row>
    <row r="20" spans="2:4">
      <c r="B20" s="15" t="s">
        <v>201</v>
      </c>
      <c r="C20" s="83"/>
      <c r="D20" s="16" t="s">
        <v>202</v>
      </c>
    </row>
    <row r="22" spans="2:4" ht="14.5">
      <c r="B22" s="160" t="s">
        <v>325</v>
      </c>
      <c r="C22" s="160"/>
      <c r="D22" s="160" t="s">
        <v>326</v>
      </c>
    </row>
    <row r="23" spans="2:4" ht="14.5">
      <c r="B23" s="160" t="s">
        <v>169</v>
      </c>
      <c r="C23" s="160"/>
      <c r="D23" s="160" t="s">
        <v>170</v>
      </c>
    </row>
  </sheetData>
  <hyperlinks>
    <hyperlink ref="B23" location="Enquiries!A1" display="Contact us for media support and coordination." xr:uid="{C9289FE7-8C64-4696-8388-FB31DAF8295D}"/>
    <hyperlink ref="D23" location="Enquiries!A1" display="للنشر الإعلامي يُرجى التواصل معنا للدعم والتنسيق." xr:uid="{34342507-1454-4F39-8774-88B74C781C4D}"/>
    <hyperlink ref="B22" location="'Index الفهرس'!A1" display="Return to Main Page" xr:uid="{A082823D-FC69-42C6-A297-A03B0E095BD1}"/>
    <hyperlink ref="D22" location="'Index الفهرس'!A1" display="العودة إلى الصفحة الرئيسية " xr:uid="{29ABFE6F-398D-4B13-AE3B-325E146B535A}"/>
    <hyperlink ref="B22:D22" location="Index!B31" display="Return to Main Page" xr:uid="{E6EB59D5-612E-45D0-BDFE-2BD64E587252}"/>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3"/>
  <sheetViews>
    <sheetView showGridLines="0" zoomScaleNormal="100" workbookViewId="0"/>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7" customFormat="1" ht="27.75" customHeight="1">
      <c r="B2" s="158" t="s">
        <v>258</v>
      </c>
      <c r="C2" s="158"/>
      <c r="D2" s="54" t="s">
        <v>292</v>
      </c>
    </row>
    <row r="3" spans="2:4" ht="14.4" customHeight="1">
      <c r="B3" s="30" t="s">
        <v>13</v>
      </c>
      <c r="D3" s="5" t="s">
        <v>59</v>
      </c>
    </row>
    <row r="4" spans="2:4" ht="10.5">
      <c r="B4" s="14" t="s">
        <v>30</v>
      </c>
      <c r="C4" s="119" t="s">
        <v>285</v>
      </c>
      <c r="D4" s="9" t="s">
        <v>62</v>
      </c>
    </row>
    <row r="5" spans="2:4" ht="10.5">
      <c r="B5" s="14"/>
      <c r="C5" s="119">
        <v>45717</v>
      </c>
      <c r="D5" s="9"/>
    </row>
    <row r="6" spans="2:4" ht="14.15" customHeight="1">
      <c r="B6" s="10" t="s">
        <v>21</v>
      </c>
      <c r="C6" s="124">
        <f>SUM(C7:C17)</f>
        <v>11447.418894000002</v>
      </c>
      <c r="D6" s="37" t="s">
        <v>77</v>
      </c>
    </row>
    <row r="7" spans="2:4" s="1" customFormat="1" ht="14.15" customHeight="1">
      <c r="B7" s="11" t="s">
        <v>208</v>
      </c>
      <c r="C7" s="125">
        <v>1676.562394</v>
      </c>
      <c r="D7" s="50" t="s">
        <v>115</v>
      </c>
    </row>
    <row r="8" spans="2:4" ht="14.15" customHeight="1">
      <c r="B8" s="12" t="s">
        <v>204</v>
      </c>
      <c r="C8" s="126">
        <v>1210.43669</v>
      </c>
      <c r="D8" s="51" t="s">
        <v>106</v>
      </c>
    </row>
    <row r="9" spans="2:4" s="1" customFormat="1" ht="14.15" customHeight="1">
      <c r="B9" s="48" t="s">
        <v>166</v>
      </c>
      <c r="C9" s="125">
        <v>1124.356869</v>
      </c>
      <c r="D9" s="50" t="s">
        <v>108</v>
      </c>
    </row>
    <row r="10" spans="2:4" ht="14.15" customHeight="1">
      <c r="B10" s="49" t="s">
        <v>215</v>
      </c>
      <c r="C10" s="126">
        <v>749.25628600000005</v>
      </c>
      <c r="D10" s="51" t="s">
        <v>118</v>
      </c>
    </row>
    <row r="11" spans="2:4" ht="14.15" customHeight="1">
      <c r="B11" s="48" t="s">
        <v>217</v>
      </c>
      <c r="C11" s="125">
        <v>664.83723999999995</v>
      </c>
      <c r="D11" s="50" t="s">
        <v>116</v>
      </c>
    </row>
    <row r="12" spans="2:4" ht="14.15" customHeight="1">
      <c r="B12" s="49" t="s">
        <v>205</v>
      </c>
      <c r="C12" s="126">
        <v>609.099602</v>
      </c>
      <c r="D12" s="51" t="s">
        <v>109</v>
      </c>
    </row>
    <row r="13" spans="2:4" ht="14.15" customHeight="1">
      <c r="B13" s="48" t="s">
        <v>216</v>
      </c>
      <c r="C13" s="125">
        <v>586.78803500000004</v>
      </c>
      <c r="D13" s="50" t="s">
        <v>117</v>
      </c>
    </row>
    <row r="14" spans="2:4" ht="14.15" customHeight="1">
      <c r="B14" s="49" t="s">
        <v>219</v>
      </c>
      <c r="C14" s="126">
        <v>529.59298999999999</v>
      </c>
      <c r="D14" s="51" t="s">
        <v>119</v>
      </c>
    </row>
    <row r="15" spans="2:4" ht="14.15" customHeight="1">
      <c r="B15" s="48" t="s">
        <v>218</v>
      </c>
      <c r="C15" s="125">
        <v>378.03707100000003</v>
      </c>
      <c r="D15" s="84" t="s">
        <v>197</v>
      </c>
    </row>
    <row r="16" spans="2:4" ht="14.15" customHeight="1">
      <c r="B16" s="49" t="s">
        <v>233</v>
      </c>
      <c r="C16" s="126">
        <v>329.06031000000002</v>
      </c>
      <c r="D16" s="51" t="s">
        <v>120</v>
      </c>
    </row>
    <row r="17" spans="2:4" ht="14.15" customHeight="1">
      <c r="B17" s="170" t="s">
        <v>316</v>
      </c>
      <c r="C17" s="168">
        <v>3589.3914070000019</v>
      </c>
      <c r="D17" s="171" t="s">
        <v>39</v>
      </c>
    </row>
    <row r="19" spans="2:4">
      <c r="B19" s="15" t="s">
        <v>79</v>
      </c>
      <c r="C19" s="83"/>
      <c r="D19" s="16" t="s">
        <v>78</v>
      </c>
    </row>
    <row r="20" spans="2:4">
      <c r="B20" s="15" t="s">
        <v>201</v>
      </c>
      <c r="C20" s="83"/>
      <c r="D20" s="16" t="s">
        <v>202</v>
      </c>
    </row>
    <row r="22" spans="2:4" ht="12.75" customHeight="1">
      <c r="B22" s="160" t="s">
        <v>325</v>
      </c>
      <c r="C22" s="160"/>
      <c r="D22" s="160" t="s">
        <v>326</v>
      </c>
    </row>
    <row r="23" spans="2:4" ht="14.5">
      <c r="B23" s="160" t="s">
        <v>169</v>
      </c>
      <c r="C23" s="160"/>
      <c r="D23" s="160" t="s">
        <v>170</v>
      </c>
    </row>
  </sheetData>
  <mergeCells count="1">
    <mergeCell ref="B2:C2"/>
  </mergeCells>
  <hyperlinks>
    <hyperlink ref="B23" location="Enquiries!A1" display="Contact us for media support and coordination." xr:uid="{F39E7EAB-771C-442E-8208-8914FA83B809}"/>
    <hyperlink ref="D23" location="Enquiries!A1" display="للنشر الإعلامي يُرجى التواصل معنا للدعم والتنسيق." xr:uid="{D6A1DB1C-1AD7-4E31-AEBD-CA32D91242AE}"/>
    <hyperlink ref="B22" location="'Index الفهرس'!A1" display="Return to Main Page" xr:uid="{91700B55-672F-43A4-8971-EF4A0A4210D8}"/>
    <hyperlink ref="D22" location="'Index الفهرس'!A1" display="العودة إلى الصفحة الرئيسية " xr:uid="{B7C8756B-AC5E-41C4-BE7D-7C3A441735EA}"/>
    <hyperlink ref="B22:D22" location="Index!B31" display="Return to Main Page" xr:uid="{7029B271-5DB3-4D35-882C-7445630529E1}"/>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2025-05-26T05:21:54Z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