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8.xml" ContentType="application/vnd.openxmlformats-officedocument.drawing+xml"/>
  <Override PartName="/xl/charts/chart11.xml" ContentType="application/vnd.openxmlformats-officedocument.drawingml.chart+xml"/>
  <Override PartName="/xl/drawings/drawing9.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drawings/drawing11.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3.xml" ContentType="application/vnd.openxmlformats-officedocument.drawingml.chartshapes+xml"/>
  <Override PartName="/xl/charts/chart21.xml" ContentType="application/vnd.openxmlformats-officedocument.drawingml.chart+xml"/>
  <Override PartName="/xl/charts/chart22.xml" ContentType="application/vnd.openxmlformats-officedocument.drawingml.chart+xml"/>
  <Override PartName="/xl/drawings/drawing14.xml" ContentType="application/vnd.openxmlformats-officedocument.drawingml.chartshapes+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drawings/drawing15.xml" ContentType="application/vnd.openxmlformats-officedocument.drawing+xml"/>
  <Override PartName="/xl/charts/chart26.xml" ContentType="application/vnd.openxmlformats-officedocument.drawingml.chart+xml"/>
  <Override PartName="/xl/drawings/drawing16.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18.xml" ContentType="application/vnd.openxmlformats-officedocument.drawing+xml"/>
  <Override PartName="/xl/charts/chart33.xml" ContentType="application/vnd.openxmlformats-officedocument.drawingml.chart+xml"/>
  <Override PartName="/xl/drawings/drawing19.xml" ContentType="application/vnd.openxmlformats-officedocument.drawingml.chartshapes+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drawings/drawing21.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22.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23.xml" ContentType="application/vnd.openxmlformats-officedocument.drawingml.chartshapes+xml"/>
  <Override PartName="/xl/charts/chart46.xml" ContentType="application/vnd.openxmlformats-officedocument.drawingml.chart+xml"/>
  <Override PartName="/xl/drawings/drawing24.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drawings/drawing25.xml" ContentType="application/vnd.openxmlformats-officedocument.drawing+xml"/>
  <Override PartName="/xl/charts/chart49.xml" ContentType="application/vnd.openxmlformats-officedocument.drawingml.chart+xml"/>
  <Override PartName="/xl/drawings/drawing26.xml" ContentType="application/vnd.openxmlformats-officedocument.drawingml.chartshapes+xml"/>
  <Override PartName="/xl/charts/chart50.xml" ContentType="application/vnd.openxmlformats-officedocument.drawingml.chart+xml"/>
  <Override PartName="/xl/drawings/drawing27.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drawings/drawing28.xml" ContentType="application/vnd.openxmlformats-officedocument.drawing+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drawings/drawing29.xml" ContentType="application/vnd.openxmlformats-officedocument.drawing+xml"/>
  <Override PartName="/xl/tables/table1.xml" ContentType="application/vnd.openxmlformats-officedocument.spreadsheetml.table+xml"/>
  <Override PartName="/xl/charts/chart57.xml" ContentType="application/vnd.openxmlformats-officedocument.drawingml.chart+xml"/>
  <Override PartName="/xl/drawings/drawing30.xml" ContentType="application/vnd.openxmlformats-officedocument.drawingml.chartshapes+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drawings/drawing31.xml" ContentType="application/vnd.openxmlformats-officedocument.drawing+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drawings/drawing32.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35" windowWidth="18195" windowHeight="10560" tabRatio="958" firstSheet="15" activeTab="25"/>
  </bookViews>
  <sheets>
    <sheet name="index" sheetId="10" r:id="rId1"/>
    <sheet name="GDP" sheetId="4" r:id="rId2"/>
    <sheet name="BoP&amp;Trade" sheetId="16" r:id="rId3"/>
    <sheet name="Prices " sheetId="19" r:id="rId4"/>
    <sheet name="FinancialStat" sheetId="3" r:id="rId5"/>
    <sheet name="GovFinance" sheetId="20" r:id="rId6"/>
    <sheet name="Wages" sheetId="5" r:id="rId7"/>
    <sheet name="FIS" sheetId="22" r:id="rId8"/>
    <sheet name="index-indu" sheetId="11" r:id="rId9"/>
    <sheet name="Investment" sheetId="6" r:id="rId10"/>
    <sheet name="manufacturing" sheetId="7" r:id="rId11"/>
    <sheet name="oil&amp;gas1" sheetId="15" r:id="rId12"/>
    <sheet name="petrochemical" sheetId="14" r:id="rId13"/>
    <sheet name="electricity" sheetId="2" r:id="rId14"/>
    <sheet name="construction" sheetId="1" r:id="rId15"/>
    <sheet name="transport" sheetId="17" r:id="rId16"/>
    <sheet name="ICT" sheetId="13" r:id="rId17"/>
    <sheet name="Hotel" sheetId="12" r:id="rId18"/>
    <sheet name="population Index" sheetId="23" r:id="rId19"/>
    <sheet name="population" sheetId="24" r:id="rId20"/>
    <sheet name="birthFertility" sheetId="25" r:id="rId21"/>
    <sheet name="index-soc" sheetId="26" r:id="rId22"/>
    <sheet name="Education" sheetId="38" r:id="rId23"/>
    <sheet name="Health" sheetId="28" r:id="rId24"/>
    <sheet name="social" sheetId="29" r:id="rId25"/>
    <sheet name="Culture" sheetId="31" r:id="rId26"/>
    <sheet name="index-labour" sheetId="32" r:id="rId27"/>
    <sheet name="labour" sheetId="33" r:id="rId28"/>
    <sheet name="Index-Agri" sheetId="34" r:id="rId29"/>
    <sheet name="Agriculture " sheetId="35" r:id="rId30"/>
    <sheet name="Climate" sheetId="36" r:id="rId31"/>
    <sheet name="Environment" sheetId="37" r:id="rId32"/>
  </sheets>
  <externalReferences>
    <externalReference r:id="rId33"/>
    <externalReference r:id="rId34"/>
    <externalReference r:id="rId35"/>
    <externalReference r:id="rId36"/>
    <externalReference r:id="rId37"/>
    <externalReference r:id="rId38"/>
    <externalReference r:id="rId39"/>
    <externalReference r:id="rId40"/>
  </externalReferences>
  <definedNames>
    <definedName name="_xlnm.Print_Area" localSheetId="29">'Agriculture '!$A$1:$E$624</definedName>
    <definedName name="_xlnm.Print_Area" localSheetId="20">birthFertility!$A$1:$F$484</definedName>
    <definedName name="_xlnm.Print_Area" localSheetId="2">'BoP&amp;Trade'!$A$1:$E$498</definedName>
    <definedName name="_xlnm.Print_Area" localSheetId="30">Climate!$A$1:$E$534</definedName>
    <definedName name="_xlnm.Print_Area" localSheetId="14">construction!$A$1:$F$185</definedName>
    <definedName name="_xlnm.Print_Area" localSheetId="25">Culture!$A$1:$E$114</definedName>
    <definedName name="_xlnm.Print_Area" localSheetId="22">Education!$A$1:$F$855</definedName>
    <definedName name="_xlnm.Print_Area" localSheetId="13">electricity!$A$1:$E$150</definedName>
    <definedName name="_xlnm.Print_Area" localSheetId="31">Environment!$A$1:$E$557</definedName>
    <definedName name="_xlnm.Print_Area" localSheetId="4">FinancialStat!$A$1:$E$19</definedName>
    <definedName name="_xlnm.Print_Area" localSheetId="7">FIS!$A$1:$E$103</definedName>
    <definedName name="_xlnm.Print_Area" localSheetId="1">GDP!$A$1:$E$248</definedName>
    <definedName name="_xlnm.Print_Area" localSheetId="5">GovFinance!$A$1:$E$75</definedName>
    <definedName name="_xlnm.Print_Area" localSheetId="23">Health!$A$1:$E$286</definedName>
    <definedName name="_xlnm.Print_Area" localSheetId="17">Hotel!$A$1:$F$152</definedName>
    <definedName name="_xlnm.Print_Area" localSheetId="16">ICT!$A$1:$E$72</definedName>
    <definedName name="_xlnm.Print_Area" localSheetId="0">index!$A$1:$H$9</definedName>
    <definedName name="_xlnm.Print_Area" localSheetId="9">Investment!$A$1:$F$34</definedName>
    <definedName name="_xlnm.Print_Area" localSheetId="27">labour!$A$1:$E$1309</definedName>
    <definedName name="_xlnm.Print_Area" localSheetId="10">manufacturing!$A$1:$E$53</definedName>
    <definedName name="_xlnm.Print_Area" localSheetId="11">'oil&amp;gas1'!$A$1:$E$143</definedName>
    <definedName name="_xlnm.Print_Area" localSheetId="12">petrochemical!$A$1:$E$29</definedName>
    <definedName name="_xlnm.Print_Area" localSheetId="19">population!$A$1:$F$752</definedName>
    <definedName name="_xlnm.Print_Area" localSheetId="3">'Prices '!$A$1:$E$177</definedName>
    <definedName name="_xlnm.Print_Area" localSheetId="24">social!$A$1:$E$186</definedName>
    <definedName name="_xlnm.Print_Area" localSheetId="15">transport!$A$1:$E$347</definedName>
    <definedName name="_xlnm.Print_Area" localSheetId="6">Wages!$A$1:$E$67</definedName>
  </definedNames>
  <calcPr calcId="145621"/>
</workbook>
</file>

<file path=xl/calcChain.xml><?xml version="1.0" encoding="utf-8"?>
<calcChain xmlns="http://schemas.openxmlformats.org/spreadsheetml/2006/main">
  <c r="D538" i="38" l="1"/>
  <c r="C538" i="38"/>
  <c r="E537" i="38"/>
  <c r="E536" i="38"/>
  <c r="M489" i="38"/>
  <c r="L489" i="38"/>
  <c r="K489" i="38"/>
  <c r="J489" i="38"/>
  <c r="I489" i="38"/>
  <c r="K191" i="38"/>
  <c r="K190" i="38"/>
  <c r="K189" i="38"/>
  <c r="D176" i="38"/>
  <c r="D173" i="38"/>
  <c r="D170" i="38"/>
  <c r="D169" i="38"/>
  <c r="D168" i="38"/>
  <c r="E167" i="38"/>
  <c r="D167" i="38"/>
  <c r="E163" i="38"/>
  <c r="D163" i="38"/>
  <c r="E160" i="38"/>
  <c r="D160" i="38"/>
  <c r="E157" i="38"/>
  <c r="D157" i="38"/>
  <c r="E156" i="38"/>
  <c r="D156" i="38"/>
  <c r="E155" i="38"/>
  <c r="D155" i="38"/>
  <c r="E154" i="38"/>
  <c r="D154" i="38"/>
  <c r="D152" i="38"/>
  <c r="D151" i="38"/>
  <c r="E150" i="38"/>
  <c r="D150" i="38"/>
  <c r="D149" i="38"/>
  <c r="D148" i="38"/>
  <c r="E147" i="38"/>
  <c r="D147" i="38"/>
  <c r="D146" i="38"/>
  <c r="D145" i="38"/>
  <c r="E144" i="38"/>
  <c r="D144" i="38"/>
  <c r="D143" i="38"/>
  <c r="D142" i="38"/>
  <c r="E141" i="38"/>
  <c r="D141" i="38"/>
  <c r="F121" i="38"/>
  <c r="E121" i="38"/>
  <c r="D121" i="38"/>
  <c r="F120" i="38"/>
  <c r="E120" i="38"/>
  <c r="D120" i="38"/>
  <c r="C120" i="38"/>
  <c r="F119" i="38"/>
  <c r="E119" i="38"/>
  <c r="D119" i="38"/>
  <c r="C119" i="38"/>
  <c r="F118" i="38"/>
  <c r="E118" i="38"/>
  <c r="D118" i="38"/>
  <c r="C118" i="38"/>
  <c r="F117" i="38"/>
  <c r="E117" i="38"/>
  <c r="D117" i="38"/>
  <c r="C117" i="38"/>
  <c r="F109" i="38"/>
  <c r="F108" i="38"/>
  <c r="F107" i="38"/>
  <c r="F106" i="38"/>
  <c r="E105" i="38"/>
  <c r="D105" i="38"/>
  <c r="F100" i="38"/>
  <c r="F99" i="38"/>
  <c r="F98" i="38"/>
  <c r="F97" i="38"/>
  <c r="E96" i="38"/>
  <c r="D96" i="38"/>
  <c r="E91" i="38"/>
  <c r="E90" i="38"/>
  <c r="E89" i="38"/>
  <c r="D88" i="38"/>
  <c r="C88" i="38"/>
  <c r="E83" i="38"/>
  <c r="E82" i="38"/>
  <c r="E81" i="38"/>
  <c r="E80" i="38"/>
  <c r="E79" i="38"/>
  <c r="D78" i="38"/>
  <c r="C78" i="38"/>
  <c r="K63" i="38"/>
  <c r="K62" i="38"/>
  <c r="K61" i="38"/>
  <c r="E78" i="38" l="1"/>
  <c r="F96" i="38"/>
  <c r="F105" i="38"/>
  <c r="E538" i="38"/>
  <c r="E88" i="38"/>
  <c r="I830" i="33" l="1"/>
  <c r="K830" i="33"/>
  <c r="I833" i="33"/>
  <c r="K833" i="33"/>
  <c r="I837" i="33"/>
  <c r="J837" i="33"/>
  <c r="K837" i="33"/>
  <c r="I838" i="33"/>
  <c r="J838" i="33"/>
  <c r="K838" i="33"/>
  <c r="B37" i="33"/>
  <c r="C37" i="33"/>
  <c r="D37" i="33"/>
  <c r="E37" i="33"/>
  <c r="I718" i="33"/>
  <c r="J718" i="33"/>
  <c r="K718" i="33"/>
  <c r="K829" i="33" l="1"/>
  <c r="I829" i="33"/>
  <c r="L830" i="33"/>
  <c r="L833" i="33"/>
  <c r="L837" i="33" l="1"/>
  <c r="L838" i="33"/>
  <c r="L829" i="33"/>
  <c r="L182" i="35" l="1"/>
  <c r="L183" i="35"/>
  <c r="D500" i="37"/>
  <c r="AD497" i="37"/>
  <c r="AB442" i="37"/>
  <c r="AB441" i="37"/>
  <c r="AB440" i="37"/>
  <c r="AB439" i="37"/>
  <c r="AG438" i="37"/>
  <c r="AF438" i="37"/>
  <c r="AE438" i="37"/>
  <c r="AD438" i="37"/>
  <c r="AG437" i="37"/>
  <c r="AF437" i="37"/>
  <c r="AE437" i="37"/>
  <c r="AD437" i="37"/>
  <c r="AG436" i="37"/>
  <c r="AF436" i="37"/>
  <c r="AE436" i="37"/>
  <c r="AD436" i="37"/>
  <c r="AG435" i="37"/>
  <c r="AF435" i="37"/>
  <c r="AE435" i="37"/>
  <c r="AD435" i="37"/>
  <c r="AB435" i="37"/>
  <c r="D427" i="37"/>
  <c r="D418" i="37"/>
  <c r="B305" i="37"/>
  <c r="I270" i="36"/>
  <c r="H270" i="36"/>
  <c r="G260" i="36"/>
  <c r="F260" i="36"/>
  <c r="G208" i="36"/>
  <c r="K60" i="36"/>
  <c r="J60" i="36"/>
  <c r="P55" i="36"/>
  <c r="O55" i="36"/>
  <c r="N55" i="36"/>
  <c r="M55" i="36"/>
  <c r="L55" i="36"/>
  <c r="K55" i="36"/>
  <c r="J55" i="36"/>
  <c r="I55" i="36"/>
  <c r="E620" i="35"/>
  <c r="D620" i="35"/>
  <c r="C620" i="35"/>
  <c r="B620" i="35"/>
  <c r="E606" i="35"/>
  <c r="E605" i="35"/>
  <c r="E603" i="35"/>
  <c r="E602" i="35"/>
  <c r="E601" i="35"/>
  <c r="E600" i="35"/>
  <c r="E598" i="35"/>
  <c r="E597" i="35"/>
  <c r="E595" i="35"/>
  <c r="E594" i="35"/>
  <c r="E592" i="35"/>
  <c r="E591" i="35"/>
  <c r="L535" i="35"/>
  <c r="K535" i="35"/>
  <c r="J535" i="35"/>
  <c r="G535" i="35"/>
  <c r="E535" i="35"/>
  <c r="D535" i="35"/>
  <c r="C535" i="35"/>
  <c r="B535" i="35"/>
  <c r="L522" i="35"/>
  <c r="K522" i="35"/>
  <c r="J522" i="35"/>
  <c r="G522" i="35"/>
  <c r="E522" i="35"/>
  <c r="D522" i="35"/>
  <c r="C522" i="35"/>
  <c r="B522" i="35"/>
  <c r="D511" i="35"/>
  <c r="C511" i="35"/>
  <c r="B511" i="35"/>
  <c r="D494" i="35"/>
  <c r="E413" i="35"/>
  <c r="D413" i="35"/>
  <c r="C413" i="35"/>
  <c r="B413" i="35"/>
  <c r="E405" i="35"/>
  <c r="D405" i="35"/>
  <c r="C405" i="35"/>
  <c r="B405" i="35"/>
  <c r="E397" i="35"/>
  <c r="D397" i="35"/>
  <c r="C397" i="35"/>
  <c r="B397" i="35"/>
  <c r="L389" i="35"/>
  <c r="K389" i="35"/>
  <c r="J389" i="35"/>
  <c r="H389" i="35"/>
  <c r="E389" i="35"/>
  <c r="D389" i="35"/>
  <c r="C389" i="35"/>
  <c r="B389" i="35"/>
  <c r="D215" i="35"/>
  <c r="C181" i="35"/>
  <c r="C180" i="35"/>
  <c r="D172" i="35"/>
  <c r="D171" i="35"/>
  <c r="D170" i="35"/>
  <c r="D169" i="35"/>
  <c r="D168" i="35"/>
  <c r="D167" i="35"/>
  <c r="D166" i="35"/>
  <c r="D165" i="35"/>
  <c r="D164" i="35"/>
  <c r="D163" i="35"/>
  <c r="D162" i="35"/>
  <c r="D161" i="35"/>
  <c r="D160" i="35"/>
  <c r="D159" i="35"/>
  <c r="D158" i="35"/>
  <c r="D157" i="35"/>
  <c r="D156" i="35"/>
  <c r="D130" i="35"/>
  <c r="D121" i="35"/>
  <c r="D112" i="35"/>
  <c r="E80" i="35"/>
  <c r="D80" i="35"/>
  <c r="C80" i="35"/>
  <c r="D50" i="35"/>
  <c r="C50" i="35"/>
  <c r="B50" i="35"/>
  <c r="D49" i="35"/>
  <c r="C49" i="35"/>
  <c r="B49" i="35"/>
  <c r="D1306" i="33"/>
  <c r="C1306" i="33"/>
  <c r="D1305" i="33"/>
  <c r="C1305" i="33"/>
  <c r="D1304" i="33"/>
  <c r="C1304" i="33"/>
  <c r="D1303" i="33"/>
  <c r="C1303" i="33"/>
  <c r="D1302" i="33"/>
  <c r="C1302" i="33"/>
  <c r="D1301" i="33"/>
  <c r="C1301" i="33"/>
  <c r="D1300" i="33"/>
  <c r="C1300" i="33"/>
  <c r="D1299" i="33"/>
  <c r="C1299" i="33"/>
  <c r="D1298" i="33"/>
  <c r="C1298" i="33"/>
  <c r="D1297" i="33"/>
  <c r="C1297" i="33"/>
  <c r="D1296" i="33"/>
  <c r="C1296" i="33"/>
  <c r="D1295" i="33"/>
  <c r="C1295" i="33"/>
  <c r="D1294" i="33"/>
  <c r="C1294" i="33"/>
  <c r="D1293" i="33"/>
  <c r="C1293" i="33"/>
  <c r="D1292" i="33"/>
  <c r="C1292" i="33"/>
  <c r="D1291" i="33"/>
  <c r="C1291" i="33"/>
  <c r="D1290" i="33"/>
  <c r="C1290" i="33"/>
  <c r="D1289" i="33"/>
  <c r="C1289" i="33"/>
  <c r="E1280" i="33"/>
  <c r="E1279" i="33"/>
  <c r="E1278" i="33"/>
  <c r="E1277" i="33"/>
  <c r="E1276" i="33"/>
  <c r="E1275" i="33"/>
  <c r="E1274" i="33"/>
  <c r="E1273" i="33"/>
  <c r="E1272" i="33"/>
  <c r="E1271" i="33"/>
  <c r="E1270" i="33"/>
  <c r="E1269" i="33"/>
  <c r="E1268" i="33"/>
  <c r="E1267" i="33"/>
  <c r="E1266" i="33"/>
  <c r="E1265" i="33"/>
  <c r="E1264" i="33"/>
  <c r="E1263" i="33"/>
  <c r="E1262" i="33"/>
  <c r="D1254" i="33"/>
  <c r="C1254" i="33"/>
  <c r="D1253" i="33"/>
  <c r="C1253" i="33"/>
  <c r="D1252" i="33"/>
  <c r="C1252" i="33"/>
  <c r="D1251" i="33"/>
  <c r="C1251" i="33"/>
  <c r="D1250" i="33"/>
  <c r="C1250" i="33"/>
  <c r="D1249" i="33"/>
  <c r="C1249" i="33"/>
  <c r="D1248" i="33"/>
  <c r="C1248" i="33"/>
  <c r="D1247" i="33"/>
  <c r="C1247" i="33"/>
  <c r="D1246" i="33"/>
  <c r="C1246" i="33"/>
  <c r="D1245" i="33"/>
  <c r="C1245" i="33"/>
  <c r="D1244" i="33"/>
  <c r="C1244" i="33"/>
  <c r="D1243" i="33"/>
  <c r="C1243" i="33"/>
  <c r="D1242" i="33"/>
  <c r="C1242" i="33"/>
  <c r="D1241" i="33"/>
  <c r="C1241" i="33"/>
  <c r="D1240" i="33"/>
  <c r="C1240" i="33"/>
  <c r="D1239" i="33"/>
  <c r="C1239" i="33"/>
  <c r="D1238" i="33"/>
  <c r="C1238" i="33"/>
  <c r="D1237" i="33"/>
  <c r="C1237" i="33"/>
  <c r="E1229" i="33"/>
  <c r="E1228" i="33"/>
  <c r="E1227" i="33"/>
  <c r="E1226" i="33"/>
  <c r="E1225" i="33"/>
  <c r="E1224" i="33"/>
  <c r="E1223" i="33"/>
  <c r="E1222" i="33"/>
  <c r="E1221" i="33"/>
  <c r="E1220" i="33"/>
  <c r="E1219" i="33"/>
  <c r="E1218" i="33"/>
  <c r="E1217" i="33"/>
  <c r="E1216" i="33"/>
  <c r="E1215" i="33"/>
  <c r="E1214" i="33"/>
  <c r="E1213" i="33"/>
  <c r="E1212" i="33"/>
  <c r="E1211" i="33"/>
  <c r="E1179" i="33"/>
  <c r="E1178" i="33"/>
  <c r="E1177" i="33"/>
  <c r="E1176" i="33"/>
  <c r="E1175" i="33"/>
  <c r="E1174" i="33"/>
  <c r="E1173" i="33"/>
  <c r="E1172" i="33"/>
  <c r="E1171" i="33"/>
  <c r="E1170" i="33"/>
  <c r="E1169" i="33"/>
  <c r="E1168" i="33"/>
  <c r="E1167" i="33"/>
  <c r="E1166" i="33"/>
  <c r="E1165" i="33"/>
  <c r="E1164" i="33"/>
  <c r="E1163" i="33"/>
  <c r="E1162" i="33"/>
  <c r="E1161" i="33" s="1"/>
  <c r="D1161" i="33"/>
  <c r="D1201" i="33" s="1"/>
  <c r="C1161" i="33"/>
  <c r="C1204" i="33" s="1"/>
  <c r="E1134" i="33"/>
  <c r="E1133" i="33"/>
  <c r="E1132" i="33"/>
  <c r="E1131" i="33"/>
  <c r="E1130" i="33"/>
  <c r="E1129" i="33"/>
  <c r="E1128" i="33"/>
  <c r="E1127" i="33"/>
  <c r="E1126" i="33"/>
  <c r="E1125" i="33"/>
  <c r="D1124" i="33"/>
  <c r="D1151" i="33" s="1"/>
  <c r="C1124" i="33"/>
  <c r="C1149" i="33" s="1"/>
  <c r="E1100" i="33"/>
  <c r="E1099" i="33"/>
  <c r="E1098" i="33"/>
  <c r="E1097" i="33"/>
  <c r="E1096" i="33"/>
  <c r="E1095" i="33"/>
  <c r="E1094" i="33"/>
  <c r="E1093" i="33"/>
  <c r="E1092" i="33"/>
  <c r="E1091" i="33"/>
  <c r="E1090" i="33" s="1"/>
  <c r="D1090" i="33"/>
  <c r="D1114" i="33" s="1"/>
  <c r="C1090" i="33"/>
  <c r="C1117" i="33" s="1"/>
  <c r="E1066" i="33"/>
  <c r="E1065" i="33"/>
  <c r="E1064" i="33"/>
  <c r="E1063" i="33"/>
  <c r="E1062" i="33"/>
  <c r="E1061" i="33"/>
  <c r="E1060" i="33"/>
  <c r="E1059" i="33"/>
  <c r="E1058" i="33"/>
  <c r="E1057" i="33"/>
  <c r="D1056" i="33"/>
  <c r="D1079" i="33" s="1"/>
  <c r="C1056" i="33"/>
  <c r="C1075" i="33" s="1"/>
  <c r="E852" i="33"/>
  <c r="D852" i="33"/>
  <c r="C852" i="33"/>
  <c r="E849" i="33"/>
  <c r="D849" i="33"/>
  <c r="C849" i="33"/>
  <c r="E804" i="33"/>
  <c r="E803" i="33"/>
  <c r="E802" i="33"/>
  <c r="E801" i="33"/>
  <c r="E800" i="33"/>
  <c r="E799" i="33"/>
  <c r="E798" i="33"/>
  <c r="E797" i="33"/>
  <c r="E796" i="33"/>
  <c r="E795" i="33"/>
  <c r="D794" i="33"/>
  <c r="D821" i="33" s="1"/>
  <c r="C794" i="33"/>
  <c r="C820" i="33" s="1"/>
  <c r="E770" i="33"/>
  <c r="E769" i="33"/>
  <c r="E768" i="33"/>
  <c r="E767" i="33"/>
  <c r="E766" i="33"/>
  <c r="E765" i="33"/>
  <c r="E764" i="33"/>
  <c r="E763" i="33"/>
  <c r="E762" i="33"/>
  <c r="E761" i="33"/>
  <c r="D760" i="33"/>
  <c r="D787" i="33" s="1"/>
  <c r="C760" i="33"/>
  <c r="C785" i="33" s="1"/>
  <c r="E735" i="33"/>
  <c r="E734" i="33"/>
  <c r="E733" i="33"/>
  <c r="E732" i="33"/>
  <c r="E731" i="33"/>
  <c r="E730" i="33"/>
  <c r="E729" i="33"/>
  <c r="E728" i="33"/>
  <c r="E727" i="33"/>
  <c r="E726" i="33"/>
  <c r="D725" i="33"/>
  <c r="D749" i="33" s="1"/>
  <c r="C725" i="33"/>
  <c r="C751" i="33" s="1"/>
  <c r="C698" i="33"/>
  <c r="B698" i="33"/>
  <c r="C697" i="33"/>
  <c r="B697" i="33"/>
  <c r="C696" i="33"/>
  <c r="B696" i="33"/>
  <c r="C695" i="33"/>
  <c r="B695" i="33"/>
  <c r="C694" i="33"/>
  <c r="B694" i="33"/>
  <c r="C693" i="33"/>
  <c r="B693" i="33"/>
  <c r="C692" i="33"/>
  <c r="B692" i="33"/>
  <c r="C691" i="33"/>
  <c r="B691" i="33"/>
  <c r="C690" i="33"/>
  <c r="B690" i="33"/>
  <c r="C689" i="33"/>
  <c r="B689" i="33"/>
  <c r="C688" i="33"/>
  <c r="B688" i="33"/>
  <c r="C686" i="33"/>
  <c r="B686" i="33"/>
  <c r="C685" i="33"/>
  <c r="B685" i="33"/>
  <c r="C684" i="33"/>
  <c r="B684" i="33"/>
  <c r="C683" i="33"/>
  <c r="B683" i="33"/>
  <c r="C682" i="33"/>
  <c r="B682" i="33"/>
  <c r="C681" i="33"/>
  <c r="B681" i="33"/>
  <c r="C680" i="33"/>
  <c r="B680" i="33"/>
  <c r="C679" i="33"/>
  <c r="B679" i="33"/>
  <c r="C678" i="33"/>
  <c r="B678" i="33"/>
  <c r="C677" i="33"/>
  <c r="B677" i="33"/>
  <c r="C676" i="33"/>
  <c r="B676" i="33"/>
  <c r="C675" i="33"/>
  <c r="B675" i="33"/>
  <c r="E725" i="33" l="1"/>
  <c r="E794" i="33"/>
  <c r="E814" i="33" s="1"/>
  <c r="E848" i="33"/>
  <c r="D848" i="33" s="1"/>
  <c r="C848" i="33"/>
  <c r="E744" i="33"/>
  <c r="E746" i="33"/>
  <c r="E748" i="33"/>
  <c r="E750" i="33"/>
  <c r="E752" i="33"/>
  <c r="E813" i="33"/>
  <c r="E817" i="33"/>
  <c r="E821" i="33"/>
  <c r="E1109" i="33"/>
  <c r="E1111" i="33"/>
  <c r="E1113" i="33"/>
  <c r="E1115" i="33"/>
  <c r="E1117" i="33"/>
  <c r="E1290" i="33"/>
  <c r="E1292" i="33"/>
  <c r="E1294" i="33"/>
  <c r="E1296" i="33"/>
  <c r="E1298" i="33"/>
  <c r="E1300" i="33"/>
  <c r="E1302" i="33"/>
  <c r="E1304" i="33"/>
  <c r="E1306" i="33"/>
  <c r="E743" i="33"/>
  <c r="E745" i="33"/>
  <c r="E747" i="33"/>
  <c r="E749" i="33"/>
  <c r="C778" i="33"/>
  <c r="E816" i="33"/>
  <c r="E818" i="33"/>
  <c r="D813" i="33"/>
  <c r="E1108" i="33"/>
  <c r="E1110" i="33"/>
  <c r="E1112" i="33"/>
  <c r="E1114" i="33"/>
  <c r="E1116" i="33"/>
  <c r="D1116" i="33" s="1"/>
  <c r="C1116" i="33" s="1"/>
  <c r="E1238" i="33"/>
  <c r="E1240" i="33"/>
  <c r="E1242" i="33"/>
  <c r="E1244" i="33"/>
  <c r="E1246" i="33"/>
  <c r="E1248" i="33"/>
  <c r="E1250" i="33"/>
  <c r="E1252" i="33"/>
  <c r="E1254" i="33"/>
  <c r="C743" i="33"/>
  <c r="D744" i="33"/>
  <c r="C745" i="33"/>
  <c r="D746" i="33"/>
  <c r="C747" i="33"/>
  <c r="D748" i="33"/>
  <c r="C749" i="33"/>
  <c r="D750" i="33"/>
  <c r="D752" i="33"/>
  <c r="E760" i="33"/>
  <c r="E779" i="33" s="1"/>
  <c r="D778" i="33"/>
  <c r="C779" i="33"/>
  <c r="D780" i="33"/>
  <c r="C781" i="33"/>
  <c r="D782" i="33"/>
  <c r="C783" i="33"/>
  <c r="D784" i="33"/>
  <c r="D785" i="33"/>
  <c r="C786" i="33"/>
  <c r="C787" i="33"/>
  <c r="D812" i="33"/>
  <c r="C813" i="33"/>
  <c r="D814" i="33"/>
  <c r="C815" i="33"/>
  <c r="D816" i="33"/>
  <c r="C817" i="33"/>
  <c r="D818" i="33"/>
  <c r="C819" i="33"/>
  <c r="C821" i="33"/>
  <c r="E820" i="33" s="1"/>
  <c r="D820" i="33" s="1"/>
  <c r="C1083" i="33"/>
  <c r="C1080" i="33"/>
  <c r="C1081" i="33"/>
  <c r="E1056" i="33"/>
  <c r="E1079" i="33" s="1"/>
  <c r="C1074" i="33"/>
  <c r="D1075" i="33"/>
  <c r="C1076" i="33"/>
  <c r="D1077" i="33"/>
  <c r="C1078" i="33"/>
  <c r="E1188" i="33"/>
  <c r="E1190" i="33"/>
  <c r="E1192" i="33"/>
  <c r="E1194" i="33"/>
  <c r="E1196" i="33"/>
  <c r="E1198" i="33"/>
  <c r="E1200" i="33"/>
  <c r="E1202" i="33"/>
  <c r="E1204" i="33"/>
  <c r="D743" i="33"/>
  <c r="C744" i="33"/>
  <c r="D745" i="33"/>
  <c r="C746" i="33"/>
  <c r="D747" i="33"/>
  <c r="C748" i="33"/>
  <c r="C750" i="33"/>
  <c r="C752" i="33"/>
  <c r="E751" i="33" s="1"/>
  <c r="D751" i="33" s="1"/>
  <c r="D779" i="33"/>
  <c r="C780" i="33"/>
  <c r="D781" i="33"/>
  <c r="C782" i="33"/>
  <c r="D783" i="33"/>
  <c r="C784" i="33"/>
  <c r="C812" i="33"/>
  <c r="E812" i="33"/>
  <c r="C814" i="33"/>
  <c r="D815" i="33"/>
  <c r="C816" i="33"/>
  <c r="D817" i="33"/>
  <c r="C818" i="33"/>
  <c r="D819" i="33"/>
  <c r="D1082" i="33"/>
  <c r="C1082" i="33" s="1"/>
  <c r="D1081" i="33"/>
  <c r="D1083" i="33"/>
  <c r="D1080" i="33"/>
  <c r="E1082" i="33"/>
  <c r="D1074" i="33"/>
  <c r="D1076" i="33"/>
  <c r="C1077" i="33"/>
  <c r="D1078" i="33"/>
  <c r="C1079" i="33"/>
  <c r="E1189" i="33"/>
  <c r="E1191" i="33"/>
  <c r="E1193" i="33"/>
  <c r="E1195" i="33"/>
  <c r="E1197" i="33"/>
  <c r="E1199" i="33"/>
  <c r="E1201" i="33"/>
  <c r="E1203" i="33"/>
  <c r="D1203" i="33" s="1"/>
  <c r="C1203" i="33" s="1"/>
  <c r="C1108" i="33"/>
  <c r="D1109" i="33"/>
  <c r="C1110" i="33"/>
  <c r="D1111" i="33"/>
  <c r="C1112" i="33"/>
  <c r="D1113" i="33"/>
  <c r="C1114" i="33"/>
  <c r="D1115" i="33"/>
  <c r="D1117" i="33"/>
  <c r="E1124" i="33"/>
  <c r="E1143" i="33" s="1"/>
  <c r="C1142" i="33"/>
  <c r="D1143" i="33"/>
  <c r="C1144" i="33"/>
  <c r="D1145" i="33"/>
  <c r="C1146" i="33"/>
  <c r="D1147" i="33"/>
  <c r="C1148" i="33"/>
  <c r="D1149" i="33"/>
  <c r="D1150" i="33"/>
  <c r="C1150" i="33" s="1"/>
  <c r="C1151" i="33"/>
  <c r="C1187" i="33"/>
  <c r="E1187" i="33"/>
  <c r="D1188" i="33"/>
  <c r="C1189" i="33"/>
  <c r="D1190" i="33"/>
  <c r="C1191" i="33"/>
  <c r="D1192" i="33"/>
  <c r="C1193" i="33"/>
  <c r="D1194" i="33"/>
  <c r="C1195" i="33"/>
  <c r="D1196" i="33"/>
  <c r="C1197" i="33"/>
  <c r="D1198" i="33"/>
  <c r="C1199" i="33"/>
  <c r="D1200" i="33"/>
  <c r="C1201" i="33"/>
  <c r="D1202" i="33"/>
  <c r="D1204" i="33"/>
  <c r="E1239" i="33"/>
  <c r="E1243" i="33"/>
  <c r="E1247" i="33"/>
  <c r="E1251" i="33"/>
  <c r="E1289" i="33"/>
  <c r="E1293" i="33"/>
  <c r="E1297" i="33"/>
  <c r="E1301" i="33"/>
  <c r="E1305" i="33"/>
  <c r="AG440" i="37"/>
  <c r="AF440" i="37" s="1"/>
  <c r="AE440" i="37" s="1"/>
  <c r="AD440" i="37" s="1"/>
  <c r="D1108" i="33"/>
  <c r="C1109" i="33"/>
  <c r="D1110" i="33"/>
  <c r="C1111" i="33"/>
  <c r="D1112" i="33"/>
  <c r="C1113" i="33"/>
  <c r="C1115" i="33"/>
  <c r="D1142" i="33"/>
  <c r="C1143" i="33"/>
  <c r="D1144" i="33"/>
  <c r="C1145" i="33"/>
  <c r="D1146" i="33"/>
  <c r="C1147" i="33"/>
  <c r="D1148" i="33"/>
  <c r="D1187" i="33"/>
  <c r="C1188" i="33"/>
  <c r="D1189" i="33"/>
  <c r="C1190" i="33"/>
  <c r="D1191" i="33"/>
  <c r="C1192" i="33"/>
  <c r="D1193" i="33"/>
  <c r="C1194" i="33"/>
  <c r="D1195" i="33"/>
  <c r="C1196" i="33"/>
  <c r="D1197" i="33"/>
  <c r="C1198" i="33"/>
  <c r="D1199" i="33"/>
  <c r="C1200" i="33"/>
  <c r="C1202" i="33"/>
  <c r="E1237" i="33"/>
  <c r="E1241" i="33"/>
  <c r="E1245" i="33"/>
  <c r="E1249" i="33"/>
  <c r="E1253" i="33"/>
  <c r="C1288" i="33"/>
  <c r="E1291" i="33"/>
  <c r="E1295" i="33"/>
  <c r="E1299" i="33"/>
  <c r="E1303" i="33"/>
  <c r="K66" i="36"/>
  <c r="J66" i="36" s="1"/>
  <c r="C656" i="33"/>
  <c r="B656" i="33"/>
  <c r="C655" i="33"/>
  <c r="B655" i="33"/>
  <c r="C654" i="33"/>
  <c r="B654" i="33"/>
  <c r="C653" i="33"/>
  <c r="B653" i="33"/>
  <c r="C652" i="33"/>
  <c r="B652" i="33"/>
  <c r="C651" i="33"/>
  <c r="B651" i="33"/>
  <c r="C650" i="33"/>
  <c r="B650" i="33"/>
  <c r="C649" i="33"/>
  <c r="B649" i="33"/>
  <c r="C648" i="33"/>
  <c r="B648" i="33"/>
  <c r="C647" i="33"/>
  <c r="B647" i="33"/>
  <c r="C646" i="33"/>
  <c r="B646" i="33"/>
  <c r="E819" i="33" l="1"/>
  <c r="E815" i="33"/>
  <c r="E1080" i="33"/>
  <c r="E1236" i="33"/>
  <c r="D1236" i="33" s="1"/>
  <c r="C1236" i="33" s="1"/>
  <c r="E1083" i="33"/>
  <c r="E1288" i="33"/>
  <c r="D1288" i="33" s="1"/>
  <c r="D1073" i="33"/>
  <c r="D1186" i="33"/>
  <c r="E1150" i="33"/>
  <c r="E1146" i="33"/>
  <c r="E1142" i="33"/>
  <c r="E1149" i="33"/>
  <c r="E1145" i="33"/>
  <c r="E1081" i="33"/>
  <c r="C777" i="33"/>
  <c r="E1076" i="33"/>
  <c r="E786" i="33"/>
  <c r="D786" i="33" s="1"/>
  <c r="E780" i="33"/>
  <c r="E784" i="33"/>
  <c r="E785" i="33"/>
  <c r="E781" i="33"/>
  <c r="D1141" i="33"/>
  <c r="C1141" i="33" s="1"/>
  <c r="E1186" i="33"/>
  <c r="C1186" i="33"/>
  <c r="E1107" i="33"/>
  <c r="D1107" i="33" s="1"/>
  <c r="C1107" i="33"/>
  <c r="E1148" i="33"/>
  <c r="E1144" i="33"/>
  <c r="C1073" i="33"/>
  <c r="C811" i="33"/>
  <c r="E1151" i="33"/>
  <c r="E1147" i="33"/>
  <c r="E1077" i="33"/>
  <c r="E1075" i="33"/>
  <c r="D811" i="33"/>
  <c r="D777" i="33"/>
  <c r="C742" i="33"/>
  <c r="E1078" i="33"/>
  <c r="E1074" i="33"/>
  <c r="E782" i="33"/>
  <c r="E778" i="33"/>
  <c r="E742" i="33"/>
  <c r="D742" i="33" s="1"/>
  <c r="E787" i="33"/>
  <c r="E783" i="33"/>
  <c r="C644" i="33"/>
  <c r="B644" i="33"/>
  <c r="C643" i="33"/>
  <c r="B643" i="33"/>
  <c r="C642" i="33"/>
  <c r="B642" i="33"/>
  <c r="C641" i="33"/>
  <c r="B641" i="33"/>
  <c r="C640" i="33"/>
  <c r="B640" i="33"/>
  <c r="C639" i="33"/>
  <c r="B639" i="33"/>
  <c r="C638" i="33"/>
  <c r="B638" i="33"/>
  <c r="C637" i="33"/>
  <c r="B637" i="33"/>
  <c r="C636" i="33"/>
  <c r="B636" i="33"/>
  <c r="C635" i="33"/>
  <c r="B635" i="33"/>
  <c r="C634" i="33"/>
  <c r="B634" i="33"/>
  <c r="B633" i="33" s="1"/>
  <c r="C633" i="33"/>
  <c r="C614" i="33"/>
  <c r="B614" i="33"/>
  <c r="C613" i="33"/>
  <c r="B613" i="33"/>
  <c r="C612" i="33"/>
  <c r="B612" i="33"/>
  <c r="C611" i="33"/>
  <c r="B611" i="33"/>
  <c r="C610" i="33"/>
  <c r="B610" i="33"/>
  <c r="C609" i="33"/>
  <c r="B609" i="33"/>
  <c r="C608" i="33"/>
  <c r="B608" i="33"/>
  <c r="C607" i="33"/>
  <c r="B607" i="33"/>
  <c r="C606" i="33"/>
  <c r="B606" i="33"/>
  <c r="C605" i="33"/>
  <c r="B605" i="33"/>
  <c r="C604" i="33"/>
  <c r="B604" i="33"/>
  <c r="C602" i="33"/>
  <c r="B602" i="33"/>
  <c r="C601" i="33"/>
  <c r="B601" i="33"/>
  <c r="C600" i="33"/>
  <c r="B600" i="33"/>
  <c r="C599" i="33"/>
  <c r="B599" i="33"/>
  <c r="C598" i="33"/>
  <c r="B598" i="33"/>
  <c r="C597" i="33"/>
  <c r="B597" i="33"/>
  <c r="C596" i="33"/>
  <c r="B596" i="33"/>
  <c r="C595" i="33"/>
  <c r="B595" i="33"/>
  <c r="C594" i="33"/>
  <c r="B594" i="33"/>
  <c r="C593" i="33"/>
  <c r="B593" i="33"/>
  <c r="C592" i="33"/>
  <c r="B592" i="33"/>
  <c r="B591" i="33" s="1"/>
  <c r="C591" i="33"/>
  <c r="C572" i="33"/>
  <c r="B572" i="33"/>
  <c r="C571" i="33"/>
  <c r="B571" i="33"/>
  <c r="C570" i="33"/>
  <c r="B570" i="33"/>
  <c r="C569" i="33"/>
  <c r="B569" i="33"/>
  <c r="C568" i="33"/>
  <c r="B568" i="33"/>
  <c r="C567" i="33"/>
  <c r="B567" i="33"/>
  <c r="C566" i="33"/>
  <c r="B566" i="33"/>
  <c r="C565" i="33"/>
  <c r="B565" i="33"/>
  <c r="C564" i="33"/>
  <c r="B564" i="33"/>
  <c r="C563" i="33"/>
  <c r="B563" i="33"/>
  <c r="C562" i="33"/>
  <c r="B562" i="33"/>
  <c r="C560" i="33"/>
  <c r="B560" i="33"/>
  <c r="C559" i="33"/>
  <c r="B559" i="33"/>
  <c r="C558" i="33"/>
  <c r="B558" i="33"/>
  <c r="C557" i="33"/>
  <c r="B557" i="33"/>
  <c r="C556" i="33"/>
  <c r="B556" i="33"/>
  <c r="C555" i="33"/>
  <c r="B555" i="33"/>
  <c r="C554" i="33"/>
  <c r="B554" i="33"/>
  <c r="C553" i="33"/>
  <c r="B553" i="33"/>
  <c r="C552" i="33"/>
  <c r="B552" i="33"/>
  <c r="C551" i="33"/>
  <c r="B551" i="33"/>
  <c r="C550" i="33"/>
  <c r="B550" i="33"/>
  <c r="B549" i="33" s="1"/>
  <c r="E811" i="33" l="1"/>
  <c r="E1073" i="33"/>
  <c r="E1141" i="33"/>
  <c r="E777" i="33"/>
  <c r="D530" i="33" l="1"/>
  <c r="C530" i="33"/>
  <c r="B530" i="33"/>
  <c r="D529" i="33"/>
  <c r="C529" i="33"/>
  <c r="B529" i="33"/>
  <c r="D528" i="33"/>
  <c r="C528" i="33"/>
  <c r="B528" i="33"/>
  <c r="D527" i="33"/>
  <c r="C527" i="33"/>
  <c r="B527" i="33"/>
  <c r="D526" i="33"/>
  <c r="C526" i="33"/>
  <c r="B526" i="33"/>
  <c r="D525" i="33"/>
  <c r="C525" i="33"/>
  <c r="B525" i="33"/>
  <c r="D524" i="33"/>
  <c r="C524" i="33"/>
  <c r="B524" i="33"/>
  <c r="D523" i="33"/>
  <c r="C523" i="33"/>
  <c r="B523" i="33"/>
  <c r="D522" i="33"/>
  <c r="C522" i="33"/>
  <c r="B522" i="33"/>
  <c r="D521" i="33"/>
  <c r="C521" i="33"/>
  <c r="B521" i="33"/>
  <c r="D520" i="33"/>
  <c r="D519" i="33" s="1"/>
  <c r="C519" i="33" s="1"/>
  <c r="C520" i="33"/>
  <c r="B520" i="33"/>
  <c r="D518" i="33"/>
  <c r="C518" i="33"/>
  <c r="B518" i="33"/>
  <c r="D517" i="33"/>
  <c r="C517" i="33"/>
  <c r="B517" i="33"/>
  <c r="D516" i="33"/>
  <c r="C516" i="33"/>
  <c r="B516" i="33"/>
  <c r="D515" i="33"/>
  <c r="C515" i="33"/>
  <c r="B515" i="33"/>
  <c r="D514" i="33"/>
  <c r="C514" i="33"/>
  <c r="B514" i="33"/>
  <c r="D513" i="33"/>
  <c r="C513" i="33"/>
  <c r="B513" i="33"/>
  <c r="D512" i="33"/>
  <c r="C512" i="33"/>
  <c r="B512" i="33"/>
  <c r="D511" i="33"/>
  <c r="C511" i="33"/>
  <c r="B511" i="33"/>
  <c r="D510" i="33"/>
  <c r="C510" i="33"/>
  <c r="B510" i="33"/>
  <c r="D509" i="33"/>
  <c r="C509" i="33"/>
  <c r="B509" i="33"/>
  <c r="D508" i="33"/>
  <c r="C508" i="33"/>
  <c r="B508" i="33"/>
  <c r="D506" i="33"/>
  <c r="C506" i="33"/>
  <c r="B506" i="33"/>
  <c r="D505" i="33"/>
  <c r="C505" i="33"/>
  <c r="B505" i="33"/>
  <c r="D504" i="33"/>
  <c r="C504" i="33"/>
  <c r="B504" i="33"/>
  <c r="D503" i="33"/>
  <c r="C503" i="33"/>
  <c r="B503" i="33"/>
  <c r="D502" i="33"/>
  <c r="C502" i="33"/>
  <c r="B502" i="33"/>
  <c r="D501" i="33"/>
  <c r="C501" i="33"/>
  <c r="B501" i="33"/>
  <c r="D500" i="33"/>
  <c r="C500" i="33"/>
  <c r="B500" i="33"/>
  <c r="D499" i="33"/>
  <c r="C499" i="33"/>
  <c r="B499" i="33"/>
  <c r="D498" i="33"/>
  <c r="C498" i="33"/>
  <c r="B498" i="33"/>
  <c r="D497" i="33"/>
  <c r="C497" i="33"/>
  <c r="B497" i="33"/>
  <c r="D496" i="33"/>
  <c r="C496" i="33"/>
  <c r="B496" i="33"/>
  <c r="D488" i="33"/>
  <c r="D698" i="33" s="1"/>
  <c r="D487" i="33"/>
  <c r="D697" i="33" s="1"/>
  <c r="D486" i="33"/>
  <c r="D696" i="33" s="1"/>
  <c r="D485" i="33"/>
  <c r="D695" i="33" s="1"/>
  <c r="D484" i="33"/>
  <c r="D694" i="33" s="1"/>
  <c r="D483" i="33"/>
  <c r="D693" i="33" s="1"/>
  <c r="D482" i="33"/>
  <c r="D692" i="33" s="1"/>
  <c r="D481" i="33"/>
  <c r="D691" i="33" s="1"/>
  <c r="D480" i="33"/>
  <c r="D690" i="33" s="1"/>
  <c r="D479" i="33"/>
  <c r="D689" i="33" s="1"/>
  <c r="D478" i="33"/>
  <c r="D688" i="33" s="1"/>
  <c r="D476" i="33"/>
  <c r="D475" i="33"/>
  <c r="D685" i="33" s="1"/>
  <c r="D474" i="33"/>
  <c r="D684" i="33" s="1"/>
  <c r="D473" i="33"/>
  <c r="D683" i="33" s="1"/>
  <c r="D472" i="33"/>
  <c r="D682" i="33" s="1"/>
  <c r="D471" i="33"/>
  <c r="D681" i="33" s="1"/>
  <c r="D470" i="33"/>
  <c r="D680" i="33" s="1"/>
  <c r="D469" i="33"/>
  <c r="D679" i="33" s="1"/>
  <c r="D468" i="33"/>
  <c r="D678" i="33" s="1"/>
  <c r="D467" i="33"/>
  <c r="D677" i="33" s="1"/>
  <c r="D466" i="33"/>
  <c r="D676" i="33" s="1"/>
  <c r="C464" i="33"/>
  <c r="B464" i="33"/>
  <c r="C463" i="33"/>
  <c r="B463" i="33"/>
  <c r="C462" i="33"/>
  <c r="B462" i="33"/>
  <c r="C461" i="33"/>
  <c r="B461" i="33"/>
  <c r="C460" i="33"/>
  <c r="B460" i="33"/>
  <c r="C459" i="33"/>
  <c r="B459" i="33"/>
  <c r="C458" i="33"/>
  <c r="B458" i="33"/>
  <c r="C457" i="33"/>
  <c r="B457" i="33"/>
  <c r="C456" i="33"/>
  <c r="B456" i="33"/>
  <c r="C455" i="33"/>
  <c r="B455" i="33"/>
  <c r="C454" i="33"/>
  <c r="B454" i="33"/>
  <c r="B453" i="33" s="1"/>
  <c r="D446" i="33"/>
  <c r="D445" i="33"/>
  <c r="D655" i="33" s="1"/>
  <c r="D444" i="33"/>
  <c r="D654" i="33" s="1"/>
  <c r="D443" i="33"/>
  <c r="D653" i="33" s="1"/>
  <c r="D442" i="33"/>
  <c r="D652" i="33" s="1"/>
  <c r="D441" i="33"/>
  <c r="D651" i="33" s="1"/>
  <c r="D440" i="33"/>
  <c r="D650" i="33" s="1"/>
  <c r="D439" i="33"/>
  <c r="D649" i="33" s="1"/>
  <c r="D438" i="33"/>
  <c r="D648" i="33" s="1"/>
  <c r="D437" i="33"/>
  <c r="D647" i="33" s="1"/>
  <c r="D436" i="33"/>
  <c r="D646" i="33" s="1"/>
  <c r="D434" i="33"/>
  <c r="D433" i="33"/>
  <c r="D643" i="33" s="1"/>
  <c r="D432" i="33"/>
  <c r="D642" i="33" s="1"/>
  <c r="D431" i="33"/>
  <c r="D641" i="33" s="1"/>
  <c r="D430" i="33"/>
  <c r="D640" i="33" s="1"/>
  <c r="D429" i="33"/>
  <c r="D639" i="33" s="1"/>
  <c r="D428" i="33"/>
  <c r="D638" i="33" s="1"/>
  <c r="D427" i="33"/>
  <c r="D637" i="33" s="1"/>
  <c r="D426" i="33"/>
  <c r="D636" i="33" s="1"/>
  <c r="D425" i="33"/>
  <c r="D635" i="33" s="1"/>
  <c r="D424" i="33"/>
  <c r="D634" i="33" s="1"/>
  <c r="C422" i="33"/>
  <c r="B422" i="33"/>
  <c r="C421" i="33"/>
  <c r="B421" i="33"/>
  <c r="C420" i="33"/>
  <c r="B420" i="33"/>
  <c r="C419" i="33"/>
  <c r="B419" i="33"/>
  <c r="C418" i="33"/>
  <c r="B418" i="33"/>
  <c r="C417" i="33"/>
  <c r="B417" i="33"/>
  <c r="C416" i="33"/>
  <c r="B416" i="33"/>
  <c r="C415" i="33"/>
  <c r="B415" i="33"/>
  <c r="C414" i="33"/>
  <c r="B414" i="33"/>
  <c r="C413" i="33"/>
  <c r="B413" i="33"/>
  <c r="C412" i="33"/>
  <c r="C411" i="33" s="1"/>
  <c r="B412" i="33"/>
  <c r="B411" i="33" s="1"/>
  <c r="D404" i="33"/>
  <c r="D403" i="33"/>
  <c r="D613" i="33" s="1"/>
  <c r="D402" i="33"/>
  <c r="D612" i="33" s="1"/>
  <c r="D401" i="33"/>
  <c r="D611" i="33" s="1"/>
  <c r="D400" i="33"/>
  <c r="D610" i="33" s="1"/>
  <c r="D399" i="33"/>
  <c r="D609" i="33" s="1"/>
  <c r="D398" i="33"/>
  <c r="D608" i="33" s="1"/>
  <c r="D397" i="33"/>
  <c r="D607" i="33" s="1"/>
  <c r="D396" i="33"/>
  <c r="D606" i="33" s="1"/>
  <c r="D395" i="33"/>
  <c r="D605" i="33" s="1"/>
  <c r="D394" i="33"/>
  <c r="D604" i="33" s="1"/>
  <c r="D392" i="33"/>
  <c r="D391" i="33"/>
  <c r="D601" i="33" s="1"/>
  <c r="D390" i="33"/>
  <c r="D600" i="33" s="1"/>
  <c r="D389" i="33"/>
  <c r="D599" i="33" s="1"/>
  <c r="D388" i="33"/>
  <c r="D598" i="33" s="1"/>
  <c r="D387" i="33"/>
  <c r="D597" i="33" s="1"/>
  <c r="D386" i="33"/>
  <c r="D596" i="33" s="1"/>
  <c r="D385" i="33"/>
  <c r="D595" i="33" s="1"/>
  <c r="D384" i="33"/>
  <c r="D594" i="33" s="1"/>
  <c r="D383" i="33"/>
  <c r="D593" i="33" s="1"/>
  <c r="D382" i="33"/>
  <c r="D592" i="33" s="1"/>
  <c r="C380" i="33"/>
  <c r="B380" i="33"/>
  <c r="C379" i="33"/>
  <c r="B379" i="33"/>
  <c r="C378" i="33"/>
  <c r="B378" i="33"/>
  <c r="C377" i="33"/>
  <c r="B377" i="33"/>
  <c r="C376" i="33"/>
  <c r="B376" i="33"/>
  <c r="C375" i="33"/>
  <c r="B375" i="33"/>
  <c r="C374" i="33"/>
  <c r="B374" i="33"/>
  <c r="C373" i="33"/>
  <c r="B373" i="33"/>
  <c r="C372" i="33"/>
  <c r="B372" i="33"/>
  <c r="C371" i="33"/>
  <c r="B371" i="33"/>
  <c r="C370" i="33"/>
  <c r="B370" i="33"/>
  <c r="D362" i="33"/>
  <c r="D361" i="33"/>
  <c r="D571" i="33" s="1"/>
  <c r="D360" i="33"/>
  <c r="D570" i="33" s="1"/>
  <c r="D359" i="33"/>
  <c r="D569" i="33" s="1"/>
  <c r="D358" i="33"/>
  <c r="D568" i="33" s="1"/>
  <c r="D357" i="33"/>
  <c r="D567" i="33" s="1"/>
  <c r="D356" i="33"/>
  <c r="D566" i="33" s="1"/>
  <c r="D355" i="33"/>
  <c r="D565" i="33" s="1"/>
  <c r="D354" i="33"/>
  <c r="D564" i="33" s="1"/>
  <c r="D353" i="33"/>
  <c r="D563" i="33" s="1"/>
  <c r="D352" i="33"/>
  <c r="D562" i="33" s="1"/>
  <c r="D350" i="33"/>
  <c r="D349" i="33"/>
  <c r="D559" i="33" s="1"/>
  <c r="D348" i="33"/>
  <c r="D558" i="33" s="1"/>
  <c r="D347" i="33"/>
  <c r="D557" i="33" s="1"/>
  <c r="D346" i="33"/>
  <c r="D556" i="33" s="1"/>
  <c r="D345" i="33"/>
  <c r="D555" i="33" s="1"/>
  <c r="D344" i="33"/>
  <c r="D554" i="33" s="1"/>
  <c r="D343" i="33"/>
  <c r="D553" i="33" s="1"/>
  <c r="D342" i="33"/>
  <c r="D552" i="33" s="1"/>
  <c r="D341" i="33"/>
  <c r="D551" i="33" s="1"/>
  <c r="D340" i="33"/>
  <c r="D550" i="33" s="1"/>
  <c r="C338" i="33"/>
  <c r="B338" i="33"/>
  <c r="C337" i="33"/>
  <c r="B337" i="33"/>
  <c r="C336" i="33"/>
  <c r="B336" i="33"/>
  <c r="C335" i="33"/>
  <c r="B335" i="33"/>
  <c r="C334" i="33"/>
  <c r="B334" i="33"/>
  <c r="C333" i="33"/>
  <c r="B333" i="33"/>
  <c r="C332" i="33"/>
  <c r="B332" i="33"/>
  <c r="C331" i="33"/>
  <c r="B331" i="33"/>
  <c r="C330" i="33"/>
  <c r="B330" i="33"/>
  <c r="C329" i="33"/>
  <c r="B329" i="33"/>
  <c r="C328" i="33"/>
  <c r="B328" i="33"/>
  <c r="B327" i="33" s="1"/>
  <c r="D267" i="33"/>
  <c r="C267" i="33"/>
  <c r="B267" i="33"/>
  <c r="D255" i="33"/>
  <c r="C255" i="33"/>
  <c r="B255" i="33"/>
  <c r="D243" i="33"/>
  <c r="C243" i="33"/>
  <c r="B243" i="33"/>
  <c r="D225" i="33"/>
  <c r="C225" i="33"/>
  <c r="B225" i="33"/>
  <c r="D213" i="33"/>
  <c r="C213" i="33"/>
  <c r="B213" i="33"/>
  <c r="D201" i="33"/>
  <c r="C201" i="33"/>
  <c r="B201" i="33"/>
  <c r="D183" i="33"/>
  <c r="C183" i="33"/>
  <c r="B183" i="33"/>
  <c r="D171" i="33"/>
  <c r="C171" i="33"/>
  <c r="B171" i="33"/>
  <c r="D159" i="33"/>
  <c r="C159" i="33"/>
  <c r="B159" i="33"/>
  <c r="D141" i="33"/>
  <c r="C141" i="33"/>
  <c r="B141" i="33"/>
  <c r="D129" i="33"/>
  <c r="C129" i="33"/>
  <c r="B129" i="33"/>
  <c r="D117" i="33"/>
  <c r="C117" i="33"/>
  <c r="B117" i="33"/>
  <c r="E44" i="33"/>
  <c r="D44" i="33"/>
  <c r="C44" i="33"/>
  <c r="B44" i="33"/>
  <c r="E41" i="33"/>
  <c r="D41" i="33"/>
  <c r="C41" i="33"/>
  <c r="B41" i="33"/>
  <c r="E36" i="33"/>
  <c r="E38" i="33" s="1"/>
  <c r="D36" i="33"/>
  <c r="D38" i="33" s="1"/>
  <c r="C36" i="33"/>
  <c r="C38" i="33" s="1"/>
  <c r="B36" i="33"/>
  <c r="B38" i="33" s="1"/>
  <c r="D87" i="31"/>
  <c r="E61" i="31"/>
  <c r="D61" i="31"/>
  <c r="C61" i="31"/>
  <c r="B61" i="31"/>
  <c r="E53" i="31"/>
  <c r="D53" i="31"/>
  <c r="C53" i="31"/>
  <c r="B53" i="31"/>
  <c r="E50" i="31"/>
  <c r="D50" i="31"/>
  <c r="C50" i="31"/>
  <c r="B50" i="31"/>
  <c r="E34" i="31"/>
  <c r="D34" i="31"/>
  <c r="C34" i="31"/>
  <c r="B34" i="31"/>
  <c r="E24" i="31"/>
  <c r="D24" i="31"/>
  <c r="B24" i="31"/>
  <c r="E119" i="29"/>
  <c r="D119" i="29"/>
  <c r="C119" i="29"/>
  <c r="B119" i="29"/>
  <c r="E118" i="29"/>
  <c r="D118" i="29"/>
  <c r="C118" i="29"/>
  <c r="B118" i="29"/>
  <c r="E117" i="29"/>
  <c r="D117" i="29"/>
  <c r="C117" i="29"/>
  <c r="B117" i="29"/>
  <c r="D24" i="29"/>
  <c r="C24" i="29"/>
  <c r="B24" i="29"/>
  <c r="D205" i="28"/>
  <c r="B205" i="28"/>
  <c r="E74" i="28"/>
  <c r="D74" i="28"/>
  <c r="C74" i="28"/>
  <c r="E73" i="28"/>
  <c r="D73" i="28"/>
  <c r="C73" i="28"/>
  <c r="D72" i="28"/>
  <c r="C72" i="28"/>
  <c r="E63" i="28"/>
  <c r="D63" i="28"/>
  <c r="C63" i="28"/>
  <c r="E59" i="28"/>
  <c r="D59" i="28"/>
  <c r="C59" i="28"/>
  <c r="E55" i="28"/>
  <c r="D55" i="28"/>
  <c r="C55" i="28"/>
  <c r="E54" i="28"/>
  <c r="D54" i="28"/>
  <c r="C54" i="28"/>
  <c r="E53" i="28"/>
  <c r="D53" i="28"/>
  <c r="C53" i="28"/>
  <c r="E52" i="28"/>
  <c r="D52" i="28"/>
  <c r="C52" i="28"/>
  <c r="E51" i="28"/>
  <c r="D51" i="28"/>
  <c r="C51" i="28"/>
  <c r="C45" i="28"/>
  <c r="C44" i="28"/>
  <c r="D40" i="28"/>
  <c r="F468" i="25"/>
  <c r="E468" i="25"/>
  <c r="D468" i="25"/>
  <c r="C468" i="25"/>
  <c r="F465" i="25"/>
  <c r="E465" i="25"/>
  <c r="D465" i="25"/>
  <c r="C465" i="25"/>
  <c r="F459" i="25"/>
  <c r="E459" i="25"/>
  <c r="D459" i="25"/>
  <c r="C459" i="25"/>
  <c r="F458" i="25"/>
  <c r="E458" i="25"/>
  <c r="D458" i="25"/>
  <c r="C458" i="25"/>
  <c r="F450" i="25"/>
  <c r="E450" i="25"/>
  <c r="D450" i="25"/>
  <c r="C450" i="25"/>
  <c r="F447" i="25"/>
  <c r="E447" i="25"/>
  <c r="D447" i="25"/>
  <c r="C447" i="25"/>
  <c r="F441" i="25"/>
  <c r="E441" i="25"/>
  <c r="D441" i="25"/>
  <c r="C441" i="25"/>
  <c r="F440" i="25"/>
  <c r="E440" i="25"/>
  <c r="D440" i="25"/>
  <c r="C440" i="25"/>
  <c r="F387" i="25"/>
  <c r="E387" i="25"/>
  <c r="D387" i="25"/>
  <c r="C387" i="25"/>
  <c r="F379" i="25"/>
  <c r="E379" i="25"/>
  <c r="D379" i="25"/>
  <c r="C379" i="25"/>
  <c r="F371" i="25"/>
  <c r="E371" i="25"/>
  <c r="D371" i="25"/>
  <c r="C371" i="25"/>
  <c r="E363" i="25"/>
  <c r="D363" i="25"/>
  <c r="C363" i="25"/>
  <c r="F317" i="25"/>
  <c r="E317" i="25"/>
  <c r="D317" i="25"/>
  <c r="C317" i="25"/>
  <c r="F309" i="25"/>
  <c r="E309" i="25"/>
  <c r="D309" i="25"/>
  <c r="C309" i="25"/>
  <c r="F301" i="25"/>
  <c r="E301" i="25"/>
  <c r="D301" i="25"/>
  <c r="C301" i="25"/>
  <c r="E293" i="25"/>
  <c r="D293" i="25"/>
  <c r="C293" i="25"/>
  <c r="C239" i="25"/>
  <c r="C238" i="25"/>
  <c r="C236" i="25"/>
  <c r="C235" i="25"/>
  <c r="C234" i="25"/>
  <c r="E88" i="24"/>
  <c r="E85" i="24"/>
  <c r="E82" i="24"/>
  <c r="E79" i="24"/>
  <c r="E76" i="24" s="1"/>
  <c r="D76" i="24"/>
  <c r="C76" i="24"/>
  <c r="E46" i="24"/>
  <c r="E45" i="24"/>
  <c r="D44" i="24"/>
  <c r="C44" i="24"/>
  <c r="E43" i="24"/>
  <c r="E42" i="24"/>
  <c r="D41" i="24"/>
  <c r="C41" i="24"/>
  <c r="E40" i="24"/>
  <c r="E39" i="24"/>
  <c r="D38" i="24"/>
  <c r="C38" i="24"/>
  <c r="E37" i="24"/>
  <c r="E36" i="24"/>
  <c r="D35" i="24"/>
  <c r="C35" i="24"/>
  <c r="E34" i="24"/>
  <c r="E33" i="24"/>
  <c r="D32" i="24"/>
  <c r="C32" i="24"/>
  <c r="E31" i="24"/>
  <c r="E30" i="24"/>
  <c r="D29" i="24"/>
  <c r="C29" i="24"/>
  <c r="I77" i="22"/>
  <c r="H77" i="22"/>
  <c r="E58" i="22"/>
  <c r="D58" i="22"/>
  <c r="C58" i="22"/>
  <c r="B58" i="22"/>
  <c r="E27" i="22"/>
  <c r="D27" i="22"/>
  <c r="C27" i="22"/>
  <c r="B27" i="22"/>
  <c r="E7" i="22"/>
  <c r="D7" i="22"/>
  <c r="C7" i="22"/>
  <c r="B7" i="22"/>
  <c r="E51" i="20"/>
  <c r="D51" i="20"/>
  <c r="C51" i="20"/>
  <c r="B51" i="20"/>
  <c r="E41" i="20"/>
  <c r="D41" i="20"/>
  <c r="C41" i="20"/>
  <c r="B41" i="20"/>
  <c r="E37" i="20"/>
  <c r="D37" i="20"/>
  <c r="C37" i="20"/>
  <c r="B37" i="20"/>
  <c r="E36" i="20"/>
  <c r="D36" i="20"/>
  <c r="C36" i="20"/>
  <c r="B36" i="20"/>
  <c r="E6" i="20"/>
  <c r="D6" i="20"/>
  <c r="C6" i="20"/>
  <c r="B6" i="20"/>
  <c r="E29" i="24" l="1"/>
  <c r="E32" i="24"/>
  <c r="E35" i="24"/>
  <c r="E38" i="24"/>
  <c r="E41" i="24"/>
  <c r="E44" i="24"/>
  <c r="D413" i="33"/>
  <c r="D415" i="33"/>
  <c r="D417" i="33"/>
  <c r="D419" i="33"/>
  <c r="D421" i="33"/>
  <c r="D687" i="33"/>
  <c r="C687" i="33" s="1"/>
  <c r="B687" i="33" s="1"/>
  <c r="D686" i="33" s="1"/>
  <c r="B507" i="33"/>
  <c r="B519" i="33"/>
  <c r="D507" i="33"/>
  <c r="C507" i="33" s="1"/>
  <c r="D495" i="33"/>
  <c r="C495" i="33" s="1"/>
  <c r="D328" i="33"/>
  <c r="D370" i="33"/>
  <c r="D371" i="33"/>
  <c r="D372" i="33"/>
  <c r="D373" i="33"/>
  <c r="D374" i="33"/>
  <c r="D375" i="33"/>
  <c r="D376" i="33"/>
  <c r="D377" i="33"/>
  <c r="D378" i="33"/>
  <c r="D379" i="33"/>
  <c r="D380" i="33"/>
  <c r="D590" i="33" s="1"/>
  <c r="C590" i="33" s="1"/>
  <c r="B590" i="33" s="1"/>
  <c r="D455" i="33"/>
  <c r="D457" i="33"/>
  <c r="D459" i="33"/>
  <c r="D461" i="33"/>
  <c r="D463" i="33"/>
  <c r="B495" i="33"/>
  <c r="D589" i="33"/>
  <c r="C589" i="33" s="1"/>
  <c r="B589" i="33" s="1"/>
  <c r="B539" i="33"/>
  <c r="D329" i="33"/>
  <c r="D330" i="33"/>
  <c r="B543" i="33"/>
  <c r="D333" i="33"/>
  <c r="D334" i="33"/>
  <c r="B547" i="33"/>
  <c r="D337" i="33"/>
  <c r="D338" i="33"/>
  <c r="B664" i="33"/>
  <c r="D454" i="33"/>
  <c r="B666" i="33"/>
  <c r="D456" i="33"/>
  <c r="B668" i="33"/>
  <c r="D458" i="33"/>
  <c r="B670" i="33"/>
  <c r="D460" i="33"/>
  <c r="B672" i="33"/>
  <c r="D462" i="33"/>
  <c r="B674" i="33"/>
  <c r="D464" i="33"/>
  <c r="C327" i="33"/>
  <c r="C538" i="33" s="1"/>
  <c r="B541" i="33"/>
  <c r="D331" i="33"/>
  <c r="D332" i="33"/>
  <c r="C544" i="33"/>
  <c r="B544" i="33" s="1"/>
  <c r="B545" i="33"/>
  <c r="D335" i="33"/>
  <c r="D336" i="33"/>
  <c r="C547" i="33"/>
  <c r="B622" i="33"/>
  <c r="D412" i="33"/>
  <c r="C623" i="33"/>
  <c r="B623" i="33" s="1"/>
  <c r="B624" i="33"/>
  <c r="D414" i="33"/>
  <c r="C625" i="33"/>
  <c r="B625" i="33" s="1"/>
  <c r="B626" i="33"/>
  <c r="D416" i="33"/>
  <c r="C627" i="33"/>
  <c r="B627" i="33" s="1"/>
  <c r="B628" i="33"/>
  <c r="D418" i="33"/>
  <c r="C629" i="33"/>
  <c r="B629" i="33" s="1"/>
  <c r="B630" i="33"/>
  <c r="D420" i="33"/>
  <c r="C631" i="33"/>
  <c r="B631" i="33" s="1"/>
  <c r="B632" i="33"/>
  <c r="D422" i="33"/>
  <c r="D675" i="33"/>
  <c r="D588" i="33" l="1"/>
  <c r="C588" i="33" s="1"/>
  <c r="B588" i="33" s="1"/>
  <c r="D587" i="33" s="1"/>
  <c r="C587" i="33" s="1"/>
  <c r="B587" i="33" s="1"/>
  <c r="D586" i="33" s="1"/>
  <c r="C586" i="33" s="1"/>
  <c r="B586" i="33" s="1"/>
  <c r="D585" i="33" s="1"/>
  <c r="C585" i="33" s="1"/>
  <c r="B585" i="33" s="1"/>
  <c r="D584" i="33" s="1"/>
  <c r="C584" i="33" s="1"/>
  <c r="B584" i="33" s="1"/>
  <c r="D583" i="33" s="1"/>
  <c r="C583" i="33" s="1"/>
  <c r="B583" i="33" s="1"/>
  <c r="D582" i="33" s="1"/>
  <c r="C582" i="33" s="1"/>
  <c r="B582" i="33" s="1"/>
  <c r="D581" i="33" s="1"/>
  <c r="C581" i="33" s="1"/>
  <c r="B581" i="33" s="1"/>
  <c r="D580" i="33" s="1"/>
  <c r="C548" i="33"/>
  <c r="B548" i="33" s="1"/>
  <c r="C543" i="33"/>
  <c r="C540" i="33"/>
  <c r="B540" i="33" s="1"/>
  <c r="B538" i="33"/>
  <c r="C545" i="33"/>
  <c r="C542" i="33"/>
  <c r="B542" i="33" s="1"/>
  <c r="C580" i="33"/>
  <c r="B580" i="33" s="1"/>
  <c r="D579" i="33"/>
  <c r="D411" i="33"/>
  <c r="D622" i="33" s="1"/>
  <c r="C622" i="33" s="1"/>
  <c r="B621" i="33"/>
  <c r="D614" i="33" s="1"/>
  <c r="D603" i="33" s="1"/>
  <c r="C603" i="33" s="1"/>
  <c r="B603" i="33" s="1"/>
  <c r="D602" i="33" s="1"/>
  <c r="D591" i="33" s="1"/>
  <c r="D453" i="33"/>
  <c r="D672" i="33" s="1"/>
  <c r="C546" i="33"/>
  <c r="B546" i="33" s="1"/>
  <c r="C541" i="33"/>
  <c r="D327" i="33"/>
  <c r="D538" i="33" s="1"/>
  <c r="D624" i="33" l="1"/>
  <c r="C624" i="33" s="1"/>
  <c r="C579" i="33"/>
  <c r="B579" i="33" s="1"/>
  <c r="D572" i="33" s="1"/>
  <c r="D561" i="33" s="1"/>
  <c r="C561" i="33" s="1"/>
  <c r="B561" i="33" s="1"/>
  <c r="D560" i="33" s="1"/>
  <c r="D549" i="33" s="1"/>
  <c r="C549" i="33" s="1"/>
  <c r="D539" i="33"/>
  <c r="C539" i="33" s="1"/>
  <c r="C537" i="33" s="1"/>
  <c r="B537" i="33" s="1"/>
  <c r="D544" i="33"/>
  <c r="D664" i="33"/>
  <c r="D632" i="33"/>
  <c r="C632" i="33" s="1"/>
  <c r="C453" i="33"/>
  <c r="D665" i="33"/>
  <c r="D669" i="33"/>
  <c r="D673" i="33"/>
  <c r="D667" i="33"/>
  <c r="D671" i="33"/>
  <c r="D668" i="33"/>
  <c r="D542" i="33"/>
  <c r="D623" i="33"/>
  <c r="D627" i="33"/>
  <c r="D631" i="33"/>
  <c r="D625" i="33"/>
  <c r="D629" i="33"/>
  <c r="D628" i="33"/>
  <c r="C628" i="33" s="1"/>
  <c r="D670" i="33"/>
  <c r="D541" i="33"/>
  <c r="D626" i="33"/>
  <c r="C626" i="33" s="1"/>
  <c r="D547" i="33"/>
  <c r="D545" i="33"/>
  <c r="D540" i="33"/>
  <c r="D543" i="33"/>
  <c r="D548" i="33"/>
  <c r="D666" i="33"/>
  <c r="D674" i="33"/>
  <c r="D546" i="33"/>
  <c r="D630" i="33"/>
  <c r="C630" i="33" s="1"/>
  <c r="D663" i="33" l="1"/>
  <c r="D537" i="33"/>
  <c r="D621" i="33"/>
  <c r="C621" i="33" s="1"/>
  <c r="C667" i="33"/>
  <c r="B667" i="33" s="1"/>
  <c r="C671" i="33"/>
  <c r="B671" i="33" s="1"/>
  <c r="C664" i="33"/>
  <c r="C668" i="33"/>
  <c r="C672" i="33"/>
  <c r="C670" i="33"/>
  <c r="C665" i="33"/>
  <c r="B665" i="33" s="1"/>
  <c r="C669" i="33"/>
  <c r="B669" i="33" s="1"/>
  <c r="C673" i="33"/>
  <c r="B673" i="33" s="1"/>
  <c r="C666" i="33"/>
  <c r="C674" i="33"/>
  <c r="B663" i="33" l="1"/>
  <c r="D656" i="33" s="1"/>
  <c r="D645" i="33" s="1"/>
  <c r="C645" i="33" s="1"/>
  <c r="B645" i="33" s="1"/>
  <c r="D644" i="33" s="1"/>
  <c r="D633" i="33" s="1"/>
  <c r="C663" i="33"/>
</calcChain>
</file>

<file path=xl/sharedStrings.xml><?xml version="1.0" encoding="utf-8"?>
<sst xmlns="http://schemas.openxmlformats.org/spreadsheetml/2006/main" count="8187" uniqueCount="2298">
  <si>
    <t>2.6. Construction</t>
  </si>
  <si>
    <t>2.6.1. Key Statistics of the Construction Industry</t>
  </si>
  <si>
    <t>Indicators</t>
  </si>
  <si>
    <t>2009*</t>
  </si>
  <si>
    <t>Share in GDP (% )</t>
  </si>
  <si>
    <t>Gross Output (% of GDP)</t>
  </si>
  <si>
    <t>Capital Formation (% of GDP)</t>
  </si>
  <si>
    <t>2.6.2.  Number of Buildings by Type and Region, 2005</t>
  </si>
  <si>
    <t>Type of Building</t>
  </si>
  <si>
    <t>Grand Total</t>
  </si>
  <si>
    <t>Abu Dhabi</t>
  </si>
  <si>
    <t>Al Ain</t>
  </si>
  <si>
    <t>Western Region</t>
  </si>
  <si>
    <t>Islands</t>
  </si>
  <si>
    <t>Total</t>
  </si>
  <si>
    <t>Multistory</t>
  </si>
  <si>
    <t>Villa</t>
  </si>
  <si>
    <t>Low cost house</t>
  </si>
  <si>
    <t>One storey house</t>
  </si>
  <si>
    <t>Shed</t>
  </si>
  <si>
    <t>Caravan</t>
  </si>
  <si>
    <t>Shack / Box / Tent</t>
  </si>
  <si>
    <t>Others*</t>
  </si>
  <si>
    <t>*Others include two storey house</t>
  </si>
  <si>
    <t>2.6.3. Number of Housing Units by Type and Region, 2005</t>
  </si>
  <si>
    <t>Flat</t>
  </si>
  <si>
    <t>Part of Villa</t>
  </si>
  <si>
    <t>Part of low cost house</t>
  </si>
  <si>
    <t>Separate Room</t>
  </si>
  <si>
    <t>Others</t>
  </si>
  <si>
    <t>2.6.4. Number of Building Construction Permits Issued - Abu Dhabi and Western Region</t>
  </si>
  <si>
    <t>Type of Permit</t>
  </si>
  <si>
    <t>Commercial</t>
  </si>
  <si>
    <t>Residential</t>
  </si>
  <si>
    <t>Industry</t>
  </si>
  <si>
    <t>Annex of low Cost house</t>
  </si>
  <si>
    <t>Public Utilities</t>
  </si>
  <si>
    <t>Temporary Permits*</t>
  </si>
  <si>
    <t>Source: Department of Municipal Affairs - Municipality of Abu Dhabi</t>
  </si>
  <si>
    <t>*Includes temporary building permits, such as Caravans are in the construction site</t>
  </si>
  <si>
    <t>2.6.5.  Number of Building Construction Permits Issued - Al Ain</t>
  </si>
  <si>
    <t>Residential Annexes</t>
  </si>
  <si>
    <t>Residential Villas</t>
  </si>
  <si>
    <t>Industrial Shops</t>
  </si>
  <si>
    <t xml:space="preserve">Labour Sheds </t>
  </si>
  <si>
    <t>Commercial Buildings</t>
  </si>
  <si>
    <t>Government Buildings</t>
  </si>
  <si>
    <t>Source: Department of Municipal Affairs - Municipality of Al Ain</t>
  </si>
  <si>
    <t>Type of Permits</t>
  </si>
  <si>
    <t xml:space="preserve">Abu Dhabi </t>
  </si>
  <si>
    <t xml:space="preserve">Al Ain </t>
  </si>
  <si>
    <t xml:space="preserve">Western Region </t>
  </si>
  <si>
    <t>New building</t>
  </si>
  <si>
    <t>permits renewal or amendments</t>
  </si>
  <si>
    <t>Additions</t>
  </si>
  <si>
    <t>Improvements and decorations</t>
  </si>
  <si>
    <t>Temporary</t>
  </si>
  <si>
    <t>Demolition</t>
  </si>
  <si>
    <t xml:space="preserve">Others </t>
  </si>
  <si>
    <t>Source: Department of Municipal Affairs - Municipality of Abu Dhabi- Al Ain-Western Region</t>
  </si>
  <si>
    <t xml:space="preserve"> 2.6.8. Number of Permits Issued by Building Usage and Region, 2009</t>
  </si>
  <si>
    <t>Building Usage</t>
  </si>
  <si>
    <t xml:space="preserve">Residential </t>
  </si>
  <si>
    <t>Industrial</t>
  </si>
  <si>
    <t>Agricultural</t>
  </si>
  <si>
    <t>Residential and Commercial</t>
  </si>
  <si>
    <t xml:space="preserve"> 2.6.9. Number of Permits Issued by Building Usage and Region, 2010</t>
  </si>
  <si>
    <t xml:space="preserve">2.6.10. Number of Permits Issued by Type and Building Usage - Abu Dhabi, 2009 </t>
  </si>
  <si>
    <t xml:space="preserve">Type of permits </t>
  </si>
  <si>
    <t>New Building</t>
  </si>
  <si>
    <t>Permits Renewal or Amendments</t>
  </si>
  <si>
    <t>Additions and Decorations</t>
  </si>
  <si>
    <t>Total*</t>
  </si>
  <si>
    <t>* Doesn't Include Temporary Permit and others</t>
  </si>
  <si>
    <t>Residential &amp; Commercial</t>
  </si>
  <si>
    <t>Source: Department of Municipal Affairs - Municipality of Western Region</t>
  </si>
  <si>
    <t xml:space="preserve">2.5. Electricity and Water </t>
  </si>
  <si>
    <t>2.5.1. Key Statistics of Electricity and Water Activity</t>
  </si>
  <si>
    <t>Gross output (% of GDP)</t>
  </si>
  <si>
    <t>Capital formation (% of GDP)</t>
  </si>
  <si>
    <r>
      <t xml:space="preserve"> 2.5.2. Electrical Power</t>
    </r>
    <r>
      <rPr>
        <b/>
        <sz val="11"/>
        <color rgb="FFFF0000"/>
        <rFont val="Calibri"/>
        <family val="2"/>
        <scheme val="minor"/>
      </rPr>
      <t xml:space="preserve"> </t>
    </r>
    <r>
      <rPr>
        <b/>
        <sz val="11"/>
        <rFont val="Calibri"/>
        <family val="2"/>
        <scheme val="minor"/>
      </rPr>
      <t>Statistics</t>
    </r>
  </si>
  <si>
    <t>(MWH)</t>
  </si>
  <si>
    <t>Item</t>
  </si>
  <si>
    <t>2010*</t>
  </si>
  <si>
    <t>Total Electricity Production by Companies</t>
  </si>
  <si>
    <t>Net Electricity Transferred from Emal &amp; Takreer</t>
  </si>
  <si>
    <t>na</t>
  </si>
  <si>
    <t xml:space="preserve">Total  </t>
  </si>
  <si>
    <t>Electricity Exports to Northern Emirates</t>
  </si>
  <si>
    <t>Electrical Consumption Per Capita</t>
  </si>
  <si>
    <t>Electricity planned capacity (MW)</t>
  </si>
  <si>
    <t>Source: Abu Dhabi Water and Electricity Company (ADWEC)</t>
  </si>
  <si>
    <t>* Estimates</t>
  </si>
  <si>
    <t xml:space="preserve"> 2.5.3. Consumption of Electricity by Region</t>
  </si>
  <si>
    <t>Region</t>
  </si>
  <si>
    <t>Total Consumption</t>
  </si>
  <si>
    <t>2.5.4. Amount of Electricity Consumption by Sector</t>
  </si>
  <si>
    <t>Sector</t>
  </si>
  <si>
    <t>Domestic Sector</t>
  </si>
  <si>
    <t>Government</t>
  </si>
  <si>
    <t>Agriculture</t>
  </si>
  <si>
    <t>Other Sectors</t>
  </si>
  <si>
    <t>Source: Abu Dhabi Distribution Company, Al Ain Distribution Company</t>
  </si>
  <si>
    <t>2.5.5. Fuel Consumption of Electricity and Water Activity</t>
  </si>
  <si>
    <t>Natural Gas ( Mscft)</t>
  </si>
  <si>
    <t>2.5.6. Fuel Consumption of Electricity and Water Activity</t>
  </si>
  <si>
    <t>(Billion BTU)</t>
  </si>
  <si>
    <t>Natural Gas</t>
  </si>
  <si>
    <t>Crude Oil</t>
  </si>
  <si>
    <t>Gas Oil</t>
  </si>
  <si>
    <t>Fuel Oil</t>
  </si>
  <si>
    <t xml:space="preserve">2.5.7. Production, Consumption and Planned Capacity  of Desalinated Water </t>
  </si>
  <si>
    <t>(Million Imperial Gallons )</t>
  </si>
  <si>
    <t>Total of Available Desalinated Water</t>
  </si>
  <si>
    <t>Production</t>
  </si>
  <si>
    <t>Supply from Al - Fujairah Station</t>
  </si>
  <si>
    <t>Consumption</t>
  </si>
  <si>
    <t>Daily Consumption</t>
  </si>
  <si>
    <t>Daily Average per Capita ( Gallon)</t>
  </si>
  <si>
    <t xml:space="preserve">Desalinated Water planned capacity (MG/D) </t>
  </si>
  <si>
    <t xml:space="preserve"> 2.5.8. Consumption of Desalinated Water by Region</t>
  </si>
  <si>
    <t>(Million Imperial Gallons)</t>
  </si>
  <si>
    <t xml:space="preserve"> 2.5.9. Consumption of Desalinated Water  by Sector</t>
  </si>
  <si>
    <t>(Million Imperial, Gallons)</t>
  </si>
  <si>
    <t>1.4. Financial Statistics</t>
  </si>
  <si>
    <t>1.4.1. Key Statistics of Capital Market Sector</t>
  </si>
  <si>
    <t>Capital formation (% GDP)</t>
  </si>
  <si>
    <t>Compensation of employees (Million AED)</t>
  </si>
  <si>
    <t>1.4.2. Key Statistics of Abu Dhabi Securities Market</t>
  </si>
  <si>
    <t>Total Listed Domestic Companies</t>
  </si>
  <si>
    <t>Market Capitalization (Billion AED)</t>
  </si>
  <si>
    <t>Market Capitalization (% of GDP)</t>
  </si>
  <si>
    <t>Value Traded (Billion AED)</t>
  </si>
  <si>
    <t>Value Traded (% of GDP)</t>
  </si>
  <si>
    <t>Source: Abu Dhabi Securities Exchange-ADX</t>
  </si>
  <si>
    <t>1. Economy</t>
  </si>
  <si>
    <t>Inflation Rate (%)</t>
  </si>
  <si>
    <t>1.1. Abu Dhabi Accounts</t>
  </si>
  <si>
    <t>1.1.1. Gross Domestic Product by Economic Activities at Current Prices</t>
  </si>
  <si>
    <t>(Million AED)</t>
  </si>
  <si>
    <t>Economic Activity</t>
  </si>
  <si>
    <t>The Non Financial Corporations Sector</t>
  </si>
  <si>
    <t>Agriculture, Live stock and fishing</t>
  </si>
  <si>
    <t>Mining and quarrying</t>
  </si>
  <si>
    <t>Manufacturing industries</t>
  </si>
  <si>
    <t>Electricity, gas and water</t>
  </si>
  <si>
    <t>Construction</t>
  </si>
  <si>
    <t>Wholesale retail trade and repairing services</t>
  </si>
  <si>
    <t xml:space="preserve">Restaurants and Hotels </t>
  </si>
  <si>
    <t>Transport, storage and communications</t>
  </si>
  <si>
    <t>Real Estate and Business services</t>
  </si>
  <si>
    <t>Social and Personal services</t>
  </si>
  <si>
    <t>The Financial Corporations Sector</t>
  </si>
  <si>
    <t>Public Administration and Defense</t>
  </si>
  <si>
    <t>Domestic Services of household</t>
  </si>
  <si>
    <t>Less: imputed bank service charge</t>
  </si>
  <si>
    <t>1.1.2. GDP Per Capita at Current Prices</t>
  </si>
  <si>
    <t xml:space="preserve">1.1.3. Annual Growth Rates of GDP by Economic Activities at Current Prices </t>
  </si>
  <si>
    <t>(%)</t>
  </si>
  <si>
    <t xml:space="preserve">1.1.4. Percentage Distribution of GDP by Economic Activities at Current Prices </t>
  </si>
  <si>
    <t xml:space="preserve">1.1.5. Foreign Trade Indicators  as a Percentage of GDP </t>
  </si>
  <si>
    <t>Total Exports</t>
  </si>
  <si>
    <t xml:space="preserve">Non-Oil export </t>
  </si>
  <si>
    <t xml:space="preserve">Re- exports </t>
  </si>
  <si>
    <t xml:space="preserve">Imports </t>
  </si>
  <si>
    <t xml:space="preserve">Goods trade </t>
  </si>
  <si>
    <t xml:space="preserve">Net trade in goods </t>
  </si>
  <si>
    <t xml:space="preserve"> 1.1.6. Exports of Goods as a Percentage of GDP</t>
  </si>
  <si>
    <t>Total Exports as % of GDP</t>
  </si>
  <si>
    <t>1.1.7. Import of Goods as a Percentage of GDP at Current Prices</t>
  </si>
  <si>
    <t>Imports as % of GDP</t>
  </si>
  <si>
    <t>1.1.8. Gross Fixed Capital Formation by Economic Activities at Current Prices</t>
  </si>
  <si>
    <t>( Million AED)</t>
  </si>
  <si>
    <t>1.1.9.  Percentage Distribution of Gross Fixed Capital Formation by Economic Activities at Current Prices</t>
  </si>
  <si>
    <t>1.1.10. Gross Fixed Capital Formation by Economic Activities as Percentage of GDP at Current Prices</t>
  </si>
  <si>
    <t xml:space="preserve">1.1.11. Annual Growth Rates of Gross Fixed Capital Formation by Economic Activities at Current Prices </t>
  </si>
  <si>
    <t xml:space="preserve"> 1.6. Wages and Compensation</t>
  </si>
  <si>
    <t>1.6.1. Compensation of Employees by Economic Activities at Current Prices</t>
  </si>
  <si>
    <t xml:space="preserve">1.6.2. Annual Growth Rates of Compensation of Employees by Economic Activities at Current Prices </t>
  </si>
  <si>
    <t>1.6.3. Compensation of Employees by Economic Activities as Percentage of GDP at Current Prices</t>
  </si>
  <si>
    <t>02. Industry and Business</t>
  </si>
  <si>
    <t>Total businesses registered</t>
  </si>
  <si>
    <t>Electrical energy generated (MWH)</t>
  </si>
  <si>
    <t>Motor vehicles licensed, 2009</t>
  </si>
  <si>
    <t>Number of mobile telephone lines</t>
  </si>
  <si>
    <t>Number of broadband internet subscription</t>
  </si>
  <si>
    <t>Number of hotel establishments</t>
  </si>
  <si>
    <t>2.1. Investment Climate</t>
  </si>
  <si>
    <t>2.1.1. General Indicators of Investment Climate</t>
  </si>
  <si>
    <t>Total businesses registered (number)</t>
  </si>
  <si>
    <t>New businesses registered (number)</t>
  </si>
  <si>
    <t>Business entry rate (new registrations as % of total)</t>
  </si>
  <si>
    <t>Source : Department of Economic Development</t>
  </si>
  <si>
    <t>2.1.2. Key Statistics of Wholesales Retail Trade and Repairing Services</t>
  </si>
  <si>
    <t xml:space="preserve">2.2. Manufacturing </t>
  </si>
  <si>
    <t>Gross output (% GDP)</t>
  </si>
  <si>
    <t>2.2.2. Production Value and Value Added of Manufacturing Activity</t>
  </si>
  <si>
    <t>Type of Manufacturing Activity</t>
  </si>
  <si>
    <t>Gross Output</t>
  </si>
  <si>
    <t>Value Added</t>
  </si>
  <si>
    <t>Food, beverages and tobacco</t>
  </si>
  <si>
    <t>Textiles, garments and leather products</t>
  </si>
  <si>
    <t>Wood and wood products</t>
  </si>
  <si>
    <t>Paper, printing, publishing and reproduction media</t>
  </si>
  <si>
    <t>Chemicals and plastics and related products</t>
  </si>
  <si>
    <t>Non-metallic mineral products (except oil)</t>
  </si>
  <si>
    <t>Manufacture of Basic metal</t>
  </si>
  <si>
    <t>Structural metal products except machinery and equipment</t>
  </si>
  <si>
    <t>Metal products, machinery, equipment and devices</t>
  </si>
  <si>
    <t>Furniture</t>
  </si>
  <si>
    <t>2.2.3. Paid Up Capital and Gross Fixed Capital Formation of Manufacturing Industries Activity</t>
  </si>
  <si>
    <t>Paid Up Capital</t>
  </si>
  <si>
    <t>Gross Fixed Capital Formation</t>
  </si>
  <si>
    <t>Basic Metal and Manufacturing Activity</t>
  </si>
  <si>
    <t>Imports (% of total imports)</t>
  </si>
  <si>
    <t>Exports (% of total exports)</t>
  </si>
  <si>
    <t>1.2. Foreign Trade</t>
  </si>
  <si>
    <t>1.2.1. Foreign Trade Statistics</t>
  </si>
  <si>
    <t>Oil , gas and oil products</t>
  </si>
  <si>
    <t xml:space="preserve">Non-Oil  exports  </t>
  </si>
  <si>
    <t>*Primary estimates</t>
  </si>
  <si>
    <t>1.2.2. Foreign Trade Statistics as a percentage of total trade</t>
  </si>
  <si>
    <t>Goods trade</t>
  </si>
  <si>
    <t>1.2.3. Trade Balance of Non-Oil  trade by Sections of Harmonized System (HS) at Current Prices, 2010</t>
  </si>
  <si>
    <t>Exports</t>
  </si>
  <si>
    <t>Re- Export</t>
  </si>
  <si>
    <t>Imports</t>
  </si>
  <si>
    <t>Balance</t>
  </si>
  <si>
    <t>Live animals and their products</t>
  </si>
  <si>
    <t>Vegetables products</t>
  </si>
  <si>
    <t>Animals or vegetable fats, oil and waxes</t>
  </si>
  <si>
    <t>Foodstuffs, beverages, spirits and tobacco</t>
  </si>
  <si>
    <t>Mineral products</t>
  </si>
  <si>
    <t>Products of the chemical or allied industries</t>
  </si>
  <si>
    <t>Plastic, rubber and articles thereof</t>
  </si>
  <si>
    <t>Articles of leather and animal gut; travel goods</t>
  </si>
  <si>
    <t>Articles of wood, cork; Basket ware and wickerwork</t>
  </si>
  <si>
    <t>Pulp if wood, waste, scrap and article of paper</t>
  </si>
  <si>
    <t>Textiles and textile articles</t>
  </si>
  <si>
    <t>Footwear, umbrella, articles of feather and hair</t>
  </si>
  <si>
    <t>Articles of stone, mica; ceramic products and glass</t>
  </si>
  <si>
    <t>Pearls, stones, precious metals and its articles</t>
  </si>
  <si>
    <t>Base metals and articles of base metals</t>
  </si>
  <si>
    <t>Machinery, sound recorder, reproducers and parts</t>
  </si>
  <si>
    <t>Vehicles of transport</t>
  </si>
  <si>
    <t>Photographic, medical, musical instruments and parts</t>
  </si>
  <si>
    <t>Arms and ammunition; parts and accessories</t>
  </si>
  <si>
    <t>Miscellaneous manufactured articles</t>
  </si>
  <si>
    <t>Work of art, collectors pieces and antiques</t>
  </si>
  <si>
    <t>1.2.4. Non-oil Exports to Import Ratio by Sections of Harmonized System (HS)</t>
  </si>
  <si>
    <t>Commodity</t>
  </si>
  <si>
    <t xml:space="preserve">1.2.5. Key Indicators of Non-Oil Exports </t>
  </si>
  <si>
    <t xml:space="preserve"> Non-oil Exports of Goods </t>
  </si>
  <si>
    <t xml:space="preserve">Agricultural raw materials exports </t>
  </si>
  <si>
    <t>Food exports</t>
  </si>
  <si>
    <t xml:space="preserve">Manufactures exports </t>
  </si>
  <si>
    <t xml:space="preserve">Ores and metals exports </t>
  </si>
  <si>
    <t>Other goods exports</t>
  </si>
  <si>
    <t xml:space="preserve">1.2.6.Non-Oil Exports by Sections of Harmonized System (HS) </t>
  </si>
  <si>
    <t>Base metals and articles of base metals*</t>
  </si>
  <si>
    <t>Vehicles of transport**</t>
  </si>
  <si>
    <t>Work of art, collectors pieces and antiques***</t>
  </si>
  <si>
    <t>Source: Finance Department - Customs Administration</t>
  </si>
  <si>
    <t>* The rise in 2009 is due to the increase in export of tower lattice masts and parts thereof</t>
  </si>
  <si>
    <t>**The rise in 2010 is due to the increase exports of  floating or submersible drilling or production platforms</t>
  </si>
  <si>
    <t>***During 2008, new articles were inserted in this section, which is then reclassified according to the needs of individual countries</t>
  </si>
  <si>
    <t>Value</t>
  </si>
  <si>
    <t>%</t>
  </si>
  <si>
    <t>Asia</t>
  </si>
  <si>
    <t>Africa</t>
  </si>
  <si>
    <t>Australia</t>
  </si>
  <si>
    <t>Caribbean</t>
  </si>
  <si>
    <t>Central America</t>
  </si>
  <si>
    <t>Europe</t>
  </si>
  <si>
    <t>Melanesia</t>
  </si>
  <si>
    <t>Micronesia</t>
  </si>
  <si>
    <t>Northern America</t>
  </si>
  <si>
    <t>Polynesia</t>
  </si>
  <si>
    <t>South America</t>
  </si>
  <si>
    <t>Source: Department of Finance - Customs Administration</t>
  </si>
  <si>
    <t xml:space="preserve"> 1.2.8.  Non-Oil Exports to GCC Countries</t>
  </si>
  <si>
    <t>Qatar</t>
  </si>
  <si>
    <t>Saudi Arabia</t>
  </si>
  <si>
    <t>Kuwait</t>
  </si>
  <si>
    <t>Bahrain</t>
  </si>
  <si>
    <t xml:space="preserve"> 1.2.9. Top Trade Partners ( Non-Oil Exports) </t>
  </si>
  <si>
    <t>others</t>
  </si>
  <si>
    <t xml:space="preserve"> 1.2.10. Non - Oil Exports by Mode of Shipping</t>
  </si>
  <si>
    <t>( Million AED )</t>
  </si>
  <si>
    <t>Mode of Shipping</t>
  </si>
  <si>
    <t>Marine</t>
  </si>
  <si>
    <t>Road</t>
  </si>
  <si>
    <t>Air</t>
  </si>
  <si>
    <t xml:space="preserve"> 1.2.11. Exports of Crude Oil by Countries    </t>
  </si>
  <si>
    <t>(Thousand Barrels)</t>
  </si>
  <si>
    <t xml:space="preserve"> Countries</t>
  </si>
  <si>
    <t>Quantity</t>
  </si>
  <si>
    <t>Japan</t>
  </si>
  <si>
    <t>Korea</t>
  </si>
  <si>
    <t>Thailand</t>
  </si>
  <si>
    <t>India</t>
  </si>
  <si>
    <t>Singapore</t>
  </si>
  <si>
    <t>Chine</t>
  </si>
  <si>
    <t>Taiwan</t>
  </si>
  <si>
    <t>Pakistan</t>
  </si>
  <si>
    <t>Kenya</t>
  </si>
  <si>
    <t>Philippines</t>
  </si>
  <si>
    <t>France</t>
  </si>
  <si>
    <t>New Zealand</t>
  </si>
  <si>
    <t>USA</t>
  </si>
  <si>
    <t>Bangladesh</t>
  </si>
  <si>
    <t>Tanzania</t>
  </si>
  <si>
    <t>South Africa</t>
  </si>
  <si>
    <t>Indonesia</t>
  </si>
  <si>
    <t>Spain</t>
  </si>
  <si>
    <t>Srilanka</t>
  </si>
  <si>
    <t>Malaysia</t>
  </si>
  <si>
    <t>Source: Abu Dhabi National Oil Company - ADNOC</t>
  </si>
  <si>
    <t>1.2.12. Exports of Refined Petroleum Products by Countries</t>
  </si>
  <si>
    <t>( Metric Tons)</t>
  </si>
  <si>
    <t>Volume</t>
  </si>
  <si>
    <t>China</t>
  </si>
  <si>
    <t xml:space="preserve">1.2.13. Natural Gas Imports </t>
  </si>
  <si>
    <t>Volume of imports</t>
  </si>
  <si>
    <t>Daily Average</t>
  </si>
  <si>
    <t>Source: Dolphin Company</t>
  </si>
  <si>
    <t>1.2.14.  Exports of Liquefied Natural Gas by Countries</t>
  </si>
  <si>
    <t>(Thousand Metric Tons)</t>
  </si>
  <si>
    <t>1.2.15. Liquefied Natural Gas Exports by Continents</t>
  </si>
  <si>
    <t>Continents</t>
  </si>
  <si>
    <t>1.2.16. Key Indicators of Re- Exports</t>
  </si>
  <si>
    <t xml:space="preserve"> Re - Exports of Goods </t>
  </si>
  <si>
    <t xml:space="preserve">Agricultural raw materials re -exports </t>
  </si>
  <si>
    <t>Food re - exports</t>
  </si>
  <si>
    <t xml:space="preserve">Manufactures re - exports </t>
  </si>
  <si>
    <t xml:space="preserve">Ores and metals re - exports </t>
  </si>
  <si>
    <t>Other re - exports  goods</t>
  </si>
  <si>
    <t>1.2.17. Re- Exports by  Sections of Harmonized System (HS)</t>
  </si>
  <si>
    <t>Work of art, collectors pieces and antiques*</t>
  </si>
  <si>
    <t>*During 2008, new articles were inserted in this section, which is then reclassified according to the needs of individual countries</t>
  </si>
  <si>
    <t xml:space="preserve"> 1.2.20. Re-Exports by Mode of Shipping</t>
  </si>
  <si>
    <t>Mode of shipping</t>
  </si>
  <si>
    <t xml:space="preserve"> 1.2.21. Top Trade Partners (Re-Exports)</t>
  </si>
  <si>
    <t xml:space="preserve">1.2.22. Key  Indicators of Imports  </t>
  </si>
  <si>
    <t xml:space="preserve">Imports of Goods </t>
  </si>
  <si>
    <t xml:space="preserve">Agricultural raw materials imports </t>
  </si>
  <si>
    <t xml:space="preserve">Food imports </t>
  </si>
  <si>
    <t xml:space="preserve">Manufactures imports </t>
  </si>
  <si>
    <t>Ores and metals imports</t>
  </si>
  <si>
    <t>Other goods imports</t>
  </si>
  <si>
    <t xml:space="preserve"> 1.2.23. Commodity Imports by Sections of Harmonized System (HS)</t>
  </si>
  <si>
    <t>1.2.25. Imports Value From GCC Countries</t>
  </si>
  <si>
    <t>Note: Table does not include imports from free trade zones located in the UAE</t>
  </si>
  <si>
    <t>United Kingdom</t>
  </si>
  <si>
    <t>Germany</t>
  </si>
  <si>
    <t>South Korea</t>
  </si>
  <si>
    <t>Jordan</t>
  </si>
  <si>
    <t xml:space="preserve"> 1.2.27. Imports by Mode of Shipping</t>
  </si>
  <si>
    <t>GDP</t>
  </si>
  <si>
    <t>2. Industry and Business</t>
  </si>
  <si>
    <t>Generral</t>
  </si>
  <si>
    <t>Investment Climate</t>
  </si>
  <si>
    <t>Industrial Activities</t>
  </si>
  <si>
    <t>Basic metal and Manufacturing</t>
  </si>
  <si>
    <t>Gas, Oil and Energy</t>
  </si>
  <si>
    <t>Petrochemicals</t>
  </si>
  <si>
    <t>Electricity</t>
  </si>
  <si>
    <t>Constructions</t>
  </si>
  <si>
    <t>Transport</t>
  </si>
  <si>
    <t>Information and Communication Technology</t>
  </si>
  <si>
    <t>Hotels</t>
  </si>
  <si>
    <t>3. Population and Demography</t>
  </si>
  <si>
    <t>Population Size, Composition and Distribution</t>
  </si>
  <si>
    <t>Birth and Mortality</t>
  </si>
  <si>
    <t>Marriage and Divorces</t>
  </si>
  <si>
    <t>Migration</t>
  </si>
  <si>
    <t>4. Social</t>
  </si>
  <si>
    <t>Education</t>
  </si>
  <si>
    <t>Health</t>
  </si>
  <si>
    <t>Social Welfare</t>
  </si>
  <si>
    <t>Crime and Justice</t>
  </si>
  <si>
    <t>Culture and Heritage</t>
  </si>
  <si>
    <t>Sports</t>
  </si>
  <si>
    <t>5. Labour Force</t>
  </si>
  <si>
    <t>Labour Force structure</t>
  </si>
  <si>
    <t>Occupational structure</t>
  </si>
  <si>
    <t>Unemployment</t>
  </si>
  <si>
    <t>Employment by Economic activity</t>
  </si>
  <si>
    <t>6. Agriculture</t>
  </si>
  <si>
    <t>Agriculture and Fisheries</t>
  </si>
  <si>
    <t>Animals</t>
  </si>
  <si>
    <t>Environment Resources</t>
  </si>
  <si>
    <t>Climate</t>
  </si>
  <si>
    <t>Air Quality</t>
  </si>
  <si>
    <t>Water</t>
  </si>
  <si>
    <t>Waste</t>
  </si>
  <si>
    <t>Safety and Health</t>
  </si>
  <si>
    <t>AD Accounts</t>
  </si>
  <si>
    <t>BoP and Trade</t>
  </si>
  <si>
    <t>Prices</t>
  </si>
  <si>
    <t>Financial Statistics</t>
  </si>
  <si>
    <t>Government Finance</t>
  </si>
  <si>
    <t>Wages and Productivity</t>
  </si>
  <si>
    <t xml:space="preserve">     -  Crude oil and Natural Gas</t>
  </si>
  <si>
    <t xml:space="preserve">     - Crude oil and Natural Gas</t>
  </si>
  <si>
    <t xml:space="preserve">2.6.11. Number of Permits Issued by Type and Building Usage - Abu Dhabi, 2010 </t>
  </si>
  <si>
    <t>2.6.12. Number of Permits Issued by Type and Building Usage - Al Ain, 2009</t>
  </si>
  <si>
    <t>2.6.13. Number of Permits Issued by Type and Building Usage - Al Ain, 2010</t>
  </si>
  <si>
    <t>2.6.14. Number of Permits Issued by Type and Building Usage - Western Region, 2009</t>
  </si>
  <si>
    <t>2.6.15. Number of Permits Issued by Type and Building Usage - Western Region, 2010</t>
  </si>
  <si>
    <t xml:space="preserve">GDP </t>
  </si>
  <si>
    <t>2.9. Hotels</t>
  </si>
  <si>
    <t xml:space="preserve"> 2.9.1. Key Statistics of Hotel Establishments Activity</t>
  </si>
  <si>
    <t>Number of Hotel Establishments</t>
  </si>
  <si>
    <t>Number of Rooms</t>
  </si>
  <si>
    <t>Number of Guestnights (Thousand)</t>
  </si>
  <si>
    <t>Source: Abu Dhabi Tourism Authority</t>
  </si>
  <si>
    <t>Nationality</t>
  </si>
  <si>
    <t>5- star</t>
  </si>
  <si>
    <t>4- star</t>
  </si>
  <si>
    <t>&lt;= 3 stars*</t>
  </si>
  <si>
    <t>Hotel Apartment</t>
  </si>
  <si>
    <t>UAE</t>
  </si>
  <si>
    <t>Other GCC</t>
  </si>
  <si>
    <t>Other Arab</t>
  </si>
  <si>
    <t>Asia ( Except Arab)</t>
  </si>
  <si>
    <t>Australia and Pacific</t>
  </si>
  <si>
    <t>Africa ( Except Arab)</t>
  </si>
  <si>
    <t>North and South America</t>
  </si>
  <si>
    <t>Not Specified</t>
  </si>
  <si>
    <t>* Include:3, 2 and 1 stars, and the unclassified hotel establishments</t>
  </si>
  <si>
    <t>(Thousand AED)</t>
  </si>
  <si>
    <t xml:space="preserve">Total revenue </t>
  </si>
  <si>
    <t>Room revenue</t>
  </si>
  <si>
    <t>Food &amp; beverage revenue</t>
  </si>
  <si>
    <t xml:space="preserve">Other revenue </t>
  </si>
  <si>
    <t>2.8. Information and Communication Technology</t>
  </si>
  <si>
    <t xml:space="preserve">2.8.1. The Information Communication Technology Indicators </t>
  </si>
  <si>
    <t>Fixed broadband subscribers per 100 inhabitants</t>
  </si>
  <si>
    <t>Internet subscribers per 100 inhabitants</t>
  </si>
  <si>
    <t>Fixed telephone subscribers per 100 inhabitants</t>
  </si>
  <si>
    <t>Mobile cellular subscribers per 100 inhabitants</t>
  </si>
  <si>
    <t xml:space="preserve">Population covered by mobile network </t>
  </si>
  <si>
    <t xml:space="preserve">Source: Telecommunications Regulatory Authority </t>
  </si>
  <si>
    <t xml:space="preserve"> 2.8.2. Key Telecommunication Statistics</t>
  </si>
  <si>
    <t xml:space="preserve">Number of fixed telephone line </t>
  </si>
  <si>
    <t>Number of Dial up connections</t>
  </si>
  <si>
    <t xml:space="preserve">Number  of Mobile lines </t>
  </si>
  <si>
    <t xml:space="preserve">Source : Telecommunication Regulatory Authority </t>
  </si>
  <si>
    <t>2.8.3. The Tariff of the Telecommunications Services</t>
  </si>
  <si>
    <t>Type of Services</t>
  </si>
  <si>
    <t>Tariff</t>
  </si>
  <si>
    <t xml:space="preserve">Consumer fixed broadband Internet access tariff (256 kbps)   </t>
  </si>
  <si>
    <t xml:space="preserve">Business fixed broadband Internet access tariff (512 kbps)    </t>
  </si>
  <si>
    <t>Fixed line telephone tariff:</t>
  </si>
  <si>
    <t>Home User</t>
  </si>
  <si>
    <t>Business User</t>
  </si>
  <si>
    <t>Mobile cellular prepaid tariff (100 minutes/month)</t>
  </si>
  <si>
    <t xml:space="preserve"> 2.8.4. Post Offices and Mail Boxes</t>
  </si>
  <si>
    <t>Number of Post Offices</t>
  </si>
  <si>
    <t>Number of Private Mail Boxes</t>
  </si>
  <si>
    <t>Number  of Mail Boxes</t>
  </si>
  <si>
    <t>Postal Traffic</t>
  </si>
  <si>
    <t>Registered Letters</t>
  </si>
  <si>
    <t>Internal</t>
  </si>
  <si>
    <t>External outgoing</t>
  </si>
  <si>
    <t>External Incoming</t>
  </si>
  <si>
    <t>Parcels</t>
  </si>
  <si>
    <t>Express Mail</t>
  </si>
  <si>
    <t>Source: Emirates Post</t>
  </si>
  <si>
    <t xml:space="preserve">2.4. Petrochemicals </t>
  </si>
  <si>
    <t>2.4.1.  Production and Exports of Petrochemicals products</t>
  </si>
  <si>
    <t>( Metric Tons )</t>
  </si>
  <si>
    <t>Type of Products</t>
  </si>
  <si>
    <t>Ammonia</t>
  </si>
  <si>
    <t>Urea Fertilizer</t>
  </si>
  <si>
    <t>Polyethylene</t>
  </si>
  <si>
    <t>2.4.2. Domestic Sales of Petrochemicals products</t>
  </si>
  <si>
    <t>(Metric Tons )</t>
  </si>
  <si>
    <t>2.4.3. Prices of Petrochemicals products</t>
  </si>
  <si>
    <t>($/Metric Tons )</t>
  </si>
  <si>
    <t>*Include Ethylene</t>
  </si>
  <si>
    <t xml:space="preserve">2.3. Oil and Gas  </t>
  </si>
  <si>
    <t>2.3.2. Proven Oil and Natural Gas Reserves</t>
  </si>
  <si>
    <t>Oil Reserve (Billion Barrels)</t>
  </si>
  <si>
    <t>Natural Gas Reserve (Trillion Cubic Feet)</t>
  </si>
  <si>
    <t>2.3.3. Crude Oil Production and Exports</t>
  </si>
  <si>
    <t>( Thousand Barrels)</t>
  </si>
  <si>
    <t>Note: Production excludes condensates</t>
  </si>
  <si>
    <t xml:space="preserve"> 2.3.4. Crude Oil Prices by Type           </t>
  </si>
  <si>
    <t>( $/Barrel)</t>
  </si>
  <si>
    <t>Type of Crude</t>
  </si>
  <si>
    <t>Murban</t>
  </si>
  <si>
    <t>Umm Al-Shaif</t>
  </si>
  <si>
    <t>Lower Zakum</t>
  </si>
  <si>
    <t>Upper Zakum</t>
  </si>
  <si>
    <t>Price Average</t>
  </si>
  <si>
    <t>2.3.5. Natural Gas Production and Usage</t>
  </si>
  <si>
    <t>(Million cubic feet )</t>
  </si>
  <si>
    <t>Annual Production</t>
  </si>
  <si>
    <t>Daily Production</t>
  </si>
  <si>
    <t>Usage</t>
  </si>
  <si>
    <t>Annual Usage</t>
  </si>
  <si>
    <t>Daily Usage</t>
  </si>
  <si>
    <t>Usage  %</t>
  </si>
  <si>
    <t xml:space="preserve"> 2.3.6. Production and Exports of Liquefied Natural Gas  Products</t>
  </si>
  <si>
    <t>LNG</t>
  </si>
  <si>
    <t>Propane</t>
  </si>
  <si>
    <t>Butane</t>
  </si>
  <si>
    <t>Pentane (plus)</t>
  </si>
  <si>
    <t>Others (sulpher)</t>
  </si>
  <si>
    <t>2.3.7. Prices of Liquefied Natural Gas Products</t>
  </si>
  <si>
    <t>( $/Metric Ton )</t>
  </si>
  <si>
    <t>Type of Product</t>
  </si>
  <si>
    <t>( Thousand Metric Tons)</t>
  </si>
  <si>
    <t>Domestic Sales</t>
  </si>
  <si>
    <t xml:space="preserve">2.3.9. Production of Refined Petroleum Products    </t>
  </si>
  <si>
    <t>LPG</t>
  </si>
  <si>
    <t>Unleaded Gasoline</t>
  </si>
  <si>
    <t>Naphtha</t>
  </si>
  <si>
    <t>Jet fuel / Kerosene</t>
  </si>
  <si>
    <t>Gas oil / diesel</t>
  </si>
  <si>
    <t>Heavy Fuel Oil</t>
  </si>
  <si>
    <t>Lubricants</t>
  </si>
  <si>
    <t>Sulpher</t>
  </si>
  <si>
    <t>Source: ADNOC Co, ADNOC Fod Co, Takreer</t>
  </si>
  <si>
    <t xml:space="preserve">2.3.10. Domestic Sales of Refined Petroleum Products    </t>
  </si>
  <si>
    <t>(Million Imperial Gallon)</t>
  </si>
  <si>
    <t>Abu Dhabi Emirate</t>
  </si>
  <si>
    <t>Other  Emirates</t>
  </si>
  <si>
    <t>( $/Metric Ton)</t>
  </si>
  <si>
    <t>*823</t>
  </si>
  <si>
    <t>Gas oil / Diesel</t>
  </si>
  <si>
    <t>Heavy fuel Oil</t>
  </si>
  <si>
    <t>Note: Excluding Condensates</t>
  </si>
  <si>
    <t>*Estimates</t>
  </si>
  <si>
    <t>U.K</t>
  </si>
  <si>
    <t>Belgium</t>
  </si>
  <si>
    <t>2.7. Transportation</t>
  </si>
  <si>
    <t xml:space="preserve">2.7.1.Key Statistics of Transportation and Telecommunication </t>
  </si>
  <si>
    <t>Indicator</t>
  </si>
  <si>
    <t>Share in GDP (%)</t>
  </si>
  <si>
    <t>Passenger cars (per 1,000 people)</t>
  </si>
  <si>
    <t>Vehicles (per 1,000 people)</t>
  </si>
  <si>
    <t>*Pump price of gasoline E-Plus</t>
  </si>
  <si>
    <t>2.7.3. Motor Vehicles Licensed by Region</t>
  </si>
  <si>
    <t>Type of License</t>
  </si>
  <si>
    <t>Abu Dhabi  Emirate</t>
  </si>
  <si>
    <t>Motorcycles</t>
  </si>
  <si>
    <t>Light vehicles</t>
  </si>
  <si>
    <t>Bus (light and heavy)</t>
  </si>
  <si>
    <t>Light and heavy trucks</t>
  </si>
  <si>
    <t xml:space="preserve">Heavy Mechanical Equipments </t>
  </si>
  <si>
    <t>Source: Ministry of Interior</t>
  </si>
  <si>
    <t>2.7.4. Number of Vehicles by Engine Capacity</t>
  </si>
  <si>
    <t>Region/Engine Capacity</t>
  </si>
  <si>
    <t>4-cylinder and less</t>
  </si>
  <si>
    <t>Greater than 4 and less than or equal to 6 cylinders</t>
  </si>
  <si>
    <t>Greater than 6 and less than or equal to 8 cylinders</t>
  </si>
  <si>
    <t>Greater than 8 and less than or equal to 12-cylinder</t>
  </si>
  <si>
    <t>Greater than 12-cylinder</t>
  </si>
  <si>
    <t>2.7.5. Number of Vehicles by Plate Type and Region</t>
  </si>
  <si>
    <t>Region/Plate Type</t>
  </si>
  <si>
    <t>Taxi</t>
  </si>
  <si>
    <t>Ceremonies</t>
  </si>
  <si>
    <t>Driver training</t>
  </si>
  <si>
    <t>Private</t>
  </si>
  <si>
    <t>Motorcycle</t>
  </si>
  <si>
    <t>International organization</t>
  </si>
  <si>
    <t>Public transport</t>
  </si>
  <si>
    <t xml:space="preserve">Diplomatic </t>
  </si>
  <si>
    <t xml:space="preserve">2.7.6.Driving Licenses Issued by Type of License and Region </t>
  </si>
  <si>
    <t>Region/Type of license</t>
  </si>
  <si>
    <t>Heavy vehicles</t>
  </si>
  <si>
    <t>Light bus</t>
  </si>
  <si>
    <t>Heavy bus</t>
  </si>
  <si>
    <t>Light mechanical equipment</t>
  </si>
  <si>
    <t>Heavy mechanical equipment</t>
  </si>
  <si>
    <t>Source: Department of Transport</t>
  </si>
  <si>
    <t>Airport / Month</t>
  </si>
  <si>
    <t>Abu Dhabi International Airport</t>
  </si>
  <si>
    <t>January</t>
  </si>
  <si>
    <t>February</t>
  </si>
  <si>
    <t>March</t>
  </si>
  <si>
    <t>April</t>
  </si>
  <si>
    <t>May</t>
  </si>
  <si>
    <t>June</t>
  </si>
  <si>
    <t>July</t>
  </si>
  <si>
    <t>August</t>
  </si>
  <si>
    <t>September</t>
  </si>
  <si>
    <t>October</t>
  </si>
  <si>
    <t>November</t>
  </si>
  <si>
    <t>December</t>
  </si>
  <si>
    <t>Al Ain International Airport</t>
  </si>
  <si>
    <t>Source: Abu Dhabi Airport Company</t>
  </si>
  <si>
    <t>Aircraft Movement</t>
  </si>
  <si>
    <t>Arrival</t>
  </si>
  <si>
    <t>Departure</t>
  </si>
  <si>
    <t>Transit</t>
  </si>
  <si>
    <t>In</t>
  </si>
  <si>
    <t>Out</t>
  </si>
  <si>
    <t>Source: Abu Dhabi Airports Company</t>
  </si>
  <si>
    <t>(Tons)</t>
  </si>
  <si>
    <t xml:space="preserve">GCC </t>
  </si>
  <si>
    <t>North America</t>
  </si>
  <si>
    <t>*Data exclude passengers baggage , diplomatic cargo and aircraft store</t>
  </si>
  <si>
    <t xml:space="preserve">*Data exclude transit passengers who continued their journey on the same flight </t>
  </si>
  <si>
    <t>Number of Vessels</t>
  </si>
  <si>
    <t>Container Teus</t>
  </si>
  <si>
    <t>Total teus</t>
  </si>
  <si>
    <t>Loaded</t>
  </si>
  <si>
    <t xml:space="preserve">Discharged </t>
  </si>
  <si>
    <t>General Cargo (metric tons)</t>
  </si>
  <si>
    <t>Total cargo</t>
  </si>
  <si>
    <t>Vehicle Unit</t>
  </si>
  <si>
    <t>Total Units</t>
  </si>
  <si>
    <t>Source: Abu Dhabi Terminals</t>
  </si>
  <si>
    <t>Incoming</t>
  </si>
  <si>
    <t>Outgoing</t>
  </si>
  <si>
    <t xml:space="preserve">Total </t>
  </si>
  <si>
    <t>United Arab Emirates*</t>
  </si>
  <si>
    <t>Other GCC Countries</t>
  </si>
  <si>
    <t xml:space="preserve"> Total Middle East ( Non- GCC)</t>
  </si>
  <si>
    <t xml:space="preserve"> Indian Sub Cont</t>
  </si>
  <si>
    <t xml:space="preserve"> South East Asia  </t>
  </si>
  <si>
    <t xml:space="preserve"> Far East  </t>
  </si>
  <si>
    <t xml:space="preserve"> North Africa  </t>
  </si>
  <si>
    <t xml:space="preserve"> South Africa  </t>
  </si>
  <si>
    <t xml:space="preserve"> East Africa </t>
  </si>
  <si>
    <t xml:space="preserve"> West Africa </t>
  </si>
  <si>
    <t xml:space="preserve"> Western Europe </t>
  </si>
  <si>
    <t xml:space="preserve"> Mediterranean </t>
  </si>
  <si>
    <t xml:space="preserve"> Scandinavia  </t>
  </si>
  <si>
    <t xml:space="preserve"> Eastern Europe  </t>
  </si>
  <si>
    <t xml:space="preserve"> North America </t>
  </si>
  <si>
    <t xml:space="preserve"> Central America  </t>
  </si>
  <si>
    <t xml:space="preserve"> South America  </t>
  </si>
  <si>
    <t>* Number of containers teus of UAE is from other emirates of UAE.</t>
  </si>
  <si>
    <t>Pump price for diesel fuel (AED per litter)</t>
  </si>
  <si>
    <t>Pump price for gasoline (AED per litter)*</t>
  </si>
  <si>
    <t>2×4Lanes</t>
  </si>
  <si>
    <t>2×3Lanes</t>
  </si>
  <si>
    <t>2×2Lanes</t>
  </si>
  <si>
    <t>1×2Lanes</t>
  </si>
  <si>
    <t>Western</t>
  </si>
  <si>
    <t>2.7.7.External Road Details, 2010</t>
  </si>
  <si>
    <t xml:space="preserve"> 2.7.9. Aircraft Movement by Airport and Month</t>
  </si>
  <si>
    <t>2.7.10. Air Transport by Airport, Passengers and Freights</t>
  </si>
  <si>
    <t xml:space="preserve"> 2.7.15. Main Indicators for Goods Vessels Movement in Zayed Port</t>
  </si>
  <si>
    <t>2.7.16 Vessels Turnaround</t>
  </si>
  <si>
    <t xml:space="preserve"> 2.7.17. Region Wise Distribution of Container Teus Incoming and Outgoing In Zayed Port </t>
  </si>
  <si>
    <t>(length in Km)</t>
  </si>
  <si>
    <t>Number of Guests (Thousand)</t>
  </si>
  <si>
    <t>1.3. Prices</t>
  </si>
  <si>
    <t>Major Expenditure Groups</t>
  </si>
  <si>
    <t>Weight (100.0)</t>
  </si>
  <si>
    <t xml:space="preserve">Relative Change </t>
  </si>
  <si>
    <t>Contribution</t>
  </si>
  <si>
    <t>Food and non-alcoholic beverages</t>
  </si>
  <si>
    <t>Alcoholic beverages and tobacco</t>
  </si>
  <si>
    <t>Clothing and footwear</t>
  </si>
  <si>
    <t>Housing, water, electricity, gas, and other fuels</t>
  </si>
  <si>
    <t>Fixtures and fittings, household equipment, and routine household maintenance</t>
  </si>
  <si>
    <t>Transportation</t>
  </si>
  <si>
    <t>Communication</t>
  </si>
  <si>
    <t>Recreation and culture</t>
  </si>
  <si>
    <t>Hotels and Restaurants</t>
  </si>
  <si>
    <t>Miscellaneous goods and services</t>
  </si>
  <si>
    <t xml:space="preserve"> 1.3.2. Percentage Change in the Prices of Main Commodity Groups  </t>
  </si>
  <si>
    <t>(2007=100)</t>
  </si>
  <si>
    <t>Groups of Commodities and Services</t>
  </si>
  <si>
    <t>Percentage Change</t>
  </si>
  <si>
    <t>Food and non - alcoholic beverages</t>
  </si>
  <si>
    <t>Housing, water, electricity, gas and other fuels</t>
  </si>
  <si>
    <t>Furnishing, household equipment and routine household maintenance</t>
  </si>
  <si>
    <t>Restaurant and hotels</t>
  </si>
  <si>
    <t>Jan</t>
  </si>
  <si>
    <t>Feb</t>
  </si>
  <si>
    <t>Mar</t>
  </si>
  <si>
    <t>Apr</t>
  </si>
  <si>
    <t>Jun</t>
  </si>
  <si>
    <t>Jul</t>
  </si>
  <si>
    <t>Aug</t>
  </si>
  <si>
    <t>Sep</t>
  </si>
  <si>
    <t>Oct</t>
  </si>
  <si>
    <t>Nov</t>
  </si>
  <si>
    <t>Dec</t>
  </si>
  <si>
    <t>1.3.3. Monthly CPI</t>
  </si>
  <si>
    <t>Month</t>
  </si>
  <si>
    <t>CPI</t>
  </si>
  <si>
    <t>Current Month - Previous Month</t>
  </si>
  <si>
    <t>Year</t>
  </si>
  <si>
    <t>Inflation Rate</t>
  </si>
  <si>
    <t>(Price in AED)</t>
  </si>
  <si>
    <t>Groups</t>
  </si>
  <si>
    <t>Average Price 2009</t>
  </si>
  <si>
    <t xml:space="preserve">Cement </t>
  </si>
  <si>
    <t>Aggregates and Sand</t>
  </si>
  <si>
    <t>Concrete</t>
  </si>
  <si>
    <t>Steel</t>
  </si>
  <si>
    <t>Wood</t>
  </si>
  <si>
    <t>Cement Blocks</t>
  </si>
  <si>
    <t>Roofing Materials</t>
  </si>
  <si>
    <t>Natural Stone</t>
  </si>
  <si>
    <t>Tiles and Marble</t>
  </si>
  <si>
    <t>Sanitary Ware</t>
  </si>
  <si>
    <t>Glass</t>
  </si>
  <si>
    <t xml:space="preserve">Water and Sewage Pipes </t>
  </si>
  <si>
    <t>Length</t>
  </si>
  <si>
    <t xml:space="preserve">• Inflation rate in 2010 was at 3.06% compared to 0.78% in 2009; this was a result of a rise in the CPI from 115.79 points in 2009 to 119.33 points in 2010. </t>
  </si>
  <si>
    <t>• The group of "housing, water, electricity, gas and other fuels" contributed by 55.4% in the total inflation rate in 2010, which was primarily due to an increase of 4.9% in rental costs.</t>
  </si>
  <si>
    <t>1.3.1. Expenditure Groups' Contributions to the Overall Change in Prices, 2010 Compared with 2009</t>
  </si>
  <si>
    <t>Average Price 2010</t>
  </si>
  <si>
    <t>1.3.4. CPI and Inflation Rates</t>
  </si>
  <si>
    <t>Brazil</t>
  </si>
  <si>
    <t>Norway</t>
  </si>
  <si>
    <t>Oman</t>
  </si>
  <si>
    <t>Iran</t>
  </si>
  <si>
    <t>Egypt</t>
  </si>
  <si>
    <t>Holland</t>
  </si>
  <si>
    <t>Yemen</t>
  </si>
  <si>
    <t>Djibouti</t>
  </si>
  <si>
    <t>Iraq</t>
  </si>
  <si>
    <t>Mozambique</t>
  </si>
  <si>
    <t>Turkmenistan</t>
  </si>
  <si>
    <t>Source: Statistics Centre - Abu Dhabi</t>
  </si>
  <si>
    <t xml:space="preserve">Source : Statistics Centre - Abu Dhabi </t>
  </si>
  <si>
    <t>Source: Statistic Centre - Abu Dhabi</t>
  </si>
  <si>
    <t>Source: Statistics Centre-Abu Dhabi</t>
  </si>
  <si>
    <t xml:space="preserve">Source: Statistics Centre - Abu Dhabi </t>
  </si>
  <si>
    <t>• The group "Clothing and footwear" has contributed to a reduction of 28% .this reduction in the annual inflation caused by the decrease in the group prices by 8.3%.</t>
  </si>
  <si>
    <t>• Also the group “Communication” has contributed to reducing the annual inflation rate by 8.3%, this reduction in the annual inflation caused by the decrease by 3.8%.</t>
  </si>
  <si>
    <t>Equity market turnover ratio (%)</t>
  </si>
  <si>
    <t>Oil, Gas and Oil Products Exports (Million AED), 2009</t>
  </si>
  <si>
    <t>Non - Oil Exports (Million AED)</t>
  </si>
  <si>
    <t>Re-Exports (Million AED)</t>
  </si>
  <si>
    <t>Imports (Million AED)</t>
  </si>
  <si>
    <t>GDP (Million AED)</t>
  </si>
  <si>
    <t>Oil GDP (Million AED)</t>
  </si>
  <si>
    <t>GDP per capita (Thousand AED)</t>
  </si>
  <si>
    <t>Oil GDP per capita (Thousand AED)</t>
  </si>
  <si>
    <t>Total Exports (Million AED)</t>
  </si>
  <si>
    <t>Number of guests (Thousand)</t>
  </si>
  <si>
    <t>Proven oil reserves (Billion Barrels), 2009</t>
  </si>
  <si>
    <t>Proven gas reserves (Trillion Cubic Feet), 2009</t>
  </si>
  <si>
    <t>Per capita electricity consumption (MWH)</t>
  </si>
  <si>
    <t xml:space="preserve">Share in GDP (%) </t>
  </si>
  <si>
    <t xml:space="preserve">Capital formation (% of GDP) </t>
  </si>
  <si>
    <t>Refining capacity (Thousand Barrels/ daily)</t>
  </si>
  <si>
    <t>Crude Oil ( Thousand Imperial Gallons)</t>
  </si>
  <si>
    <t>Fuel Oil ( Thousand Imperial Gallons)</t>
  </si>
  <si>
    <t>Gas Oil ( Thousand Imperial Gallons)</t>
  </si>
  <si>
    <t>Source: General Census of Population, Housing and Establishment, 2005</t>
  </si>
  <si>
    <t>Average Turnaround</t>
  </si>
  <si>
    <t>Total turnaround (Hours)</t>
  </si>
  <si>
    <t>Total Stay (Hours)</t>
  </si>
  <si>
    <t>Total Gross Tonnage (M.T)</t>
  </si>
  <si>
    <t xml:space="preserve"> Caribbean </t>
  </si>
  <si>
    <t xml:space="preserve"> Source: Abu Dhabi Terminals.</t>
  </si>
  <si>
    <t>Africa (Except Arab)</t>
  </si>
  <si>
    <t>Asia (Except Arab)</t>
  </si>
  <si>
    <t xml:space="preserve">2.3.8.  Production and Domestic Sales of Refined Petroleum Products    </t>
  </si>
  <si>
    <t>Compensation of Employees (Million AED)</t>
  </si>
  <si>
    <t xml:space="preserve">2.7.2. Fuel Consumption Indicators </t>
  </si>
  <si>
    <t>Countries</t>
  </si>
  <si>
    <t>1.2.7.  Non-Oil Exports by Continents</t>
  </si>
  <si>
    <t xml:space="preserve"> 1.2.18. Re-Exports by Continents</t>
  </si>
  <si>
    <t xml:space="preserve"> - </t>
  </si>
  <si>
    <t xml:space="preserve"> *Data exclude passengers baggage , diplomatic cargo and aircraft store</t>
  </si>
  <si>
    <t xml:space="preserve">Source: Abu Dhabi Airports Company </t>
  </si>
  <si>
    <t xml:space="preserve"> Australasia  </t>
  </si>
  <si>
    <t xml:space="preserve"> Others</t>
  </si>
  <si>
    <t xml:space="preserve"> 2.8.5. Postal Traffic by Type</t>
  </si>
  <si>
    <t xml:space="preserve">Source: Emirates Telecommunication Corporation- Etisalat, Telecommunication Regulatory Authority </t>
  </si>
  <si>
    <t>2.7.8.Lengths of Internal Roads, 2010</t>
  </si>
  <si>
    <t>Source: Local Newspapers</t>
  </si>
  <si>
    <t>* Include: 3, 2 and 1 stars, and the unclassified hotel establishments</t>
  </si>
  <si>
    <t>GDP per capita annual growth (%)</t>
  </si>
  <si>
    <t>Oil GDP per capita annual growth (%)</t>
  </si>
  <si>
    <t>Non-oil GDP per capita annual growth (%)</t>
  </si>
  <si>
    <t>Oil, gas and oil products exports</t>
  </si>
  <si>
    <t>(Million Cubic Feet)</t>
  </si>
  <si>
    <t>Country</t>
  </si>
  <si>
    <t>Italy</t>
  </si>
  <si>
    <t>Turkey</t>
  </si>
  <si>
    <t>• The "Food and non-alcoholic beverages" group contributed by 36.8% in the total inflation rate in 2010, mainly due to the increase by 6.9% approximately.</t>
  </si>
  <si>
    <r>
      <t>2.2.1. Key Statistics of Manufacturing Activity</t>
    </r>
    <r>
      <rPr>
        <b/>
        <sz val="11"/>
        <color indexed="8"/>
        <rFont val="Calibri"/>
        <family val="2"/>
      </rPr>
      <t/>
    </r>
  </si>
  <si>
    <t>2.2.4. Key Statistics of Basic Metal and Manufacturing Activity</t>
  </si>
  <si>
    <t>2.3.1. Key Statistics of Oil and Gas Activity</t>
  </si>
  <si>
    <t>Electricity consumption In Emirate of AD **</t>
  </si>
  <si>
    <t>**Consumption include  internal Electrical Consumption by Power Stations &amp; Technical Losses Through the Network</t>
  </si>
  <si>
    <t>Total Consumption**</t>
  </si>
  <si>
    <t>Hotel</t>
  </si>
  <si>
    <t>Number of Hotel Room (Thousand)</t>
  </si>
  <si>
    <t>Average Revenue of Hotel Rooms (AED)</t>
  </si>
  <si>
    <t>Average Revenue of Available Room (AED)</t>
  </si>
  <si>
    <t>Hotel Apartments</t>
  </si>
  <si>
    <t xml:space="preserve"> 2.9.4. Guests for Hotel Establishments by Nationality and Hotel Classification, 2010</t>
  </si>
  <si>
    <t xml:space="preserve"> 2.9.6. Guests for Hotel Establishments by Nationality</t>
  </si>
  <si>
    <t xml:space="preserve">  2.9.7.  Guestnights of Hotel Establishments by Nationality</t>
  </si>
  <si>
    <t xml:space="preserve">  2.9.8.  Average Guestnights of Hotel Establishments by Nationality </t>
  </si>
  <si>
    <t>Difference</t>
  </si>
  <si>
    <t>Average</t>
  </si>
  <si>
    <t xml:space="preserve">  2.9.9.  Average Guestnights of Hotel Establishments by Month </t>
  </si>
  <si>
    <t>2.9.10. Total Revenue of Hotel Establishments</t>
  </si>
  <si>
    <t>(AED/Month)</t>
  </si>
  <si>
    <t xml:space="preserve"> 2.8.6.Daily Distributed local Newspapers by Months, 2010 </t>
  </si>
  <si>
    <t xml:space="preserve">Total Lengths of Roads </t>
  </si>
  <si>
    <t xml:space="preserve">Other Arab </t>
  </si>
  <si>
    <t>Average daily gas production (Million Cubic Feet), 2009</t>
  </si>
  <si>
    <t>Total aircraft movement</t>
  </si>
  <si>
    <t>2.7.11. Air Cargo Discharged By Region*</t>
  </si>
  <si>
    <t>2.7.12. Air Cargo loaded by Region of Destination*</t>
  </si>
  <si>
    <t xml:space="preserve">2.7.13. Air Passengers Arrivals by Region of Embarkation* </t>
  </si>
  <si>
    <t xml:space="preserve">2.7.14. Air Passengers Departures by Region Disembarkation* </t>
  </si>
  <si>
    <t xml:space="preserve">This section of the year book reflects to the major development shown at all levels in the previous sections of the Statistical Yearbook. It depicts the remarkable advances in the petrochemical industry resulting from the availability of its basic inputs in Abu Dhabi emirate which qualifies the emirate to become a leading producer of high-quality petrochemical products used in manufacturing.
This section also shows the statistical indicators of the key petrochemical products in the emirate, such as ethylene and polyethylene required for plastic industries: products, and chemical fertilizers such as urea and ammonia.  
</t>
  </si>
  <si>
    <t>indicators</t>
  </si>
  <si>
    <t>Annual Occupancy Rate % (Hotel + Hotel Apt.)</t>
  </si>
  <si>
    <t>Average Length of Stay (In Days)</t>
  </si>
  <si>
    <t>Average Length of Stay (In days)</t>
  </si>
  <si>
    <t xml:space="preserve"> 2.9.5. Guestnights for Hotel Establishments by Nationality and Hotel Classification, 2010</t>
  </si>
  <si>
    <t xml:space="preserve"> 2.9.3. Hotel Establishments Indicators by Region, 2010</t>
  </si>
  <si>
    <t xml:space="preserve"> 2.9.2. Hotel Establishments Indicators by Type, 2010</t>
  </si>
  <si>
    <t xml:space="preserve">Item </t>
  </si>
  <si>
    <t xml:space="preserve"> 2.6.6. Number of  Permits Issued by Type and Region, 2009</t>
  </si>
  <si>
    <t>Compensation of Employees(Million AED)</t>
  </si>
  <si>
    <t>Abu Dhabi Map</t>
  </si>
  <si>
    <t>Diesel</t>
  </si>
  <si>
    <t xml:space="preserve"> 1.3.5. Percentage Change in Prices of the Main Building Group's Materials  in 2010 Compared with 2009</t>
  </si>
  <si>
    <t>1.5. Government Finance</t>
  </si>
  <si>
    <t>1.5.1. Percentage Distribution of Government Revenues</t>
  </si>
  <si>
    <t>Petroleum Royalties and Tax Revenue</t>
  </si>
  <si>
    <t>Department collections Revenue</t>
  </si>
  <si>
    <t>Capital Revenue</t>
  </si>
  <si>
    <t>*Preliminary estimates</t>
  </si>
  <si>
    <t xml:space="preserve">1.5.2. Percentage Distribution of Public Expenditures </t>
  </si>
  <si>
    <t>Current expenditures</t>
  </si>
  <si>
    <t>Salaries and wages</t>
  </si>
  <si>
    <t>Good and services</t>
  </si>
  <si>
    <t>Current transfers</t>
  </si>
  <si>
    <t>Capital expenditures</t>
  </si>
  <si>
    <t xml:space="preserve">Development expenditures on government projects </t>
  </si>
  <si>
    <t>Capital expenditures on goods &amp; services</t>
  </si>
  <si>
    <t>Capital transfers</t>
  </si>
  <si>
    <t>Total Expenditure</t>
  </si>
  <si>
    <t>Recurrent Department Expenditure</t>
  </si>
  <si>
    <t>Development Expenditure</t>
  </si>
  <si>
    <t>Contribution to the Federal Government</t>
  </si>
  <si>
    <t>Aid and Loans</t>
  </si>
  <si>
    <t>Capital Payments</t>
  </si>
  <si>
    <t xml:space="preserve">Mining and Quarrying         </t>
  </si>
  <si>
    <t xml:space="preserve">Manufacturing Industries                </t>
  </si>
  <si>
    <t xml:space="preserve">Electricity , Gas and water                </t>
  </si>
  <si>
    <t xml:space="preserve">Construction                                        </t>
  </si>
  <si>
    <t xml:space="preserve">Wholesale Retail Trade and Repairing Services                                                     </t>
  </si>
  <si>
    <t>Transports , Storage and Communication</t>
  </si>
  <si>
    <t>Financial Institutions &amp; Insurance</t>
  </si>
  <si>
    <t xml:space="preserve">Education </t>
  </si>
  <si>
    <t xml:space="preserve">Health </t>
  </si>
  <si>
    <t>Social and Personal Services</t>
  </si>
  <si>
    <t xml:space="preserve">* Include real estate sales to non-residents </t>
  </si>
  <si>
    <t>GCC states</t>
  </si>
  <si>
    <t xml:space="preserve">Other Arab countries </t>
  </si>
  <si>
    <t xml:space="preserve">Asian countries </t>
  </si>
  <si>
    <t xml:space="preserve">Other African countries </t>
  </si>
  <si>
    <t>European countries</t>
  </si>
  <si>
    <t xml:space="preserve">North America </t>
  </si>
  <si>
    <t>Latin American</t>
  </si>
  <si>
    <t xml:space="preserve">Construction </t>
  </si>
  <si>
    <t>Other countries*</t>
  </si>
  <si>
    <t>Source: Statistics Center - Abu Dhabi</t>
  </si>
  <si>
    <t>Figure: 1.1.2. Export of Goods and GDP</t>
  </si>
  <si>
    <t>Figure: 1.1.3. Imports of Goods and GDP</t>
  </si>
  <si>
    <t>Figure: 1.2.1. Non-Oil Foreign Trade Statistics, 2010</t>
  </si>
  <si>
    <t xml:space="preserve"> 1.2.19. Re - Exports to GCC Countries</t>
  </si>
  <si>
    <t>1.2.24. Imports of Goods by Continents</t>
  </si>
  <si>
    <t>1.2.26. Top Trade Partners  (Imports)</t>
  </si>
  <si>
    <t>Figure: 1.3.1. Annual Rates of Inflation</t>
  </si>
  <si>
    <t>Figure: 1.3.2. Relative Change in Average Prices for the Main Expenditure Groups in 2010 Compared with 2009</t>
  </si>
  <si>
    <t>Figure: 1.3.3. Annual Inflation Rates for the Months of 2010</t>
  </si>
  <si>
    <t xml:space="preserve"> Figure: 1.3.4. CPI During the Months of 2009 and 2010</t>
  </si>
  <si>
    <t>Figure: 1.3.5  Percentage Change in Prices of the Main Building Group's Materials in 2010 Compared with 2009</t>
  </si>
  <si>
    <t>Figure: 1.5.1 Percentage Distribution of Government Revenues, 2010</t>
  </si>
  <si>
    <r>
      <rPr>
        <b/>
        <sz val="9"/>
        <color indexed="8"/>
        <rFont val="Calibri"/>
        <family val="2"/>
        <scheme val="minor"/>
      </rPr>
      <t>Source:</t>
    </r>
    <r>
      <rPr>
        <sz val="9"/>
        <color indexed="8"/>
        <rFont val="Calibri"/>
        <family val="2"/>
        <scheme val="minor"/>
      </rPr>
      <t xml:space="preserve"> Statistics Centre - Abu Dhabi</t>
    </r>
  </si>
  <si>
    <t>1.5.3. Percentage Distribution of Public Expenditures by Type</t>
  </si>
  <si>
    <t>Figure: 1.5.2. Percentage Distribution of Public Expenditure by Type, 2010</t>
  </si>
  <si>
    <t>1,134*</t>
  </si>
  <si>
    <t xml:space="preserve"> Figure: 2.5.1. Consumption of Electricity by Region</t>
  </si>
  <si>
    <t xml:space="preserve">Figure: 2.5.2. Production, Consumption and Planned Capacity  of Desalinated Water </t>
  </si>
  <si>
    <t>Figure: 2.5.3. Consumption of Desalinated Water by Region</t>
  </si>
  <si>
    <t>Figure: 2.7.3. Motor Vehicles Licensed by Region, 2009</t>
  </si>
  <si>
    <t>Figure: 2.9.1. Total Revenue of Hotel Establishments</t>
  </si>
  <si>
    <t>Real Estate and Business Services*</t>
  </si>
  <si>
    <t>Other countries</t>
  </si>
  <si>
    <t xml:space="preserve"> Real Estate and Business Services</t>
  </si>
  <si>
    <t xml:space="preserve"> 2.6.7. Number of  Permits Issued by Type and Region, 2010</t>
  </si>
  <si>
    <t>.AD Accounts</t>
  </si>
  <si>
    <t>.BoP and Trade</t>
  </si>
  <si>
    <t>.Prices</t>
  </si>
  <si>
    <t>.Financial Statistics</t>
  </si>
  <si>
    <t>.Government Finance</t>
  </si>
  <si>
    <t>.Wages and Compensation</t>
  </si>
  <si>
    <t>.General</t>
  </si>
  <si>
    <t>.Industrial Activities</t>
  </si>
  <si>
    <t xml:space="preserve">1.7. Foreign Investment </t>
  </si>
  <si>
    <t xml:space="preserve">1.7.1.Foreign Direct Investment by Economic Activity </t>
  </si>
  <si>
    <t xml:space="preserve">1.7.2 Foreign Direct Investment by Region  </t>
  </si>
  <si>
    <t>Figure: 1.7.1. Percentage Distribution of Foreign Direct Investment by Region, 2008</t>
  </si>
  <si>
    <t>1.7.3. Other Investments in the Emirate of Abu Dhabi by Economic Activity</t>
  </si>
  <si>
    <t xml:space="preserve">.Foreign Investment </t>
  </si>
  <si>
    <t>Foreign Direct Investment (Million AED), 2008</t>
  </si>
  <si>
    <t xml:space="preserve">Abu Dhabi
</t>
  </si>
  <si>
    <t>Figure: 1.7.2. Portfolio Investments by Economic Activity, 2008</t>
  </si>
  <si>
    <t>• This means that the rate of increase in the prices of the consumer’s basket for the year 2010 compared to 2009 was 3.06%. In other words, if we assume that a specific set of goods and services cost the consumer 1000 Dirham in 2009, then the cost of the same group of goods and services would have risen to 1030.6 dirham in 2010.</t>
  </si>
  <si>
    <t>Passengers:</t>
  </si>
  <si>
    <t>Freights  (tons):</t>
  </si>
  <si>
    <t>Mail (tons):</t>
  </si>
  <si>
    <t xml:space="preserve">With the growing importance of information and communication technology (ICT) in all walks of life, the Government of Abu Dhabi has shown increasing interest in recent years in developing ambitious national plans to enhance ICT infrastructure and encourage domestic and foreign investment in knowledge-based and high-tech fields, provide access to internet services in the early stages of education and expand it to include all segments of society. In this respect, the number of internet subscribers in the Emirate rose to 610 thousand or 31% of the Emirate’s total population in 2010, compared to only 22.6% in 2009.
This section represents a number of important statistics on ICT in the Emirate of Abu Dhabi, where the percentage of broadband internet subscribers reached 10.7% of the Emirate’s total population in 2010. While mobile cellular subscribers increased by 9.1% in 2010 compared to 2009.  
All indicators insure how the Government of Abu Dhabi is steadily evolving into an excellent provider of quality services to nationals and residents through gradually adopting the concept of electronic government.
</t>
  </si>
  <si>
    <t>GDP at Current Prices (Million AED)</t>
  </si>
  <si>
    <t>Fixed Capital Formation (Million AED)</t>
  </si>
  <si>
    <t>Non-oil GDP per capita (Thousand AED)</t>
  </si>
  <si>
    <t>* Preliminary estimates</t>
  </si>
  <si>
    <t xml:space="preserve">
The building and construction activity is an important and vital activity that contributed 14.8% to the GDP in 2009, the matter which reflects the strength and the development of this sector in the emirate.
The issuance of building permits is indicative of the progress made by building and construction sector. Building permits statistics show that the number of residential building permits issued in 2010 reached 7,747 permits, marking an increase of 16.3% compared with 2009.  In addition, 3,785 non-residential building permits were issued in 2010. The number of building permits issued for the construction of new buildings represented 28% of the total number of building permits issued in 2010. 
This chapter also contains information on the number of buildings and units obtained from the housing and population census conducted in 2005 which indicates that the total number of buildings in Abu Dhabi amounted to 117,254 building, while the total number of units was 243,251 units.
</t>
  </si>
  <si>
    <t>Non-oil GDP (Million AED)</t>
  </si>
  <si>
    <t>The compensation of employees is a key indicator in the national accounts, which indicates the amount of income received by employees in various economic activities in the Emirate of Abu Dhabi. This section also sheds light on the significant contribution made by each economic activity in the total employees' compensation in a time series. The compensation of employees by economic activity in Abu Dhabi emirate rose to AED 117.4 billion in 2010 compared with AED 107.6 billion in 2009 marking an increase of 9.1% in 2010. The data has revealed that the contribution of the non-financial establishments sector accounted for 73.9% of the total compensation of employees, followed by the public administration and defense sector with 19.8% and the financial establishment sector which contributed 4.9% of the total compensation of employees in 2010 in the Emirate of Abu Dhabi.</t>
  </si>
  <si>
    <t>220,632*</t>
  </si>
  <si>
    <t>823,075*</t>
  </si>
  <si>
    <t>2,255*</t>
  </si>
  <si>
    <t>( Thousand Metric Ton)</t>
  </si>
  <si>
    <t>2.3.12. Export of Refined Petroleum Products</t>
  </si>
  <si>
    <t xml:space="preserve">According to the statistics for 2010, the Emirate of Abu Dhabi exported 744.5 million barrels of crude oil in that year.  As the destination of around 35.6% of the Emirate’s total crude oil exports, Japan is the top importer. In 2010, the Emirate exported 8.3 million metric tons of refined oil products, of which France bought 19.6% , followed by Japan, which purchased 18.4%.
LNG exports increased marginally by AED 5242.9 million in 2010 compared to 2009, reaching AED 14155.2 million. Japan topped the list of importers, by 87.4% of the LNG exported value. Second large LNG exporters, Taiwan by 5.6% in 2010. The Emirate imports natural gas which amounted to 312423 million cubic feet in 2010 at a daily average of 856 million cubic feet.
</t>
  </si>
  <si>
    <t>TOTAL</t>
  </si>
  <si>
    <t>INndonesia</t>
  </si>
  <si>
    <t>2.3.11. Export Prices of Refined Petroleum Products</t>
  </si>
  <si>
    <t xml:space="preserve">The Emirate of Abu Dhabi has its own effective economic policy in solving economic crisis. Using its modern tools in the fields of financial and monetary policies, and directive planning, in addition to anything related to economy such as production, GDP, consumption, saving, investment, and imports and exports. 
The economy of the Emirate of Abu Dhabi achieved a growth in 2010, which was 15.9%. This lead to an increase in the Emirate’s per capita GDP to AED 315.3 thousand in 2010, down from AED 293.1 thousand in the previous year, it remains one of the highest worldwide.
This section presents summarized as well as detailed, statistics for macroeconomic variables, including GDP by economic activity at current prices, annual growth rates, sectoral distribution of Fixed capital formation in the Emirate of Abu Dhabi.
The Emirate’s GDP at current prices in 2010 reached AED 620.3 billion. Total fixed capital formation reached AED 177.5 billion, up from AED 155.5 billion in 2009.
</t>
  </si>
  <si>
    <t>Average daily oil production (Thousand Barrels)</t>
  </si>
  <si>
    <t xml:space="preserve">The transport activity is considered one of the significant activities in the Emirate, given its significant contribution to the GDP, and its role in connecting the emirate’s geographical regions. Transport activity consists of three essential elements which are air, sea, and road transport and its related support services.
This chapter presents a number of statistics obtained from different sources that represent transport activity and highlights the basic components of the transport activity, such as roads, total network details and number of motor vehicles licensed in Abu Dhabi Emirate which reached to 668.8 thousand vehicles in 2009. Aircraft movement through the Emirate’s international airports in 2010 was 204.3 thousand flights and with an increase of 93.8% compared to 2009. While the number of passengers through the Emirate’s airports reached to 11.1 million passengers in 2010, with a percentage increase of 14% compared to 2009.
</t>
  </si>
  <si>
    <t xml:space="preserve">Emirate of Abu Dhabi is considered as one of the attractive spots for foreign investment due to its strong economy and investment-encouraging laws. The volume of direct foreign investment in the Abu Dhabi Emirate in 2008 amounted to AED 51,612 million, led by the “electricity, gas and water” activity, which attracted foreign investments worth AED 25,271 million, making a 48.7% of the total FDI in 2008. The “Real estate and business services” activity ranked as second largest share of FDI, with investments worth AED 12,706 million, followed by “financial intermediation and insurance” activity which amounted to AED 5,679 million. The lowest contributor to FDI was the “restaurants and hotels” activity, with foreign investments amounting to AED 4 million AED.
The results show that the GCC foreign investments in Abu Dhabi amounted to AED 2,234 million, making a 4.3 percent of direct foreign investments of the Abu Dhabi Emirate by region in 2008. Investments by other Arab countries totaled AED 2,690 million, while European countries accounted for the largest proportion of foreign investment with 46% in 2008. 
Total portfolio investment in the Emirate of Abu Dhabi amounted to AED 6,012 million in 2008. The results reveal that portfolio investments were confined to three activities, namely, “construction”, “financial institutions and insurance” and “real estates and business services” with the value of AED 4,279, 1,720 and 6 million respectively.  
Other investments in the Emirate of Abu Dhabi in 2008 totaled AED 194,275 million. The largest share of other investments was in the “financial institutions and insurance” activity, which accounted for 75.7% of the total other investments in 2008. The second largest share of other investments was “electricity, gas and water” activity, which totaled AED 18,981 million, followed by “construction” activity which constituted 6.9% of the total other investment. On the other hand “manufacturing Industries” and “Real Estate and Business Services” activities contributed the lowest share of other investment accounting for 1.2% respectively in 2008.
</t>
  </si>
  <si>
    <t xml:space="preserve">The United Arab Emirates has strong relations with many countries around the world in various economic fields and is always seeking ways that reduce the gap with other countries in terms of imports and exports of goods where both sides can achieve benefits. The UAE also facilitate scholarships for students to learn in the developed countries, get trained on project management and benefit from experiences of others. It is well known that the UAE enjoys many investment advantages, including geographical location where it is centralized between South East Asia, Middle East and Africa. The country also has advanced ports in terms of efficiency and cargo storage facilities supported by flexible rules and regulations.
Foreign trade is of paramount importance to the economy of Abu Dhabi and makes up a considerable proportion of the Emirate’s GDP. In 2009 net trade in goods accounted for 23.7% of GDP, reflecting the Emirate’s robust and highly developed level of commercial activity and the significance of foreign trade to the economy in general.
The total value of commodity imports to Abu Dhabi in 2010 amounted to AED 86.6 billion, the main imports being Machinery and transport equipment, which accounted for 52.3% of imports. The top supplier was USA, from which the Emirate received imports worth AED 11.8 billion. Non-oil exports valued at AED 11.6 billion, with key goods being Machinery and transport equipment, which constituted 53.8% of the total. Brazil was the top destination of Abu Dhabi non-oil exports, receiving goods worth AED 2.8 billion in 2010.
Re-exports in 2010 were valued at AED 11 billion. The top category was machinery and transport equipment, which made up 65.5% of total re-exports. The Kingdom of Bahrain was the top destination for Abu Dhabi re-exports with goods valued at AED 3.6 billion.
The largest volume of foreign trade was exchanged with Asian countries, which supplied Abu Dhabi with imports worth AED 38.4 billion and received from the Emirate non-oil exports valued at AED 5.5 billion and re-exports worth AED 10.1 billion. 
</t>
  </si>
  <si>
    <t>Price statistics and price indices contain data on levels of domestic prices for both consumer and wholesale prices, in addition to the consumer price index (CPI), and inflation rates. Statistics Centre- Abu Dhabi collects these prices from the markets of Abu Dhabi periodically.
Price statistics which represented by price indices are one of the most important statistical indicators produced by statistics centres. One of the most important price indices issued by the Statistics Centre-Abu Dhabi is the Consumer Prices Index (CPI) with 2007 as a base year. The price index is a tool to measure the average change in the prices of goods and services between two periods of time. The period which we attribute the prices to is called the base period and the period which we compare its prices is called the comparison period.  The annual and the monthly inflation rates can be calculated by the estimates of the CPI. The most important results of calculations CPI are as follows:</t>
  </si>
  <si>
    <t>This section highlights the financial statistics on revenues and expenditures of the Abu Dhabi Government. The percentage contribution of Petroleum revenue was 82.6% of the total revenues for 2010. The Department collections Revenue and capital revenues accounted respectively 7.3% and 10.1 % of the total revenue for the year under review.
The current expenditure accounted 61.6% of the total expenditure in 2010, distributed to the current transfers, salaries &amp; wages and goods &amp; services by 40.2% ,10.3% , 11.2% respectively of the total government expenditure for 2010, while the total capital expenditure was 38.4% of total expenditures, the capital transfers and development expenditures on government projects and capital expenditure on goods and services respectively for 24.8% , 12.5% and 1.2 % of the total expenditure of same year.</t>
  </si>
  <si>
    <t>Financial intermediation is considered as one of the important productive activity in Abu Dhabi. It provides data that reflect economic fundamentals, through setting out the key indicators of the financial intermediation activity and includes statistics from the Survey of Banks and other Financial Institutions, in addition to the main performance indicators of the Abu Dhabi Securities Market.
It also monitors data on the contribution of the financial and insurance establishments to GDP in 2009, where it reached 5.6%. In the securities market, the value of shares traded had been making steady gains prior to 2009, to reach a value of AED 34.6 Billion and contribute by 5.6% to GDP for 2010. Nevertheless, the market capitalization of the shares traded remained unaffected, reaching AED 294.6 and 283.9 billion in 2009 and 2010 respectively. While the number of listed companies in Abu Dhabi Securities Market was 66 company in 2010.</t>
  </si>
  <si>
    <t>Mindful of the importance of electricity and water as basic utilities, the Government of Abu Dhabi accords particular attention to the improvement and development of these activities. The current rapid development in this sector dates back to March 1998, which marked the promulgation of the law establishing the Abu Dhabi Water and Electricity Authority (ADWEA) as the higher supervisory authority regulating the water and electricity sector and implementing government policies in this regard. 
There are at the current time 16 plants to generate electricity and to produce desalinated water, they are owned by seven companies producing electrical power and desalinated water. The government fully owns two of them and has a 60% stake in the remaining five. There are also four ADWEA affiliates dealing with water supplies and power transmission and distribution, namely, Abu Dhabi Water and Electricity Company (ADWEC), Abu Dhabi Distribution Company (ADDC), Al Ain Distribution Company (AADC) and Abu Dhabi Transmission and Dispatch Company (TRANSCO), all fully owned by the Emirate of Abu Dhabi.
In 2010 electricity consumption in the Emirate Abu Dhabi reached 40,644 GWH. The share of total electricity consumption of the Abu Dhabi region for the period under review was 63.6%, followed by Al-Ain region 24.4% and the Western region 12.0%. The Emirate’s water consumption totaled 192,028 million imperial gallons, of which Abu Dhabi region consumed 60.6%, Al Ain region 26.6% and the Western region 12.8%.</t>
  </si>
  <si>
    <t xml:space="preserve">Achieving sustainable development over the coming years is the goal sought by the Emirate of Abu Dhabi, this can be achieved through paying a lot of attention to many activities including manufacturing. This section monitors the important indicators of development in the manufacturing activity.
Manufacturing industries represent one of the activities considered central by the Emirate of Abu Dhabi in achieving sustainable development over the next few years. Manufacturing makes up 27.2% of the total output of industrial activity and accounted for 10.8% of the value added in 2009. 
One of the Emirate’s key manufacturing activities is the basic metals industry, which is key to the development of manufacturing activity, it accounted for 6.1% of total output of manufacturing activity and 3.0% of value added of manufacturing activity in 2009.
</t>
  </si>
  <si>
    <t xml:space="preserve">The government of Abu Dhabi pays an increasing interest to the tourism sector to function as a new development catalyst within Abu Dhabi 2030 vision. Due to the importance of this new vital sector in the agenda of Abu Dhabi government, which aims to diversify the economy and increase sources of income, the Statistics Centre-Abu Dhabi has paid special attention to hotel indicators, which have grown significantly in recent years.
In this connection, the number of hotel establishments in Abu Dhabi increased by 5.5% to reach 116 establishments in 2010, up from 110 establishments in 2009. This was paralleled by a growth of 10.2% in the number of hotel rooms. This significant rise in the number and capacity of hotels reduced the occupancy rate from 72.2% in 2009 to 64.7% in 2010, even though the number of hotel and hotel apartments guests rose by 17.7% in 2010.
Figures also point to a rise in the number of guests for all nationalities except Europe nationals, for whom the number declined by about 3%. Likewise, the year 2010 saw the number of guest nights increased by 18.8% for different nationalities, while declined by 10.0 in guestnights for guests from Australia and Pacific.
There was a slight decline in the revenue of hotels and hotel apartments by 2% in 2010, although number of guests have increased, this is due to the decline in the prices of hotel rooms in 2010.
</t>
  </si>
  <si>
    <t xml:space="preserve">The industry and business section provides statistics related to various economic activities, where the mining and quarrying come in the first place. 
One of the most important indicator in the field of oil and gas is the oil reserves, which stood at 92.2 billion barrels in 2009, while the Emirate’s total natural gas reserves for the same year amounted to 212 trillion cubic feet. In 2010, average production of crude oil was 2.3 million barrels per day, while that of natural gas was 4,847 million cubic feet per day. Electrical power generation reached 41,713,000 MWH in 2010, compared to 39,219,090 MWH in 2009. However, per capita electricity consumption in 2009 increased from 19 MWH in 2009 to 21 MWH in 2010.
While in the transport activity 668,833 new vehicles licensed during 2009. Aircraft movements (total landings and takeoffs) through the airports of Abu Dhabi and Al Ain were 204,260 in 2010. The number of mobile phone lines in 2010 stood at 3,160,584, while broadband Internet subscriptions reached 208,604. 
</t>
  </si>
  <si>
    <t>Oil Share in GDP (%)</t>
  </si>
  <si>
    <t>Per Capita GDP (Thousand AED)</t>
  </si>
  <si>
    <t xml:space="preserve">The Emirate of Abu Dhabi is one of the world’s major producers of oil, which was first discovered in commercial quantities in 1958. Since then the Emirate has been able to achieve remarkable progress in the investment and development of its oil wealth and natural gas.
This section show the qualitative development achieved by the Emirate since this date until now, in terms of investing and developing oil and gas wealth.
Abu Dhabi now ranks sixth worldwide in terms of proven oil reserves, sitting atop 7% of the world’s oil reserves and accounting for 8% of OPEC’s production. The Emirate also ranks seventh worldwide in terms of natural gas reserves. Oil revenues constitute the main source of funding for Abu Dhabi’s programmes of sustainable development and income diversification. The value added of this activity contributes 44.6% of the Emirate’s GDP in 2009, leading the Government to adopt a plan aimed at diversifying the economic base and reducing this ratio during the coming years. Such diversification is regarded as the only true guarantee of balanced and sustainable development.
The Emirate plans to build a third refinery in the Emirate of Fujairah with a capacity of 300 thousand bpd. 
This section presents statistics on oil and natural gas activities, including oil production and exports, in addition to data on gas liquefaction and oil refining.
There are two refineries in Abu Dhabi with a capacity of refining of 600 thousand barrels per day. The Emirate intends to build the third refinery in the Emirate of Fujairah with a daily capacity of 300 thousand barrels.
</t>
  </si>
  <si>
    <t>A number of new indicators show that the economy of Abu Dhabi has overcome the impact of the financial crisis. The confidence of both the firms and consumers has been increased, the real estate prices have been stabilized after having a difficult period in 2009 for economies throughout the world because of the impact of the global financial crisis. However, the economy of the Emirate of Abu Dhabi showed great resilience and stability in face of this crisis, as demonstrated by the data presented in this section of the Statistical Yearbook, which contains an overview of its economy.
GDP is considered as an important indicator that reflects the activity of an economy during any period of time. It represents the production value of all goods and services produced in an economy excluding the production requirements within a given year. It is also the sum of the added values of resident producers during the same period and the growth rate over a certain period measures the change in the economic activity during this period. Such statistics can help in the making of the economic policy, in decision-making and in making comparisons that serve the interests of the country and the welfare of society. Moreover, such data help realizing the exact shares of the different sectors of the economy to its overall growth. 
Among the sectors and activities highlighted in this section are the national accounts, balance of payments and trade, prices, financial statistics, government finances, and wages and compensation.</t>
  </si>
  <si>
    <t xml:space="preserve">An ideal business environment is made up of manifold elements and factors that can mutually contribute towards building a broad- based and diverse economy in the Emirate of Abu Dhabi. The Emirate of Abu Dhabi has come a long way in this respect and it can be argued that the Emirate’s current progress and prosperity are largely due to presence of such environment.
There are several underlying factors behind the Emirate’s attractive investment climate, including a strategic geographic location, highly developed infrastructure, miscellaneous facilities offered by the Emirate’s free zones and industrial cities, very low tax, easy access to energy sources and credit facilities, etc.
2010 statistics show that the total number of registered business reached 96,381 issued by the Department of Economic Development. The new registered commercial business accounted 10.4% from the total registered commercial business. in 2009 the total number of registered commercial businesses was 86,402, where the percentage of new registered commercial businesses was 14.7% from the total number. Abu Dhabi looks to achieve a notable success in the foreseeable future in creating an integrated investment climate and optimizing it to meet international standards in a way that would help to transform the Emirate into a regional financial and business center.
There is a big opportunity to enhance the local business environment, attract more foreign investments, improve value added in the local economy and increase the non-oil exports.
</t>
  </si>
  <si>
    <t>3- Population and Demography</t>
  </si>
  <si>
    <t>. Population</t>
  </si>
  <si>
    <t>. Births and Deaths</t>
  </si>
  <si>
    <t>. Marriage and Divorce</t>
  </si>
  <si>
    <t xml:space="preserve">. Migration </t>
  </si>
  <si>
    <t>Key Indicators</t>
  </si>
  <si>
    <t>Males</t>
  </si>
  <si>
    <t>Females</t>
  </si>
  <si>
    <t>3.1. Population</t>
  </si>
  <si>
    <t>Figure 3.1.1</t>
  </si>
  <si>
    <r>
      <t>Population Pyramid for Nationals, Mid 2010</t>
    </r>
    <r>
      <rPr>
        <b/>
        <sz val="11"/>
        <color rgb="FFFF0000"/>
        <rFont val="Cambria"/>
        <family val="1"/>
      </rPr>
      <t xml:space="preserve"> *</t>
    </r>
  </si>
  <si>
    <t xml:space="preserve"> </t>
  </si>
  <si>
    <t>*Preliminary Results of Census (Phase 2) Conducted by SCAD in 2010</t>
  </si>
  <si>
    <t>3.1.1.  Population By Gender and Nationality From Population Censuses</t>
  </si>
  <si>
    <t>Census Year/Gender</t>
  </si>
  <si>
    <t>Nationals</t>
  </si>
  <si>
    <t>Non-Nationals</t>
  </si>
  <si>
    <r>
      <rPr>
        <b/>
        <sz val="9"/>
        <color theme="0" tint="-0.499984740745262"/>
        <rFont val="Cambria"/>
        <family val="1"/>
      </rPr>
      <t>Source:</t>
    </r>
    <r>
      <rPr>
        <sz val="9"/>
        <color indexed="8"/>
        <rFont val="Cambria"/>
        <family val="1"/>
      </rPr>
      <t xml:space="preserve"> Department of Economic Development</t>
    </r>
  </si>
  <si>
    <r>
      <rPr>
        <b/>
        <sz val="9"/>
        <color theme="0" tint="-0.499984740745262"/>
        <rFont val="Cambria"/>
        <family val="1"/>
      </rPr>
      <t xml:space="preserve"> Source</t>
    </r>
    <r>
      <rPr>
        <sz val="9"/>
        <color theme="1"/>
        <rFont val="Cambria"/>
        <family val="1"/>
      </rPr>
      <t>: Statistics Centre -  Abu Dhabi</t>
    </r>
  </si>
  <si>
    <t>Age Group</t>
  </si>
  <si>
    <t>Non - Nationals</t>
  </si>
  <si>
    <t xml:space="preserve">0 - 4 </t>
  </si>
  <si>
    <t>5 - 9</t>
  </si>
  <si>
    <t>10 - 14</t>
  </si>
  <si>
    <t xml:space="preserve">15 - 19 </t>
  </si>
  <si>
    <t xml:space="preserve">20 - 24 </t>
  </si>
  <si>
    <t xml:space="preserve">25 - 29 </t>
  </si>
  <si>
    <t xml:space="preserve">30 - 34 </t>
  </si>
  <si>
    <t xml:space="preserve">35 - 39 </t>
  </si>
  <si>
    <t xml:space="preserve">40 - 44 </t>
  </si>
  <si>
    <t xml:space="preserve">45 - 49 </t>
  </si>
  <si>
    <t xml:space="preserve">50 - 54 </t>
  </si>
  <si>
    <t xml:space="preserve">55 - 59 </t>
  </si>
  <si>
    <t xml:space="preserve"> 60 - 64 </t>
  </si>
  <si>
    <t xml:space="preserve">65 - 69 </t>
  </si>
  <si>
    <t xml:space="preserve">70 - 74 </t>
  </si>
  <si>
    <t xml:space="preserve">75 - 79 </t>
  </si>
  <si>
    <t xml:space="preserve"> 80  +</t>
  </si>
  <si>
    <t>0-4</t>
  </si>
  <si>
    <t>5-9</t>
  </si>
  <si>
    <t>10-14</t>
  </si>
  <si>
    <t>15-19</t>
  </si>
  <si>
    <t>20-24</t>
  </si>
  <si>
    <t>25-29</t>
  </si>
  <si>
    <t>30-34</t>
  </si>
  <si>
    <t>35-39</t>
  </si>
  <si>
    <t>40-44</t>
  </si>
  <si>
    <t>45-49</t>
  </si>
  <si>
    <t>50-54</t>
  </si>
  <si>
    <t>55-59</t>
  </si>
  <si>
    <t>60-64</t>
  </si>
  <si>
    <t>65-69</t>
  </si>
  <si>
    <t>70-74</t>
  </si>
  <si>
    <t>75-79</t>
  </si>
  <si>
    <t>80+</t>
  </si>
  <si>
    <r>
      <t>65+</t>
    </r>
    <r>
      <rPr>
        <sz val="10"/>
        <color rgb="FFFF0000"/>
        <rFont val="Cambria"/>
        <family val="1"/>
      </rPr>
      <t xml:space="preserve"> *</t>
    </r>
  </si>
  <si>
    <t>*The age groups 65 years and older are aggregated to preserve confidentiality</t>
  </si>
  <si>
    <t>(%) per annum</t>
  </si>
  <si>
    <t>Non- Nationals</t>
  </si>
  <si>
    <t xml:space="preserve">Abu Dhabi Emirate </t>
  </si>
  <si>
    <t>Abu Dhabi Region</t>
  </si>
  <si>
    <t>Al Ain Region</t>
  </si>
  <si>
    <t>Western Region &amp; Islands</t>
  </si>
  <si>
    <t>3.2. Births, Deaths</t>
  </si>
  <si>
    <t>Figure 3.2.1</t>
  </si>
  <si>
    <t>Crude Birth Rate (Per 1000 Population) by Nationality and Region, 2010</t>
  </si>
  <si>
    <t>Source: Statistics Centre - Abu-Dhabi</t>
  </si>
  <si>
    <t>3.2.1. Sex Ratio at birth by Nationality</t>
  </si>
  <si>
    <t xml:space="preserve">Nationality </t>
  </si>
  <si>
    <t>Nationality / Gender</t>
  </si>
  <si>
    <r>
      <t>Total</t>
    </r>
    <r>
      <rPr>
        <b/>
        <sz val="11"/>
        <color rgb="FFFF0000"/>
        <rFont val="Cambria"/>
        <family val="1"/>
      </rPr>
      <t>*</t>
    </r>
  </si>
  <si>
    <t>Al-Ain</t>
  </si>
  <si>
    <r>
      <rPr>
        <b/>
        <sz val="9"/>
        <color theme="0" tint="-0.499984740745262"/>
        <rFont val="Cambria"/>
        <family val="1"/>
      </rPr>
      <t>Source</t>
    </r>
    <r>
      <rPr>
        <sz val="9"/>
        <color theme="1"/>
        <rFont val="Cambria"/>
        <family val="1"/>
      </rPr>
      <t xml:space="preserve">: Health Authority-Abu Dhabi </t>
    </r>
  </si>
  <si>
    <t xml:space="preserve">*Excluding 49 cases with not stated nationality or gender  </t>
  </si>
  <si>
    <t>*Excluding 26 cases with not Stated Nationality  or  Gender</t>
  </si>
  <si>
    <r>
      <t xml:space="preserve">3.2.6. Crude Death Rate (Per 1000 Population) by Nationality and Gender </t>
    </r>
    <r>
      <rPr>
        <b/>
        <sz val="11"/>
        <color rgb="FFFF0000"/>
        <rFont val="Cambria"/>
        <family val="1"/>
      </rPr>
      <t>*</t>
    </r>
  </si>
  <si>
    <t>*Excluding 26 cases with not Stated Nationality  or  Gender 2010, 16 cases in 2009 and 22 cases in 2008</t>
  </si>
  <si>
    <t>3.2.8. Age Specific Death Rate (Per 1000 Population)by Age Group and Gender, 2010</t>
  </si>
  <si>
    <t>* Excluding 4 cases of Unknown Age Group or Gender</t>
  </si>
  <si>
    <t>Figure 3.2.2</t>
  </si>
  <si>
    <t>* Age range truncated in the figure to depict gender variation for these age groups</t>
  </si>
  <si>
    <t>Figure 3.2.3</t>
  </si>
  <si>
    <t>Age Specific Death Rate (Per 1000 Population)by Age Group (60 years and over) and Gender, 2010</t>
  </si>
  <si>
    <t>3.2.9. Deaths by Region, Nationality, Gender and Age at Death, 2010</t>
  </si>
  <si>
    <t>Region / Nationality / Gender</t>
  </si>
  <si>
    <t xml:space="preserve">Deaths           </t>
  </si>
  <si>
    <t>Neonatal Deaths</t>
  </si>
  <si>
    <t>Infant Deaths</t>
  </si>
  <si>
    <t>Child Deaths</t>
  </si>
  <si>
    <t>(All Ages)</t>
  </si>
  <si>
    <t>Below 1 Month</t>
  </si>
  <si>
    <t>Under 1 Year</t>
  </si>
  <si>
    <t>(1 -4) Years</t>
  </si>
  <si>
    <t>Not Stated</t>
  </si>
  <si>
    <t>Gender</t>
  </si>
  <si>
    <t>-</t>
  </si>
  <si>
    <t>Non- National</t>
  </si>
  <si>
    <t>*Excluding 8 cases with not Stated Nationality  or  Gender</t>
  </si>
  <si>
    <r>
      <t>3.2.11. Child Mortality Rate (Under 5 years)(Per 1000 Live Births) by Nationality, Gender and Region, 2010</t>
    </r>
    <r>
      <rPr>
        <b/>
        <sz val="11"/>
        <color rgb="FFFF0000"/>
        <rFont val="Cambria"/>
        <family val="1"/>
      </rPr>
      <t>*</t>
    </r>
  </si>
  <si>
    <t>*Excluding 1 case with not Stated Nationality  or  Gender</t>
  </si>
  <si>
    <t>3.2.13. General Fertility Rate (births per 1000 women aged 15 - 49 years) by Nationality and Region, 2010</t>
  </si>
  <si>
    <t>Non Nationals</t>
  </si>
  <si>
    <t>3.2.14. Life Expectancy at Birth (in years) by Nationality, Gender and Region, 2010</t>
  </si>
  <si>
    <t>Nationality / Region</t>
  </si>
  <si>
    <t>Al-Ain Region</t>
  </si>
  <si>
    <t>3.3. Marriage and Divorce</t>
  </si>
  <si>
    <t xml:space="preserve"> 3.3.1. Registered Marriages By Region, Nationality and Gender </t>
  </si>
  <si>
    <t>Region, Nationality and Gender</t>
  </si>
  <si>
    <r>
      <rPr>
        <b/>
        <sz val="9"/>
        <color theme="0" tint="-0.499984740745262"/>
        <rFont val="Cambria"/>
        <family val="1"/>
      </rPr>
      <t>Source:</t>
    </r>
    <r>
      <rPr>
        <sz val="9"/>
        <color indexed="8"/>
        <rFont val="Cambria"/>
        <family val="1"/>
      </rPr>
      <t xml:space="preserve"> Department of the Judiciary - Abu Dhabi</t>
    </r>
  </si>
  <si>
    <r>
      <t>3.3.2. Singulate Mean Age at Marriage (SMAM</t>
    </r>
    <r>
      <rPr>
        <b/>
        <sz val="11"/>
        <color rgb="FFFF0000"/>
        <rFont val="Cambria"/>
        <family val="1"/>
      </rPr>
      <t>*</t>
    </r>
    <r>
      <rPr>
        <b/>
        <sz val="11"/>
        <rFont val="Cambria"/>
        <family val="1"/>
      </rPr>
      <t>)  by Nationality and Gender</t>
    </r>
  </si>
  <si>
    <t>* Average number of years lived unmarried  before first marriage for those who will ultimately marry before age 50</t>
  </si>
  <si>
    <t>3.3.3. Crude Marriage Rates (Per 1000 Population) by Region, Nationality and Gender, 2010</t>
  </si>
  <si>
    <t>Male National</t>
  </si>
  <si>
    <t>Female National</t>
  </si>
  <si>
    <t>Male Non-National</t>
  </si>
  <si>
    <t>Female Non-National</t>
  </si>
  <si>
    <r>
      <t>3.3.4. Refined Marriage Rates</t>
    </r>
    <r>
      <rPr>
        <b/>
        <sz val="11"/>
        <color rgb="FFFF0000"/>
        <rFont val="Cambria"/>
        <family val="1"/>
      </rPr>
      <t xml:space="preserve"> *</t>
    </r>
    <r>
      <rPr>
        <b/>
        <sz val="11"/>
        <rFont val="Cambria"/>
        <family val="1"/>
      </rPr>
      <t xml:space="preserve"> by Region, Nationality and Gender, 2010</t>
    </r>
  </si>
  <si>
    <t>* Per 1000  population aged 15 years and above and who have never been married, or who are divorced and widowed</t>
  </si>
  <si>
    <t xml:space="preserve">3.3.5.  Registered Divorces by Region, Nationality and Gender </t>
  </si>
  <si>
    <t>Western Region and Islands</t>
  </si>
  <si>
    <r>
      <rPr>
        <b/>
        <sz val="9"/>
        <color theme="0" tint="-0.499984740745262"/>
        <rFont val="Cambria"/>
        <family val="1"/>
      </rPr>
      <t xml:space="preserve"> Source:</t>
    </r>
    <r>
      <rPr>
        <sz val="9"/>
        <color indexed="8"/>
        <rFont val="Cambria"/>
        <family val="1"/>
      </rPr>
      <t xml:space="preserve">  Department of the Judiciary - Abu Dhabi</t>
    </r>
  </si>
  <si>
    <t>3.3.6. Crude Divorce Rates (Per 1000 Population) by Region, Nationality and Gender, 2010</t>
  </si>
  <si>
    <r>
      <t>3.3.7. Refined Divorce Rates</t>
    </r>
    <r>
      <rPr>
        <b/>
        <sz val="11"/>
        <color rgb="FFFF0000"/>
        <rFont val="Cambria"/>
        <family val="1"/>
      </rPr>
      <t>*</t>
    </r>
    <r>
      <rPr>
        <b/>
        <sz val="11"/>
        <rFont val="Cambria"/>
        <family val="1"/>
      </rPr>
      <t xml:space="preserve"> by Region, Nationality and Gender, 2010</t>
    </r>
  </si>
  <si>
    <t>* Per 1000 married population aged 15 years and above</t>
  </si>
  <si>
    <t>3.4. Migration</t>
  </si>
  <si>
    <t>Figure: 3.4.1.</t>
  </si>
  <si>
    <t>Arrivals and Departures</t>
  </si>
  <si>
    <t xml:space="preserve"> 3.4.1. Arrivals by Mode of Transport and Point of Entry </t>
  </si>
  <si>
    <t>Land</t>
  </si>
  <si>
    <t>Al Ghwefat</t>
  </si>
  <si>
    <t>Shaklah</t>
  </si>
  <si>
    <t>Meziad</t>
  </si>
  <si>
    <r>
      <t>Hili Center</t>
    </r>
    <r>
      <rPr>
        <sz val="10"/>
        <color rgb="FFFF0000"/>
        <rFont val="Cambria"/>
        <family val="1"/>
      </rPr>
      <t>*</t>
    </r>
  </si>
  <si>
    <t>*</t>
  </si>
  <si>
    <t>Valley Aljaze</t>
  </si>
  <si>
    <t>Sea</t>
  </si>
  <si>
    <t>Zayed Port</t>
  </si>
  <si>
    <r>
      <t>Mussafah and Al  Ruwais Ports</t>
    </r>
    <r>
      <rPr>
        <sz val="10"/>
        <color rgb="FFFF0000"/>
        <rFont val="Cambria"/>
        <family val="1"/>
      </rPr>
      <t>*</t>
    </r>
  </si>
  <si>
    <t>Abu Dhabi Airport</t>
  </si>
  <si>
    <t>Al Ain Airport</t>
  </si>
  <si>
    <r>
      <rPr>
        <b/>
        <sz val="9"/>
        <color theme="0" tint="-0.499984740745262"/>
        <rFont val="Cambria"/>
        <family val="1"/>
      </rPr>
      <t>Source:</t>
    </r>
    <r>
      <rPr>
        <sz val="9"/>
        <color indexed="8"/>
        <rFont val="Cambria"/>
        <family val="1"/>
      </rPr>
      <t xml:space="preserve"> Ministry of Interior</t>
    </r>
  </si>
  <si>
    <t>*Mussafah and Al Ruwais Ports were inaugurated in 2006, Hili center in 2007 and Aljaze Valley  in 2008</t>
  </si>
  <si>
    <t xml:space="preserve">3.4.2. Departures by Mode of Transport and Points of Exit </t>
  </si>
  <si>
    <t>*Mussafah and Al Ruwais Ports were inaugurated in 2006, Hili center in 2007 and  AljazeValley in 2008</t>
  </si>
  <si>
    <t>3.4.3.  Arrivals and Departures by Nationality and Mode of Transport, 2009</t>
  </si>
  <si>
    <t>Mode of Transport</t>
  </si>
  <si>
    <t xml:space="preserve">Air </t>
  </si>
  <si>
    <t>Arrivals</t>
  </si>
  <si>
    <t>Departures</t>
  </si>
  <si>
    <t xml:space="preserve"> Nationals</t>
  </si>
  <si>
    <t xml:space="preserve"> Non- Nationals</t>
  </si>
  <si>
    <t>. Education</t>
  </si>
  <si>
    <t>. Health</t>
  </si>
  <si>
    <t>. Social Welfare</t>
  </si>
  <si>
    <t>. Crime and Justice</t>
  </si>
  <si>
    <t>. Culture and Heritage</t>
  </si>
  <si>
    <t>04. Social</t>
  </si>
  <si>
    <t xml:space="preserve">Abu Dhabi government pays a great attention to all its citizens, residents and all categories working in the emirate, therefore all those who live in Abu Dhabi enjoy the best worldwide standards in terms of security, stability and social welfare. Abu Dhabi enjoys a modern infrastructure including education, health, social welfare, security, and justice and ensuring the involvement of all these sectors by identifying their priorities and strategies. The government provides also the latest programs, plans and advanced services. For example, the health sector enjoys the latest hospitals, centers and well-trained, talented staffs, which enjoy long work experience, at the same time these health facilities are equipped with latest medical devices and insurance packages. Other sectors experience same attention from the government, such as social welfare, which was provided by to all beneficiaries. </t>
  </si>
  <si>
    <t>Government Schools</t>
  </si>
  <si>
    <t>Private Schools</t>
  </si>
  <si>
    <t>Students in Government Schools</t>
  </si>
  <si>
    <t>Students in private Schools</t>
  </si>
  <si>
    <t>Pupils per Teacher</t>
  </si>
  <si>
    <t>Pupils per Classroom</t>
  </si>
  <si>
    <t>Universities</t>
  </si>
  <si>
    <t>Percentage  illiterate population (10 years and over)</t>
  </si>
  <si>
    <t xml:space="preserve">Physians per 1000 population </t>
  </si>
  <si>
    <t>Nurses per 1000 population</t>
  </si>
  <si>
    <t xml:space="preserve"> Hospitals</t>
  </si>
  <si>
    <t xml:space="preserve"> Health centers</t>
  </si>
  <si>
    <t xml:space="preserve"> Clinics</t>
  </si>
  <si>
    <t xml:space="preserve"> Pharmacies</t>
  </si>
  <si>
    <t xml:space="preserve"> Non-Government Organisations (NGO's)</t>
  </si>
  <si>
    <t xml:space="preserve"> Social Aid Beneficiaries in December</t>
  </si>
  <si>
    <t xml:space="preserve"> Misdemeanor</t>
  </si>
  <si>
    <t>Fire Incidents</t>
  </si>
  <si>
    <t>Visitors of Public Parks, Al Ain Museum and Al Ain Zoo (000)</t>
  </si>
  <si>
    <t xml:space="preserve"> Books Available at National Library</t>
  </si>
  <si>
    <t>4.1. Education</t>
  </si>
  <si>
    <t xml:space="preserve">Education is considered as a key pillar and one of the most important elements in the development process in the emirate. The Abu Dhabi government makes a great effort to develop the education sector, spending quite handsomely on this vital sector to provide schools and universities with all their teaching and administrative staff. Aiming to enhance future development for next generations, the government is eager to establish universities and institutes that are following with the worldwide standards. 
This chapter provides detailed statistics for the school year 2009/2010.  During this period number of schools in the Emirate was 489 (including 305 government and 184 private). Schools are divided as follows, 53 Kindergarten, 91 primary schools, 62 preparatory schools, 46 high schools. There are 237 schools in different stages comprising 12038 classrooms, accommodating 291,512 students, 20,372 teachers and 5,299 administrators. Education indicators show that the number of students per teacher was 14.3, while the number of students per classroom was 24.2. The gross enrolment ratio in the first cycle for the 2008/2009 school year was 88.1% for males, for females 96.3% and the total was 91.9%. The net enrolment ratios were 76.1% for males and 81.5 for females, while the total ratio was 78.6%.
Regarding higher education facilities, the number of universities totaled 9 in the 2009/2010 school year, including 3 government universities, 6 private, in addition to 13 faculty and 7 institutes.
Number of higher education graduates reached 7273 students, including 4354 graduated from government universities and 2919 students from private universities.
</t>
  </si>
  <si>
    <t>4.1.1. Key Education Statistics, 2010</t>
  </si>
  <si>
    <t>Government Education:</t>
  </si>
  <si>
    <t xml:space="preserve"> Schools</t>
  </si>
  <si>
    <t xml:space="preserve"> Classes</t>
  </si>
  <si>
    <t xml:space="preserve"> Pupils</t>
  </si>
  <si>
    <t>Teachers</t>
  </si>
  <si>
    <t xml:space="preserve"> Administrators</t>
  </si>
  <si>
    <t>Private Education:</t>
  </si>
  <si>
    <t>Total Education:</t>
  </si>
  <si>
    <t>Pupils per teacher</t>
  </si>
  <si>
    <t>Pupils per classroom</t>
  </si>
  <si>
    <t>Percentage  illiterate male population (10 years and over)</t>
  </si>
  <si>
    <t>Percentage  illiterate female population( 10 years and over)</t>
  </si>
  <si>
    <t>Gross Enrollment ratio, first cycle ( 5 years primary education stage)</t>
  </si>
  <si>
    <t>Gross enrollment ratio, secondary education ( 4 years second cycle +3 years secondary stage) 2008/2009</t>
  </si>
  <si>
    <t>Figure 4.4.1.</t>
  </si>
  <si>
    <t xml:space="preserve">Number of Scools by Region and Sector, 2009/2010 </t>
  </si>
  <si>
    <r>
      <rPr>
        <b/>
        <sz val="9"/>
        <color theme="0" tint="-0.499984740745262"/>
        <rFont val="Cambria"/>
        <family val="1"/>
        <scheme val="major"/>
      </rPr>
      <t>Source:</t>
    </r>
    <r>
      <rPr>
        <sz val="9"/>
        <color theme="1"/>
        <rFont val="Cambria"/>
        <family val="1"/>
        <scheme val="major"/>
      </rPr>
      <t xml:space="preserve"> Abu Dhabi Education Council</t>
    </r>
  </si>
  <si>
    <t>4.1.1. Government and Private schools by Educational Stages, 2009/2010</t>
  </si>
  <si>
    <t>Stage</t>
  </si>
  <si>
    <t>Kindergarten</t>
  </si>
  <si>
    <t>Cycle1</t>
  </si>
  <si>
    <t>Cycle2</t>
  </si>
  <si>
    <t>Secondary</t>
  </si>
  <si>
    <t>Multi-Stage</t>
  </si>
  <si>
    <t>4.1.2. Higher Education Institutions by Type and Sector, 2009/2010</t>
  </si>
  <si>
    <t>Type</t>
  </si>
  <si>
    <t>Colleges</t>
  </si>
  <si>
    <t>Institutes</t>
  </si>
  <si>
    <r>
      <rPr>
        <b/>
        <sz val="9"/>
        <color theme="0" tint="-0.499984740745262"/>
        <rFont val="Cambria"/>
        <family val="1"/>
        <scheme val="major"/>
      </rPr>
      <t>Source:</t>
    </r>
    <r>
      <rPr>
        <sz val="9"/>
        <color theme="1"/>
        <rFont val="Cambria"/>
        <family val="1"/>
        <scheme val="major"/>
      </rPr>
      <t xml:space="preserve"> Ministry of Higher Education and Scientific Research</t>
    </r>
  </si>
  <si>
    <t>4.1.3. Government and Private classrooms by Educational Stages,  2009/2010</t>
  </si>
  <si>
    <t>4.1.4. Government and Private pupils by Educational Stages, 2009/2010</t>
  </si>
  <si>
    <r>
      <t>Government</t>
    </r>
    <r>
      <rPr>
        <b/>
        <sz val="10"/>
        <color rgb="FFFF0000"/>
        <rFont val="Cambria"/>
        <family val="1"/>
        <scheme val="major"/>
      </rPr>
      <t>*</t>
    </r>
  </si>
  <si>
    <t>* Excluding 198 Pupils in Special Education</t>
  </si>
  <si>
    <r>
      <t xml:space="preserve"> 4.1.5. Schools, Classrooms, Teachers and Administrators in Government and Private Education</t>
    </r>
    <r>
      <rPr>
        <b/>
        <sz val="11"/>
        <color rgb="FFFF0000"/>
        <rFont val="Cambria"/>
        <family val="1"/>
      </rPr>
      <t xml:space="preserve">* </t>
    </r>
  </si>
  <si>
    <t>2005/2006</t>
  </si>
  <si>
    <t>2007/2008</t>
  </si>
  <si>
    <t>2008/2009</t>
  </si>
  <si>
    <t>2009/2010</t>
  </si>
  <si>
    <t>Total Education</t>
  </si>
  <si>
    <t>Schools</t>
  </si>
  <si>
    <t>Classrooms</t>
  </si>
  <si>
    <t>Pupils</t>
  </si>
  <si>
    <t>Administrators</t>
  </si>
  <si>
    <t>n.a</t>
  </si>
  <si>
    <t>Government Education</t>
  </si>
  <si>
    <t>Private Education</t>
  </si>
  <si>
    <t>* Table comprises all stages</t>
  </si>
  <si>
    <r>
      <t xml:space="preserve"> 4.1.6. Pupils, Teachers and Administrators by Region and Gender in Government and Private Education, 2009/ 2010 </t>
    </r>
    <r>
      <rPr>
        <b/>
        <sz val="11"/>
        <color rgb="FFFF0000"/>
        <rFont val="Cambria"/>
        <family val="1"/>
      </rPr>
      <t>*</t>
    </r>
  </si>
  <si>
    <t>Region and Gender</t>
  </si>
  <si>
    <t xml:space="preserve">Males </t>
  </si>
  <si>
    <t xml:space="preserve"> Private Education</t>
  </si>
  <si>
    <t>Pupils by Region and Gender in Government and Private Education 2009/2010</t>
  </si>
  <si>
    <t>4.1.7. Females/Males Students Ratio in Government and Private Schools</t>
  </si>
  <si>
    <t>by Educational Stage and Gender, 2009/2010</t>
  </si>
  <si>
    <t>Females/Males</t>
  </si>
  <si>
    <t>Grand total</t>
  </si>
  <si>
    <t>C ycle1</t>
  </si>
  <si>
    <r>
      <t>Government Education</t>
    </r>
    <r>
      <rPr>
        <b/>
        <sz val="10"/>
        <color rgb="FFFF0000"/>
        <rFont val="Cambria"/>
        <family val="1"/>
        <scheme val="major"/>
      </rPr>
      <t>*</t>
    </r>
  </si>
  <si>
    <r>
      <rPr>
        <b/>
        <sz val="9"/>
        <color theme="0" tint="-0.499984740745262"/>
        <rFont val="Cambria"/>
        <family val="1"/>
      </rPr>
      <t xml:space="preserve"> Source</t>
    </r>
    <r>
      <rPr>
        <sz val="9"/>
        <color theme="1"/>
        <rFont val="Cambria"/>
        <family val="1"/>
      </rPr>
      <t>: Statistics Centre -  Abu Dhabi,  Abu Dhabi Education Council</t>
    </r>
  </si>
  <si>
    <r>
      <t>4.1.8. Percentage of Pupils in Government Schools to All Students by Region, Nationality, Gender and  Education Stage, 2009/2010</t>
    </r>
    <r>
      <rPr>
        <b/>
        <sz val="11"/>
        <color rgb="FFFF0000"/>
        <rFont val="Cambria"/>
        <family val="1"/>
      </rPr>
      <t>*</t>
    </r>
  </si>
  <si>
    <t>Region, Stage and Nationality</t>
  </si>
  <si>
    <t>Cycle 1</t>
  </si>
  <si>
    <t>Cycle 2</t>
  </si>
  <si>
    <r>
      <rPr>
        <b/>
        <sz val="9"/>
        <rFont val="Cambria"/>
        <family val="1"/>
      </rPr>
      <t xml:space="preserve"> Source</t>
    </r>
    <r>
      <rPr>
        <sz val="9"/>
        <rFont val="Cambria"/>
        <family val="1"/>
      </rPr>
      <t>: Statistics Centre -  Abu Dhabi</t>
    </r>
  </si>
  <si>
    <t xml:space="preserve"> 4.1.9. Percentage of Pupils in Private Schools  to All Students by Region, Nationality, Gender and  Education Stage, 2009/2010</t>
  </si>
  <si>
    <t xml:space="preserve"> 4.1.10. Ratio of National Pupils to Non- National Pupils by Region in Government  and Private Schools , 2005/2006 - 2009/2010</t>
  </si>
  <si>
    <t>Region and Sector</t>
  </si>
  <si>
    <t>Total Emirate</t>
  </si>
  <si>
    <t xml:space="preserve">4.1.11. Teachers by Education Stage and Gender in Government  Education, 2009/2010 </t>
  </si>
  <si>
    <t xml:space="preserve">Stage </t>
  </si>
  <si>
    <r>
      <t xml:space="preserve">4.1.12.  Teaching Staff of Government Schools by Region, Education Stage , Nationality and Gender, 2009/2010 </t>
    </r>
    <r>
      <rPr>
        <b/>
        <sz val="11"/>
        <color rgb="FFFF0000"/>
        <rFont val="Cambria"/>
        <family val="1"/>
      </rPr>
      <t>*</t>
    </r>
  </si>
  <si>
    <t>Region, Stage,Nationality and Gender</t>
  </si>
  <si>
    <t xml:space="preserve">*Number of teachers does not include teachers in  Kindergarten and Multi-Stage schools </t>
  </si>
  <si>
    <t xml:space="preserve"> 4.1.13. Number of Pupils per Teacher by Region, Educational Stage and Gender in Government Education, 2009/2010</t>
  </si>
  <si>
    <t>Region and Stage</t>
  </si>
  <si>
    <t>Both Genders</t>
  </si>
  <si>
    <r>
      <t>4.1.14. Number of Pupils per Classroom  and Number of Teachers per Classroom  by Region, Educational Stage and Gender in Government Education, 2009/2010</t>
    </r>
    <r>
      <rPr>
        <b/>
        <sz val="11"/>
        <color rgb="FFFF0000"/>
        <rFont val="Cambria"/>
        <family val="1"/>
      </rPr>
      <t>*</t>
    </r>
  </si>
  <si>
    <t>Pupils/Classroom</t>
  </si>
  <si>
    <t>Teacher/Classroom</t>
  </si>
  <si>
    <t xml:space="preserve">* Excluding 198 Pupils in Special Education, Number of teachers does not include teachers in  Kindergarten and Multi-Stage schools </t>
  </si>
  <si>
    <t xml:space="preserve"> 4.1.15. Pupils per Classroom by Region and Education Stage in Private Education, 2009/2010</t>
  </si>
  <si>
    <t xml:space="preserve">Region </t>
  </si>
  <si>
    <t>4.1.16. Pupils per Teacher and Number of Teachers per Classroom by Region  in Private Education, 2009/2010</t>
  </si>
  <si>
    <t>Pupil / Teacher</t>
  </si>
  <si>
    <t>Teacher / Classroom</t>
  </si>
  <si>
    <t>Figure 4.1.3</t>
  </si>
  <si>
    <t>Percentage Distribution of pupils by  Sector &amp; Stage , 2009/2010</t>
  </si>
  <si>
    <t>*Excluding 198 students in Special Education</t>
  </si>
  <si>
    <t>Educational Enrollment</t>
  </si>
  <si>
    <t xml:space="preserve">The number of students, who were enrolled in all educational stages up to the secondary level in 2009/2010, was 291314 (excluding 198 students in the special education). Number of males was 148079, while females were 143235 females, making a 96.7% female/male ratio. This ratio was 109.9% in the government education, while it reached 87.7% in the private education.
The gross enrolment ratio, defined as the number of students, regardless of their age, enrolled in a particular education stage to the number of population in that stage’s official age group multiplied by 100. The 2008/2009 gross enrolment ratio in the first cycle was 91.9%, making 88.1% and 96.3%, for males and females respectively. The net enrolment ratio, defined as the number of enrolled students in the official age range of a particular education stage to the number of population in that stage’s official age group multiplied by 100. The 2008/2009 net enrolment ratio in the first cycle was 78.6%, making 76.1% and 81.5%, for males and females respectively.
</t>
  </si>
  <si>
    <r>
      <t>4.1.17. Gross Enrollment Ratio</t>
    </r>
    <r>
      <rPr>
        <b/>
        <sz val="11"/>
        <color rgb="FFFF0000"/>
        <rFont val="Cambria"/>
        <family val="1"/>
      </rPr>
      <t xml:space="preserve"> *</t>
    </r>
    <r>
      <rPr>
        <b/>
        <sz val="11"/>
        <color indexed="8"/>
        <rFont val="Cambria"/>
        <family val="1"/>
      </rPr>
      <t xml:space="preserve"> by Gender and Educational Stage, 2008/2009 </t>
    </r>
  </si>
  <si>
    <t>Class 1</t>
  </si>
  <si>
    <t>* Based on updated population estimates</t>
  </si>
  <si>
    <r>
      <t xml:space="preserve">4.1.18. Net Enrollment Ratio </t>
    </r>
    <r>
      <rPr>
        <b/>
        <sz val="11"/>
        <color rgb="FFFF0000"/>
        <rFont val="Cambria"/>
        <family val="1"/>
      </rPr>
      <t>*</t>
    </r>
    <r>
      <rPr>
        <b/>
        <sz val="11"/>
        <color indexed="8"/>
        <rFont val="Cambria"/>
        <family val="1"/>
      </rPr>
      <t xml:space="preserve"> by Gender and Educational Stage, 2008/2009</t>
    </r>
  </si>
  <si>
    <t>4.1.19. Ratio of Pupils Enrolled in Private Education to All Pupils by Region</t>
  </si>
  <si>
    <t>2005/ 2006</t>
  </si>
  <si>
    <t>2007 /2008</t>
  </si>
  <si>
    <t>2008/  2009</t>
  </si>
  <si>
    <t>2009/  2010</t>
  </si>
  <si>
    <t xml:space="preserve">Progression and Dropout </t>
  </si>
  <si>
    <t xml:space="preserve">The dropout rate in all grades of the first cycle of government education during the 2007/2008 school year was 1.8 %, where the male and female rates were 2.4% and 1.1% respectively. The dropout rate increases in the elder education stages, accordingly the dropout rate in the first education cycle was 0.7%, it increases to 1.3% in the second cycle and reaches 4.1% in the secondary stage. This finding applies to both nationals and non-nationals as well as to all the regions of Abu Dhabi Emirate.
Progression ratios in the secondary school for males and females were 100.4% 102.4% respectively, while the total ratio for both of them reached 101.4% in 2009/2010.
</t>
  </si>
  <si>
    <t>4.1.20. Ratio of Progression to Secondary School by Gender</t>
  </si>
  <si>
    <t>Class 10 (2009/2010)</t>
  </si>
  <si>
    <t>Class 9 (2008/2009)</t>
  </si>
  <si>
    <r>
      <rPr>
        <b/>
        <sz val="9"/>
        <color theme="0" tint="-0.499984740745262"/>
        <rFont val="Cambria"/>
        <family val="1"/>
        <scheme val="major"/>
      </rPr>
      <t>Source:</t>
    </r>
    <r>
      <rPr>
        <sz val="9"/>
        <color theme="1"/>
        <rFont val="Cambria"/>
        <family val="1"/>
        <scheme val="major"/>
      </rPr>
      <t xml:space="preserve"> Abu Dhabi Education Council, Statistics Center- Abu Dhabi</t>
    </r>
  </si>
  <si>
    <t>* Ratio of progression &gt; 100 due to migration, repetition</t>
  </si>
  <si>
    <t>4.1.21. Drop out Rate by Region, Educational Stage, Nationality and Gender in Government Schools, 2007/2008</t>
  </si>
  <si>
    <t>Educational Attainment</t>
  </si>
  <si>
    <t xml:space="preserve">Population estimate in mid-2010 (more than 10 years old) show that the number of illiterates was 138744, where males and females ratios were 78.7% and 21.3% respectively. Estimates reveals that the illiteracy ratios among males, females and both sexes were 8.7%, 6.4% and7.9% respectively. The corresponding figures among national males, females and both sexes were, 3.5%, 8.8% and 6.1% respectively. The ratio of population (more than 10 years old) who attained university or higher degree among males, females and both gender were, 13.2%, 16.3% and 14.1% respectively. </t>
  </si>
  <si>
    <t>4.1.22. Percentage Distribution of Higher Education Students by Sector, Nationality and Gender, 2009/2010</t>
  </si>
  <si>
    <t>Sector and  Nationality</t>
  </si>
  <si>
    <t xml:space="preserve"> Private</t>
  </si>
  <si>
    <r>
      <rPr>
        <b/>
        <sz val="9"/>
        <color theme="0" tint="-0.499984740745262"/>
        <rFont val="Cambria"/>
        <family val="1"/>
      </rPr>
      <t>Sources:</t>
    </r>
    <r>
      <rPr>
        <sz val="9"/>
        <color theme="1"/>
        <rFont val="Cambria"/>
        <family val="1"/>
      </rPr>
      <t xml:space="preserve">  Statistics Center - Abu Dhabi, Ministry of Higher Education and Scientific Research,
UAE University, Zayed University and Higher College of Technology</t>
    </r>
  </si>
  <si>
    <t>4.1.23. Percentage Distribution of Higher Education Graduates by Nationality, Gender and Sector, 2009/2010</t>
  </si>
  <si>
    <r>
      <rPr>
        <b/>
        <sz val="9"/>
        <color theme="0" tint="-0.499984740745262"/>
        <rFont val="Cambria"/>
        <family val="1"/>
      </rPr>
      <t>Sources</t>
    </r>
    <r>
      <rPr>
        <sz val="9"/>
        <color theme="1"/>
        <rFont val="Cambria"/>
        <family val="1"/>
      </rPr>
      <t>:  Statistics Center - Abu Dhabi, Ministry of Higher Education and Scientific Research,
UAE University, Zayed University and Higher College of Technology</t>
    </r>
  </si>
  <si>
    <t>4.1.24. Illiteracy Rate (%) Among Population (10 years and above) by Nationality and Gender</t>
  </si>
  <si>
    <t>Nationality and Gender</t>
  </si>
  <si>
    <t>4.1.25. Literacy Rate (%) Among Population (10 years and above) by Nationality and Gender</t>
  </si>
  <si>
    <t>4.1.26. Illiteracy Rate (%) Among Youth Population ( 15-24 years) by Nationality and Gender</t>
  </si>
  <si>
    <t>4.1.27. Literacy Rate (%) Among Youth Population ( 15-24 years) by Nationality and Gender</t>
  </si>
  <si>
    <t xml:space="preserve"> 4.1.28. Total Population Estimates ( 10 years and over) by Region, Education Status and Gender, Mid 2010</t>
  </si>
  <si>
    <t xml:space="preserve">Region and Educational Status </t>
  </si>
  <si>
    <t>Illiterate</t>
  </si>
  <si>
    <t>Read and Write</t>
  </si>
  <si>
    <t>Primary</t>
  </si>
  <si>
    <t>Preparatory</t>
  </si>
  <si>
    <t>Above Secondary and Below University</t>
  </si>
  <si>
    <t>University</t>
  </si>
  <si>
    <t>Higher Diploma</t>
  </si>
  <si>
    <t>Master</t>
  </si>
  <si>
    <t>Ph.D.</t>
  </si>
  <si>
    <t>Emirate Islands</t>
  </si>
  <si>
    <t>4.1.29. Nationals Population Estimates ( 10 years and over) by Region, Education Status and Gender,  Mid 2010</t>
  </si>
  <si>
    <t>High Diploma</t>
  </si>
  <si>
    <t xml:space="preserve"> 4.1.30. Non - Nationals Population Estimates ( 10 years and over) by Region, Education Status  and Gender, Mid 2010</t>
  </si>
  <si>
    <t>4.2. Health</t>
  </si>
  <si>
    <t>The Emirate of Abu Dhabi accords special importance to health services through the application of best practices in the field of medical and preventive services. This section presents the key statistics and indicators of health for the Emirate of Abu Dhabi.
The number of physicians in the emirate reached 4,757 in 2010. The emirate’s health professionals and resources also included 3,579 hospital beds, 8,221nurses, which brought number of physicians, beds and nurses per 1000 population to 2.4 and 1.8 and 4.2, respectively.
The health sector data also point to a rise in the number of number of physicians in government hospitals from 1,822 in 2009 to 2026 in 2010. In addition, the number of outpatients grew from 1,331,900 in 2009 to 1,386,700 in 2010, while admitted patients increased from 105,100 in 2009 to 105,200 in 2010. 
Although the number of hospitals fell from 39 in 2009 to 33 in 2010, health services have developed remarkable during the period in question, with the number of health centers growing from 360 in 2009 to 435 in 2010, and clinics from 207 to 239. Furthermore, the number of available hospitals beds increased from 3,621 in 2009 to 3,579 in 2010.</t>
  </si>
  <si>
    <t>Key Health Statistics</t>
  </si>
  <si>
    <t>Physicians per 1000 populations</t>
  </si>
  <si>
    <t xml:space="preserve">Beds per 1000 populations </t>
  </si>
  <si>
    <t xml:space="preserve">Nurses per 1000 population </t>
  </si>
  <si>
    <t>Hospitals</t>
  </si>
  <si>
    <t>Hospital Beds</t>
  </si>
  <si>
    <t>Health centers</t>
  </si>
  <si>
    <t>Clinics</t>
  </si>
  <si>
    <t>Pharmacies</t>
  </si>
  <si>
    <t xml:space="preserve">Physicians </t>
  </si>
  <si>
    <t>Nurses</t>
  </si>
  <si>
    <t>Figure 4.2.1</t>
  </si>
  <si>
    <t>Hospitals, Health Centers and Clinics by Region, 2010</t>
  </si>
  <si>
    <r>
      <rPr>
        <b/>
        <sz val="9"/>
        <color theme="0" tint="-0.499984740745262"/>
        <rFont val="Cambria"/>
        <family val="1"/>
        <scheme val="major"/>
      </rPr>
      <t>Source:</t>
    </r>
    <r>
      <rPr>
        <sz val="9"/>
        <color indexed="8"/>
        <rFont val="Cambria"/>
        <family val="1"/>
        <scheme val="major"/>
      </rPr>
      <t xml:space="preserve"> Health Authority - Abu Dhabi</t>
    </r>
  </si>
  <si>
    <t xml:space="preserve">4.2.1. Summary of Government Health Statistics </t>
  </si>
  <si>
    <t>Details</t>
  </si>
  <si>
    <t>Beds</t>
  </si>
  <si>
    <t>Patients Admitted</t>
  </si>
  <si>
    <t>Doctors</t>
  </si>
  <si>
    <t>Out - Patients</t>
  </si>
  <si>
    <t>Laboratory Tests</t>
  </si>
  <si>
    <t>X Rays</t>
  </si>
  <si>
    <t>Operations Performed</t>
  </si>
  <si>
    <t>4.2.2. Hospitals by Region and Sector</t>
  </si>
  <si>
    <t>Military</t>
  </si>
  <si>
    <t>4.2.3. Hospitals, Health Centers and Clinics by Region</t>
  </si>
  <si>
    <t xml:space="preserve">Hospitals </t>
  </si>
  <si>
    <r>
      <rPr>
        <sz val="10"/>
        <color rgb="FFFF0000"/>
        <rFont val="Cambria"/>
        <family val="1"/>
        <scheme val="major"/>
      </rPr>
      <t>*</t>
    </r>
    <r>
      <rPr>
        <sz val="10"/>
        <rFont val="Cambria"/>
        <family val="1"/>
        <scheme val="major"/>
      </rPr>
      <t>33</t>
    </r>
  </si>
  <si>
    <t xml:space="preserve">Health Center </t>
  </si>
  <si>
    <t xml:space="preserve">Clinics </t>
  </si>
  <si>
    <t>Health Centers</t>
  </si>
  <si>
    <t xml:space="preserve">Health Centers </t>
  </si>
  <si>
    <t>*  In 2010 day surgery hospitals were re-classified as health centres in accordance with the applicable Health Facilities Licensing Criteria. In addition, one new hospital was granted license to operate.</t>
  </si>
  <si>
    <t>4.2.4. Death Rate (Per 100,000 Population) by Causes of Death, 2010</t>
  </si>
  <si>
    <t>Causes of Death</t>
  </si>
  <si>
    <t>Rate</t>
  </si>
  <si>
    <t>Diseases of the Circulatory System</t>
  </si>
  <si>
    <t>External Causes of Morbidity and Mortality</t>
  </si>
  <si>
    <t>Neoplasms</t>
  </si>
  <si>
    <t>Congenital Malformations, Deformations and Chromosomal</t>
  </si>
  <si>
    <t>Injury, Poisoning and certain other consequences of external causes</t>
  </si>
  <si>
    <t>Endocrine, Nutritional and Metabolic diseases</t>
  </si>
  <si>
    <t>Diseases of the respiratory System</t>
  </si>
  <si>
    <t>Certain Infectious and Parasitic Diseases</t>
  </si>
  <si>
    <t>Certain conditions originating in the prenatal period</t>
  </si>
  <si>
    <t>Diseases of the digestive system</t>
  </si>
  <si>
    <t>Diseases of the genitourinary system</t>
  </si>
  <si>
    <t>Diseases of the nervous system</t>
  </si>
  <si>
    <t>Factor influencing health status and contact with health services</t>
  </si>
  <si>
    <t>Diseases of the blood and blood - forming organs and certain   disorders involving the immune mechanism</t>
  </si>
  <si>
    <t>Diseases of the musculoskeletal system and connective tissues</t>
  </si>
  <si>
    <t>Mental and behavioral disorders</t>
  </si>
  <si>
    <t>Diseases of the skin and subcutaneous tissues</t>
  </si>
  <si>
    <t>Pregnancy, childbirth and the puerperoum</t>
  </si>
  <si>
    <t>Symptoms, signs and abnormal clinical and laboratory findings not elsewhere classified</t>
  </si>
  <si>
    <t>Causes of death not identified</t>
  </si>
  <si>
    <t>4.2.5.Clinicians per 100,000 population  by Region</t>
  </si>
  <si>
    <t>Physicians</t>
  </si>
  <si>
    <t xml:space="preserve">Nurses </t>
  </si>
  <si>
    <t>Dentists</t>
  </si>
  <si>
    <r>
      <rPr>
        <b/>
        <sz val="9"/>
        <color theme="0" tint="-0.499984740745262"/>
        <rFont val="Cambria"/>
        <family val="1"/>
        <scheme val="major"/>
      </rPr>
      <t>Sources:</t>
    </r>
    <r>
      <rPr>
        <sz val="9"/>
        <color indexed="8"/>
        <rFont val="Cambria"/>
        <family val="1"/>
        <scheme val="major"/>
      </rPr>
      <t xml:space="preserve"> Health Authority - Abu Dhabi , Statistics Centre - Abu Dhabi </t>
    </r>
  </si>
  <si>
    <t>4.2.6.Notifications of Infectious Diseases</t>
  </si>
  <si>
    <t>Infectious Diseases</t>
  </si>
  <si>
    <t>Acute Flaccid Paralysis</t>
  </si>
  <si>
    <t>Chicken Pox</t>
  </si>
  <si>
    <t>Measles</t>
  </si>
  <si>
    <t>Mumps</t>
  </si>
  <si>
    <t>Rubella</t>
  </si>
  <si>
    <t>Tetanus</t>
  </si>
  <si>
    <t>Whooping Cough</t>
  </si>
  <si>
    <t xml:space="preserve"> Influenza</t>
  </si>
  <si>
    <t xml:space="preserve"> Campylobacter food poisoning</t>
  </si>
  <si>
    <t>Para Typhoid</t>
  </si>
  <si>
    <t>Salmonella  food poisoning</t>
  </si>
  <si>
    <t xml:space="preserve"> Salmonella Others</t>
  </si>
  <si>
    <t xml:space="preserve"> Staphylococcus  food poisoning</t>
  </si>
  <si>
    <t>Other  food poisoning</t>
  </si>
  <si>
    <t>Typhoid Fever</t>
  </si>
  <si>
    <t>Hepatitis A</t>
  </si>
  <si>
    <t>Hepatitis B Cases</t>
  </si>
  <si>
    <t>Hepatitis C Cases</t>
  </si>
  <si>
    <t xml:space="preserve"> V Hepatitis Other</t>
  </si>
  <si>
    <t>Meningococcal Meningitis</t>
  </si>
  <si>
    <t xml:space="preserve"> H Influenza Meningitis</t>
  </si>
  <si>
    <t xml:space="preserve">Viral Mening </t>
  </si>
  <si>
    <t xml:space="preserve"> Viral Mening Asep</t>
  </si>
  <si>
    <t>Other Bacterial Meningitis</t>
  </si>
  <si>
    <t>Leprosy</t>
  </si>
  <si>
    <t>Malaria</t>
  </si>
  <si>
    <t>Scabies</t>
  </si>
  <si>
    <t>Scarlet Fever</t>
  </si>
  <si>
    <t xml:space="preserve">Cholera </t>
  </si>
  <si>
    <t xml:space="preserve"> Seasonal Influenza</t>
  </si>
  <si>
    <t xml:space="preserve">Pulmonary Tuberculosis </t>
  </si>
  <si>
    <t>Extra Pulmonary Tuberculosis</t>
  </si>
  <si>
    <t>Syphilis</t>
  </si>
  <si>
    <t>Other STD</t>
  </si>
  <si>
    <t xml:space="preserve">Ascariasis </t>
  </si>
  <si>
    <t xml:space="preserve">Bacillary Dysentery </t>
  </si>
  <si>
    <t xml:space="preserve"> Other bacterial Dysentery </t>
  </si>
  <si>
    <t xml:space="preserve">Amoebic Dysentery </t>
  </si>
  <si>
    <t>Gonorrhoea</t>
  </si>
  <si>
    <t>Brucellosis</t>
  </si>
  <si>
    <t xml:space="preserve">Ancylostomiasis </t>
  </si>
  <si>
    <t xml:space="preserve">Strep-pneumonia </t>
  </si>
  <si>
    <t>Schistosomiasis</t>
  </si>
  <si>
    <t xml:space="preserve">Other intestinal parasites </t>
  </si>
  <si>
    <t xml:space="preserve">Acute Encephalites </t>
  </si>
  <si>
    <t>Giardia Lambia</t>
  </si>
  <si>
    <t xml:space="preserve"> Other </t>
  </si>
  <si>
    <t>4.2.7. Beds and Admissions in Government Hospitals by Region</t>
  </si>
  <si>
    <t>4.2.8. Immunizations Carried Out by Type</t>
  </si>
  <si>
    <t>Vaccinations</t>
  </si>
  <si>
    <t>Poliomyelitis</t>
  </si>
  <si>
    <t>Pneumococcal Conjugate</t>
  </si>
  <si>
    <t>Homophiles Influenza Type B</t>
  </si>
  <si>
    <t>Diphtheria</t>
  </si>
  <si>
    <t>Pertussis</t>
  </si>
  <si>
    <t>Meningococcal C - Conjugate</t>
  </si>
  <si>
    <t>Hepatitis - B</t>
  </si>
  <si>
    <t>Bacilla Calmette - Guerin</t>
  </si>
  <si>
    <t>Tetravalent</t>
  </si>
  <si>
    <t>Rotavirus</t>
  </si>
  <si>
    <t>Varicella (Chicken pox)</t>
  </si>
  <si>
    <t>Influenza</t>
  </si>
  <si>
    <r>
      <t xml:space="preserve">4.2.9. Persons Insured by Health Insurance Companies </t>
    </r>
    <r>
      <rPr>
        <b/>
        <sz val="11"/>
        <color rgb="FFFF0000"/>
        <rFont val="Cambria"/>
        <family val="1"/>
        <scheme val="major"/>
      </rPr>
      <t>*</t>
    </r>
  </si>
  <si>
    <t>Insurance Company</t>
  </si>
  <si>
    <t>Thiqa</t>
  </si>
  <si>
    <t>Daman Basic</t>
  </si>
  <si>
    <t>Total Enhanced</t>
  </si>
  <si>
    <t>Daman Enhanced</t>
  </si>
  <si>
    <t>Oman Insurance Company</t>
  </si>
  <si>
    <t>Abu Dhabi National Insurance Company</t>
  </si>
  <si>
    <t>Al Sagr National Insurance Company</t>
  </si>
  <si>
    <t>Al Khazna Insurance Company</t>
  </si>
  <si>
    <t>Alliance Insurance Company</t>
  </si>
  <si>
    <t>Al 0 Buhaira National Insurance Company</t>
  </si>
  <si>
    <t>Arab Orient Insurance company</t>
  </si>
  <si>
    <t>Emirate Insurance Company</t>
  </si>
  <si>
    <t xml:space="preserve">Methaq Takaful </t>
  </si>
  <si>
    <t>Al Dhafra Insurance Company</t>
  </si>
  <si>
    <t xml:space="preserve">Tkaful Emarat Insurance </t>
  </si>
  <si>
    <t>Qatar Insurance Company</t>
  </si>
  <si>
    <t>Ras al Khaimah National Insurance company</t>
  </si>
  <si>
    <t>American Life Insurance Company</t>
  </si>
  <si>
    <t>Al Ain Ahlia Insurance Company</t>
  </si>
  <si>
    <t>Arabian Scandinavian Insurance Company</t>
  </si>
  <si>
    <t>Al Fujairah National Insurance Company</t>
  </si>
  <si>
    <t>United Insurance Company</t>
  </si>
  <si>
    <t>Lebanese Insurance Company</t>
  </si>
  <si>
    <t>Islamic Arab Insurance Company (Salama)</t>
  </si>
  <si>
    <t>Dubai Islamic Insurance &amp; Reinsurance Co (Aman)</t>
  </si>
  <si>
    <t>National General Insurance Company</t>
  </si>
  <si>
    <t xml:space="preserve">Saudi Arabian Isurance Company </t>
  </si>
  <si>
    <t xml:space="preserve">Royal and Sun alliance Insurance (Middle East)Ltd </t>
  </si>
  <si>
    <t>Arabian Insurance Company</t>
  </si>
  <si>
    <t>Al Wathba National Insurance Company</t>
  </si>
  <si>
    <t>Axa Insurance- Gulf</t>
  </si>
  <si>
    <t xml:space="preserve">Al Hilal Tkaful -PSC </t>
  </si>
  <si>
    <t>NoorTakaful</t>
  </si>
  <si>
    <t xml:space="preserve">Dubai Insurance Company </t>
  </si>
  <si>
    <t xml:space="preserve">Green Crescent Insurance Company </t>
  </si>
  <si>
    <t xml:space="preserve">Abu Dhabi Takaful </t>
  </si>
  <si>
    <t>* Some numbers may be inflated, as in year cancellations are not excluded, with exception of Thiqa and Daman Basic all insurers are considered Enhanced</t>
  </si>
  <si>
    <t>Figure 4.2.2</t>
  </si>
  <si>
    <t>Persons Insured by Insurance Companies</t>
  </si>
  <si>
    <t>4.3. Social Welfare</t>
  </si>
  <si>
    <t xml:space="preserve">The Abu Dhabi government offers its citizens all kind of social services aiming to provide them a dignified and prosperous life at both individual and family levels.
In 2010, elderly age group was the largest among all groups who enjoyed the care provided by Abu Dhabi government as their proportion reached 27.5%, followed by ‘divorce’ with a 23.5 %.The value of social aid spent on ‘old age’ were more than 185 million AED  and 124 million AED spent on ‘divorce’ cases.
Cases entitled to social benefits have experienced a monthly growth in the emirate. It has been noted that these cases reached 10884 in January costing over AED 51 million, which increased to 11,814 cases in December costing over 55 million AED.
In 2005 number of employees working at nurseries (under supervision of the Ministry of Social Affairs) was 282, increasing to 836 in 2010, with the number of nurseries doubling from 31 to 66 over the same period.
The number of non-government organizations has increased from 42 in 2005 to 50 in 2010, mostly through growth in cultural and public services.
</t>
  </si>
  <si>
    <t>Figure 4.3.1</t>
  </si>
  <si>
    <t>Non - Government Organizations by Activity, 2010</t>
  </si>
  <si>
    <t>4.3.1. Non - Government Organizations by Activity</t>
  </si>
  <si>
    <t>Activity</t>
  </si>
  <si>
    <t>Women</t>
  </si>
  <si>
    <t>Professional</t>
  </si>
  <si>
    <t>Popular Art</t>
  </si>
  <si>
    <t>Cultural and Public Services</t>
  </si>
  <si>
    <t>Humanitarian Services</t>
  </si>
  <si>
    <t>Theatres</t>
  </si>
  <si>
    <t>Foreign Associations</t>
  </si>
  <si>
    <r>
      <rPr>
        <b/>
        <sz val="9"/>
        <color theme="0" tint="-0.499984740745262"/>
        <rFont val="Cambria"/>
        <family val="1"/>
        <scheme val="major"/>
      </rPr>
      <t>Source:</t>
    </r>
    <r>
      <rPr>
        <sz val="9"/>
        <color theme="1"/>
        <rFont val="Cambria"/>
        <family val="1"/>
        <scheme val="major"/>
      </rPr>
      <t xml:space="preserve"> Ministry of Social Affairs</t>
    </r>
  </si>
  <si>
    <t>4.3.2. Non - Government Organizations (NGO's) and Members, (Active and Associate) by Type of Activity, 2010</t>
  </si>
  <si>
    <t>Type of Activity</t>
  </si>
  <si>
    <t>Number</t>
  </si>
  <si>
    <t>Members</t>
  </si>
  <si>
    <t xml:space="preserve">Active </t>
  </si>
  <si>
    <t>Associate</t>
  </si>
  <si>
    <t>4.3.3. Cases and Value of Social Aid Offered to Nationals by  Reason of Aid,  2010</t>
  </si>
  <si>
    <t>(values in AED)</t>
  </si>
  <si>
    <t>Case Type</t>
  </si>
  <si>
    <t>Cases</t>
  </si>
  <si>
    <t>Total Aid Value</t>
  </si>
  <si>
    <t>% Cases</t>
  </si>
  <si>
    <t>Health Disability</t>
  </si>
  <si>
    <t>Limited Income</t>
  </si>
  <si>
    <t>Never Married</t>
  </si>
  <si>
    <t>Widowhood</t>
  </si>
  <si>
    <t>Abandonment</t>
  </si>
  <si>
    <t>Orphanhood</t>
  </si>
  <si>
    <t>Married Students</t>
  </si>
  <si>
    <t>Prisoner's Families</t>
  </si>
  <si>
    <t>Exceptions</t>
  </si>
  <si>
    <t>Handicapped</t>
  </si>
  <si>
    <t>Illegitimate</t>
  </si>
  <si>
    <t>Married to Foreigner</t>
  </si>
  <si>
    <t>Old Age</t>
  </si>
  <si>
    <t>Divorce</t>
  </si>
  <si>
    <r>
      <rPr>
        <b/>
        <sz val="9"/>
        <color theme="0" tint="-0.499984740745262"/>
        <rFont val="Cambria"/>
        <family val="1"/>
        <scheme val="major"/>
      </rPr>
      <t>Source:</t>
    </r>
    <r>
      <rPr>
        <sz val="9"/>
        <color theme="1"/>
        <rFont val="Cambria"/>
        <family val="1"/>
        <scheme val="major"/>
      </rPr>
      <t xml:space="preserve"> Ministry of Social Affairs, Statistics Centre - Abu Dhabi</t>
    </r>
  </si>
  <si>
    <t>Figure 4.3.2</t>
  </si>
  <si>
    <t>Percentage Distribution of Social Aid Cases by  Reason of Aid, 2010</t>
  </si>
  <si>
    <t>4.3.4. Beneficiary Cases and Social Aid Value Given by Month of Aid,2010</t>
  </si>
  <si>
    <t>(values in Million AED)</t>
  </si>
  <si>
    <t>Aid Value</t>
  </si>
  <si>
    <t>4.3.5. Nurseries , Employees and Children in Nurseries Operating Under the Supervision of the Ministry of Social Affairs</t>
  </si>
  <si>
    <t>Number of Nurseries</t>
  </si>
  <si>
    <t>Number of employees at Nurseries</t>
  </si>
  <si>
    <t>Number of Children at Nurseries</t>
  </si>
  <si>
    <t>4.3.6.Nurseries , Employees and Children Ratios in Nurseries Operating Under the Supervision of the Ministry of Social Affairs</t>
  </si>
  <si>
    <t>Children / Nurseries</t>
  </si>
  <si>
    <t>Children /employees at Nurseries</t>
  </si>
  <si>
    <t>employees at Nurseries /  Nurseries</t>
  </si>
  <si>
    <t>4.3.7. Children in Nurseries Operating Under the Supervision of Ministry of Social Affairs by Gender, Age and Nationality</t>
  </si>
  <si>
    <t>Items</t>
  </si>
  <si>
    <t>Infants</t>
  </si>
  <si>
    <t>Non - Infants</t>
  </si>
  <si>
    <t xml:space="preserve"> 4.3.8. Disabled Students in Government and Private Care Centers by Nationality and Gender, 2010</t>
  </si>
  <si>
    <t>Handicapped Care and Rehabilitation Center in Abu Dhabi</t>
  </si>
  <si>
    <t>Al Ain Center for Care and Rehabilitation</t>
  </si>
  <si>
    <t>Special Care Center</t>
  </si>
  <si>
    <t>Al Silla Center for Special Needs</t>
  </si>
  <si>
    <t>Ghiathty Center for Special Need</t>
  </si>
  <si>
    <t xml:space="preserve">Alqoo, Center for Rehabilitation and care for Individuals </t>
  </si>
  <si>
    <t>Zayed City Center for special Need</t>
  </si>
  <si>
    <t>Abu Dhabi Center for Autism</t>
  </si>
  <si>
    <t>Stars Center for Special Abilities</t>
  </si>
  <si>
    <t>Al Ain Private Center for Care and Rehabilitation</t>
  </si>
  <si>
    <t>Al Najah Private Rehabilitation Center</t>
  </si>
  <si>
    <t>Future Center for Special Needs</t>
  </si>
  <si>
    <t>Gulf Autism Center</t>
  </si>
  <si>
    <t>Al Noor Speech Hearing and Capacity development Center</t>
  </si>
  <si>
    <t>Al Amal Handicapped Care and Rehabilitation Center</t>
  </si>
  <si>
    <t>Zayed Center for Agriculture and Development and Rehabilitation</t>
  </si>
  <si>
    <t>Capacity Development Center for Special Need</t>
  </si>
  <si>
    <t xml:space="preserve">The New England Center for Children </t>
  </si>
  <si>
    <t>Emirates Center for Autism</t>
  </si>
  <si>
    <t>Hope Center for Special Need</t>
  </si>
  <si>
    <t>Delma Center for Special Needs</t>
  </si>
  <si>
    <t>Enduraty Center for Special Need</t>
  </si>
  <si>
    <t>Other</t>
  </si>
  <si>
    <t>4.5. Culture and Heritage</t>
  </si>
  <si>
    <t>From 2005 to 2009 the number of books available at the national library has increased from 242,500 to 375,713. Meanwhile, number of visitors to the zoo, museums and public parks is dropped from 3178865 in 2009 to 2716251 in 2010, which is a decline of 14.6% during this period.</t>
  </si>
  <si>
    <t>Figure 4.5.1</t>
  </si>
  <si>
    <t>Books Available at National Library by Subject, 2010</t>
  </si>
  <si>
    <r>
      <rPr>
        <b/>
        <sz val="9"/>
        <color theme="0" tint="-0.499984740745262"/>
        <rFont val="Cambria"/>
        <family val="1"/>
      </rPr>
      <t xml:space="preserve">Source: </t>
    </r>
    <r>
      <rPr>
        <sz val="9"/>
        <color theme="1"/>
        <rFont val="Cambria"/>
        <family val="1"/>
      </rPr>
      <t>Abu Dhabi Authority for Culture and Heritage</t>
    </r>
  </si>
  <si>
    <t>4.5.1. Cultural Season's Lectures by Subject</t>
  </si>
  <si>
    <t>Lecture Subject</t>
  </si>
  <si>
    <t>Scientific</t>
  </si>
  <si>
    <t>Religious</t>
  </si>
  <si>
    <t>Arts</t>
  </si>
  <si>
    <t>Politics and Economics</t>
  </si>
  <si>
    <t>Technical</t>
  </si>
  <si>
    <r>
      <rPr>
        <b/>
        <sz val="9"/>
        <color theme="0" tint="-0.499984740745262"/>
        <rFont val="Cambria"/>
        <family val="1"/>
      </rPr>
      <t>Source:</t>
    </r>
    <r>
      <rPr>
        <sz val="9"/>
        <color theme="1"/>
        <rFont val="Cambria"/>
        <family val="1"/>
      </rPr>
      <t xml:space="preserve"> Cultural Foundation</t>
    </r>
  </si>
  <si>
    <t>4.5.2. Books Available at National Library by Subject</t>
  </si>
  <si>
    <t>Subject</t>
  </si>
  <si>
    <t>Historical</t>
  </si>
  <si>
    <t>Literature</t>
  </si>
  <si>
    <t>Politics</t>
  </si>
  <si>
    <t>Economic</t>
  </si>
  <si>
    <t>Law</t>
  </si>
  <si>
    <t>Pure science</t>
  </si>
  <si>
    <t>Applied Science</t>
  </si>
  <si>
    <t>Children's Book</t>
  </si>
  <si>
    <t>General Information</t>
  </si>
  <si>
    <r>
      <rPr>
        <b/>
        <sz val="9"/>
        <color theme="0" tint="-0.499984740745262"/>
        <rFont val="Cambria"/>
        <family val="1"/>
      </rPr>
      <t>Source:</t>
    </r>
    <r>
      <rPr>
        <sz val="9"/>
        <color theme="1"/>
        <rFont val="Cambria"/>
        <family val="1"/>
      </rPr>
      <t xml:space="preserve"> Abu Dhabi Authority for Culture and Heritage</t>
    </r>
  </si>
  <si>
    <r>
      <t xml:space="preserve">4.5.3. Visitors and Borrowers at the National Library by Gender </t>
    </r>
    <r>
      <rPr>
        <b/>
        <sz val="11"/>
        <color rgb="FFFF0000"/>
        <rFont val="Cambria"/>
        <family val="1"/>
      </rPr>
      <t>*</t>
    </r>
  </si>
  <si>
    <t>Visitors</t>
  </si>
  <si>
    <t>Borrowers</t>
  </si>
  <si>
    <t>* The Library has been closed in 2010 due to rehabilitation of the building</t>
  </si>
  <si>
    <t>4.5.4. Visitors by the Zoo, Museums and Public Parks</t>
  </si>
  <si>
    <t>Zoo</t>
  </si>
  <si>
    <t>Hili Fun city</t>
  </si>
  <si>
    <t>Public Parks</t>
  </si>
  <si>
    <t>Al Ain Museum</t>
  </si>
  <si>
    <t>Al Ain Palace Museum</t>
  </si>
  <si>
    <r>
      <t>Dalma Museum</t>
    </r>
    <r>
      <rPr>
        <sz val="10"/>
        <color rgb="FFFF0000"/>
        <rFont val="Cambria"/>
        <family val="1"/>
      </rPr>
      <t>*</t>
    </r>
  </si>
  <si>
    <r>
      <t>Al Jahili Fort  Museum</t>
    </r>
    <r>
      <rPr>
        <sz val="10"/>
        <color rgb="FFFF0000"/>
        <rFont val="Cambria"/>
        <family val="1"/>
      </rPr>
      <t>**</t>
    </r>
  </si>
  <si>
    <t>**</t>
  </si>
  <si>
    <r>
      <rPr>
        <b/>
        <sz val="9"/>
        <color theme="0" tint="-0.499984740745262"/>
        <rFont val="Cambria"/>
        <family val="1"/>
      </rPr>
      <t>Source:</t>
    </r>
    <r>
      <rPr>
        <sz val="9"/>
        <color theme="1"/>
        <rFont val="Cambria"/>
        <family val="1"/>
      </rPr>
      <t xml:space="preserve"> Municipalities of Abu Dhabi city, Western Region ,Al Hili Fun City , Al Ain Wildlife park and Resort and  Abu Dhabi Authority for Culture and Heritage</t>
    </r>
  </si>
  <si>
    <t>* Started in 2009</t>
  </si>
  <si>
    <t>**Started in 2010</t>
  </si>
  <si>
    <t>4.5.5. Printing Press Shops, Book Stores, Publishers, Advertisers and Cinemas by Region, 2009</t>
  </si>
  <si>
    <t>Printing Press Shop</t>
  </si>
  <si>
    <t>Book Stores</t>
  </si>
  <si>
    <r>
      <t>Publishers</t>
    </r>
    <r>
      <rPr>
        <sz val="10"/>
        <color rgb="FFFF0000"/>
        <rFont val="Cambria"/>
        <family val="1"/>
      </rPr>
      <t>*</t>
    </r>
  </si>
  <si>
    <t>Newspapers/Magazines</t>
  </si>
  <si>
    <t>Advertisers</t>
  </si>
  <si>
    <t>Cinemas</t>
  </si>
  <si>
    <r>
      <rPr>
        <b/>
        <sz val="9"/>
        <color theme="0" tint="-0.499984740745262"/>
        <rFont val="Cambria"/>
        <family val="1"/>
      </rPr>
      <t>Source:</t>
    </r>
    <r>
      <rPr>
        <sz val="9"/>
        <color theme="1"/>
        <rFont val="Cambria"/>
        <family val="1"/>
      </rPr>
      <t xml:space="preserve"> National Media Council</t>
    </r>
  </si>
  <si>
    <t>*Include Publication and Distribution</t>
  </si>
  <si>
    <t>4.5.6. Programs Broadcasted by Abu Dhabi Radio Station by Type of Program</t>
  </si>
  <si>
    <t>Type of Program</t>
  </si>
  <si>
    <t>Cultural</t>
  </si>
  <si>
    <t>News</t>
  </si>
  <si>
    <t>Variety</t>
  </si>
  <si>
    <t>Live</t>
  </si>
  <si>
    <t>Special and Services</t>
  </si>
  <si>
    <r>
      <rPr>
        <b/>
        <sz val="9"/>
        <color theme="0" tint="-0.499984740745262"/>
        <rFont val="Cambria"/>
        <family val="1"/>
      </rPr>
      <t>Source:</t>
    </r>
    <r>
      <rPr>
        <sz val="9"/>
        <color theme="1"/>
        <rFont val="Cambria"/>
        <family val="1"/>
      </rPr>
      <t xml:space="preserve"> Abu Dhabi Media Company</t>
    </r>
  </si>
  <si>
    <t>Figure 4.5.2</t>
  </si>
  <si>
    <t>Percentage of Programs Broadcasted by Abu Dhabi Radio Station by Type of Program, 2010</t>
  </si>
  <si>
    <t>. Labour Force structure</t>
  </si>
  <si>
    <t>. Occupational Structure</t>
  </si>
  <si>
    <t>. Unemployment</t>
  </si>
  <si>
    <t>. Employment by Economic activity</t>
  </si>
  <si>
    <t>05. Labour Force</t>
  </si>
  <si>
    <t>Due to the ongoing economic growth of Abu Dhabi, the Emirate has seen a significant increase in the labor force.  The size of the labour force grew from 297,406 in 1985 to 815,311 in 2005, according to the results of the population censuses taken in those years.  In 2010, the labour force was estimated to have been over 1.2 million,of which total figures for all nationals, males and females nationals are 105,938 and 84,403 and 21,535, respectively, while the corresponding figures for all non-nationals, and both non-national males and females are 1,099,390, and 974.480 and 124.910, respectively.  of whom 8.78% are nationals. Females make up 12.1% of the labour force.</t>
  </si>
  <si>
    <t>key Indicators</t>
  </si>
  <si>
    <t>Percentage of Population in the Labour force</t>
  </si>
  <si>
    <t>Females as a percentage of total  labour force</t>
  </si>
  <si>
    <t>Economic Dependency Ratio</t>
  </si>
  <si>
    <r>
      <rPr>
        <b/>
        <sz val="10"/>
        <rFont val="Cambria"/>
        <family val="1"/>
        <scheme val="major"/>
      </rPr>
      <t xml:space="preserve">Explanatory note – </t>
    </r>
    <r>
      <rPr>
        <sz val="10"/>
        <rFont val="Cambria"/>
        <family val="1"/>
        <scheme val="major"/>
      </rPr>
      <t>Estimates of Labor Force
Following the Frame Update Project of 2010:
• Labor force estimates for 2010 have been produced by Nationality and gender, and revised estimates produced from 2006 to 2009. 
• Labor force estimates have not been produced for 2010 by age and region. The latest estimates of the labor force by age and region are for 2008.
• Employment status of the labor force for 2010 has not been estimated.  The latest estimates of the employment status of the labor force are for 2008.
Following the 2011 Census, all labor force estimates will be revised.</t>
    </r>
  </si>
  <si>
    <r>
      <rPr>
        <b/>
        <sz val="10"/>
        <rFont val="Cambria"/>
        <family val="1"/>
        <scheme val="major"/>
      </rPr>
      <t>Important Note:</t>
    </r>
    <r>
      <rPr>
        <sz val="10"/>
        <rFont val="Cambria"/>
        <family val="1"/>
        <scheme val="major"/>
      </rPr>
      <t xml:space="preserve"> The age and regional structure of the labor force has not been revised since 2008. These data cannot be compared with revised estimates of population or in aggregate with revised estimates of the total labor force. They are provided to give an understanding of the age and regional profile.</t>
    </r>
  </si>
  <si>
    <t>5.1. Labour Force Structure</t>
  </si>
  <si>
    <t xml:space="preserve">The Labour force comprises both employed and unemployed persons who are 15 years old and over. The number of employed reached 786,738 in 2005 while it was 294,524 in 1985, according to the results of the population censuses taken in those years. SCAD’s mid-2008 estimates in this regard shows that the number of employed is 889,418 people (aged 15 years and over) 9.7% of them are nationals and 15.5% are females. The number of unemployed reached 28,573 in 2005 while it was 2,882 in 1985, according to the results of the population censuses taken in those years. SCAD’s mid-2008 estimates in this regard shows that the number of unemployed to be 29,881 people (aged 15-64 years), 33.6%  of them are nationals and 27.3% are females. 
Regarding the 2008 age structure of the labour force, the 30-34 years age group represents the largest proportion among non-nationals and the total labour force 20.7% and 20.3% respectively, whereas the corresponding age group among nationals is 25-29 years 26%.
</t>
  </si>
  <si>
    <t>5.1.1. Labour Force Indicators from Population Censuses</t>
  </si>
  <si>
    <t>Labour Force</t>
  </si>
  <si>
    <t>Employed</t>
  </si>
  <si>
    <t>Unemployed</t>
  </si>
  <si>
    <r>
      <rPr>
        <b/>
        <sz val="9"/>
        <color theme="0" tint="-0.499984740745262"/>
        <rFont val="Cambria"/>
        <family val="1"/>
        <scheme val="major"/>
      </rPr>
      <t>Source:</t>
    </r>
    <r>
      <rPr>
        <sz val="9"/>
        <rFont val="Cambria"/>
        <family val="1"/>
        <scheme val="major"/>
      </rPr>
      <t xml:space="preserve"> Ministry of Economy , Department of Economic Development</t>
    </r>
  </si>
  <si>
    <t>5.1.2.Average Annual Growth in Labour Force in Intercensal Periods by Nationality and Gender</t>
  </si>
  <si>
    <t>1980-1985</t>
  </si>
  <si>
    <t>1985-1995</t>
  </si>
  <si>
    <t>1995-2001</t>
  </si>
  <si>
    <t>2001-2005</t>
  </si>
  <si>
    <r>
      <rPr>
        <b/>
        <sz val="9"/>
        <color theme="0" tint="-0.499984740745262"/>
        <rFont val="Cambria"/>
        <family val="1"/>
        <scheme val="major"/>
      </rPr>
      <t xml:space="preserve">Source: </t>
    </r>
    <r>
      <rPr>
        <sz val="9"/>
        <rFont val="Cambria"/>
        <family val="1"/>
        <scheme val="major"/>
      </rPr>
      <t>Statistics Centre - Abu Dhabi</t>
    </r>
  </si>
  <si>
    <t>5.1.3 Unemployment Rate by Nationality and Gender</t>
  </si>
  <si>
    <r>
      <t>5.1.4. Total Labour Force Estimates (15 years and over) by Age Group, Nationality and Gender, Mid - 2008</t>
    </r>
    <r>
      <rPr>
        <b/>
        <sz val="11"/>
        <color rgb="FFFF0000"/>
        <rFont val="Cambria"/>
        <family val="1"/>
        <scheme val="major"/>
      </rPr>
      <t>*</t>
    </r>
    <r>
      <rPr>
        <b/>
        <sz val="11"/>
        <rFont val="Cambria"/>
        <family val="1"/>
        <scheme val="major"/>
      </rPr>
      <t xml:space="preserve"> </t>
    </r>
  </si>
  <si>
    <t xml:space="preserve">Age Group / Nationality </t>
  </si>
  <si>
    <t>15 - 19</t>
  </si>
  <si>
    <t>20 - 24</t>
  </si>
  <si>
    <t>25 - 29</t>
  </si>
  <si>
    <t>30 - 34</t>
  </si>
  <si>
    <t>35 - 39</t>
  </si>
  <si>
    <t>40 - 44</t>
  </si>
  <si>
    <t>45 - 49</t>
  </si>
  <si>
    <t>50 - 54</t>
  </si>
  <si>
    <t>55 - 59</t>
  </si>
  <si>
    <t>60 - 64</t>
  </si>
  <si>
    <t>65+</t>
  </si>
  <si>
    <t>* Estimates are based on census 2005 and should not be compared with population estimates of Mid 2010. See note at the summary of this section</t>
  </si>
  <si>
    <r>
      <t>5.1.5. Labour Force Estimates (15 years and over) by Age Group, Nationality and Gender- Abu Dhabi Region, Mid - 2008</t>
    </r>
    <r>
      <rPr>
        <b/>
        <sz val="11"/>
        <color rgb="FFFF0000"/>
        <rFont val="Cambria"/>
        <family val="1"/>
        <scheme val="major"/>
      </rPr>
      <t>*</t>
    </r>
    <r>
      <rPr>
        <b/>
        <sz val="11"/>
        <rFont val="Cambria"/>
        <family val="1"/>
        <scheme val="major"/>
      </rPr>
      <t xml:space="preserve"> </t>
    </r>
  </si>
  <si>
    <r>
      <t>5.1.6. Labour Force Estimates (15 years and over) by Age Group, Nationality and Gender- Al Ain Region,  Mid - 2008</t>
    </r>
    <r>
      <rPr>
        <b/>
        <sz val="11"/>
        <color rgb="FFFF0000"/>
        <rFont val="Cambria"/>
        <family val="1"/>
        <scheme val="major"/>
      </rPr>
      <t>*</t>
    </r>
    <r>
      <rPr>
        <b/>
        <sz val="11"/>
        <rFont val="Cambria"/>
        <family val="1"/>
        <scheme val="major"/>
      </rPr>
      <t xml:space="preserve"> </t>
    </r>
  </si>
  <si>
    <r>
      <t>5.1.7. Labour Force Estimates (15 years and over) by Age Group, Nationality and Gender- Western Region, Mid - 2008</t>
    </r>
    <r>
      <rPr>
        <b/>
        <sz val="11"/>
        <color rgb="FFFF0000"/>
        <rFont val="Cambria"/>
        <family val="1"/>
        <scheme val="major"/>
      </rPr>
      <t xml:space="preserve">* </t>
    </r>
  </si>
  <si>
    <r>
      <t>5.1.8. Labour Force Estimates (15 years and over) by Age Group, Nationality and Gender- Abu Dhabi Islands,  Mid - 2008</t>
    </r>
    <r>
      <rPr>
        <b/>
        <sz val="11"/>
        <color rgb="FFFF0000"/>
        <rFont val="Cambria"/>
        <family val="1"/>
        <scheme val="major"/>
      </rPr>
      <t>*</t>
    </r>
    <r>
      <rPr>
        <b/>
        <sz val="11"/>
        <rFont val="Cambria"/>
        <family val="1"/>
        <scheme val="major"/>
      </rPr>
      <t xml:space="preserve"> </t>
    </r>
  </si>
  <si>
    <r>
      <t>5.1.9. Estimates of Total Employed  (15 years and over) by Age Group, Nationality and Gender, Mid - 2008</t>
    </r>
    <r>
      <rPr>
        <b/>
        <sz val="11"/>
        <color rgb="FFFF0000"/>
        <rFont val="Cambria"/>
        <family val="1"/>
        <scheme val="major"/>
      </rPr>
      <t xml:space="preserve">* </t>
    </r>
  </si>
  <si>
    <r>
      <t>5.1.10. Estimates of Total Employed  (15 years and over) by Age Group, Nationality and Gender - Abu Dhabi Region, Mid - 2008</t>
    </r>
    <r>
      <rPr>
        <b/>
        <sz val="11"/>
        <color rgb="FFFF0000"/>
        <rFont val="Cambria"/>
        <family val="1"/>
        <scheme val="major"/>
      </rPr>
      <t>*</t>
    </r>
    <r>
      <rPr>
        <b/>
        <sz val="11"/>
        <rFont val="Cambria"/>
        <family val="1"/>
        <scheme val="major"/>
      </rPr>
      <t xml:space="preserve"> </t>
    </r>
  </si>
  <si>
    <r>
      <t>5.1.11. Estimates of Total Employed (15 years and over) by Age Group, Nationality and Gender - Al Ain Region, Mid - 2008</t>
    </r>
    <r>
      <rPr>
        <b/>
        <sz val="11"/>
        <color rgb="FFFF0000"/>
        <rFont val="Cambria"/>
        <family val="1"/>
        <scheme val="major"/>
      </rPr>
      <t xml:space="preserve">* </t>
    </r>
  </si>
  <si>
    <r>
      <t>5.1.12. Estimates of Total Employed  (15 years and over) by Age Group, Nationality and Gender - Western Region, Mid - 2008</t>
    </r>
    <r>
      <rPr>
        <b/>
        <sz val="11"/>
        <color rgb="FFFF0000"/>
        <rFont val="Cambria"/>
        <family val="1"/>
        <scheme val="major"/>
      </rPr>
      <t>*</t>
    </r>
    <r>
      <rPr>
        <b/>
        <sz val="11"/>
        <rFont val="Cambria"/>
        <family val="1"/>
        <scheme val="major"/>
      </rPr>
      <t xml:space="preserve"> </t>
    </r>
  </si>
  <si>
    <r>
      <t>5.1.13. Estimates of Total Employed  (15 years and over) by Age Group, Nationality and Gender - Abu Dhabi Islands, Mid - 2008</t>
    </r>
    <r>
      <rPr>
        <b/>
        <sz val="11"/>
        <color rgb="FFFF0000"/>
        <rFont val="Cambria"/>
        <family val="1"/>
        <scheme val="major"/>
      </rPr>
      <t>*</t>
    </r>
    <r>
      <rPr>
        <b/>
        <sz val="11"/>
        <rFont val="Cambria"/>
        <family val="1"/>
        <scheme val="major"/>
      </rPr>
      <t xml:space="preserve"> </t>
    </r>
  </si>
  <si>
    <r>
      <t>5.1.14. Percentage of Employed Population (15 years and Over) by Age Group, Nationality and Gender, Mid-  2008</t>
    </r>
    <r>
      <rPr>
        <b/>
        <sz val="11"/>
        <color rgb="FFFF0000"/>
        <rFont val="Cambria"/>
        <family val="1"/>
        <scheme val="major"/>
      </rPr>
      <t>*</t>
    </r>
  </si>
  <si>
    <r>
      <t>5.1.15. Percentage of Employed Population ( 15 years and Over) by Age Group, Nationality and Gender - Abu Dhabi Region,  Mid - 2008</t>
    </r>
    <r>
      <rPr>
        <b/>
        <sz val="11"/>
        <color rgb="FFFF0000"/>
        <rFont val="Cambria"/>
        <family val="1"/>
        <scheme val="major"/>
      </rPr>
      <t>*</t>
    </r>
  </si>
  <si>
    <r>
      <t>5.1.16. Percentage of Employed Population (15 years and Over) by Age Group, Nationality and Gender - Al Ain Region,  Mid - 2008</t>
    </r>
    <r>
      <rPr>
        <b/>
        <sz val="11"/>
        <color rgb="FFFF0000"/>
        <rFont val="Cambria"/>
        <family val="1"/>
        <scheme val="major"/>
      </rPr>
      <t>*</t>
    </r>
  </si>
  <si>
    <r>
      <t>5.1.17. Percentage of Employed Population (15 years and Over) by Age Group, Nationality and Gender - Western Region, Mid - 2008</t>
    </r>
    <r>
      <rPr>
        <b/>
        <sz val="11"/>
        <color rgb="FFFF0000"/>
        <rFont val="Cambria"/>
        <family val="1"/>
        <scheme val="major"/>
      </rPr>
      <t>*</t>
    </r>
  </si>
  <si>
    <r>
      <t>5.1.18. Percentage of Employed Population (15 years and Over) by Age Group, Nationality and Gender - Abu Dhabi Islands,  Mid - 2008</t>
    </r>
    <r>
      <rPr>
        <b/>
        <sz val="11"/>
        <color rgb="FFFF0000"/>
        <rFont val="Cambria"/>
        <family val="1"/>
        <scheme val="major"/>
      </rPr>
      <t>*</t>
    </r>
  </si>
  <si>
    <t>5.2. Occupational Structure</t>
  </si>
  <si>
    <t xml:space="preserve">The employed population distributed by main occupation indicates that elementary occupations represent the largest portion of the employed population of occupational category with 22.7%, then workers in services, shop and market sales workers 19.5%, followed by craft and related trades workers 16.9%, specialists in scientific fields 11.7%, and then the other occupational categories in smaller percentages. This 2008 pattern of all employed population by main occupation is the same between nationals and non-nationals. 
For nationals, however, the corresponding pattern is somehow different as the occupational category accounting for largest proportion of the employed population is related to technicians and associated professionals 28.8%, then workers in services, shop and market sales workers 24.7%, specialists in scientific fields 18.6%, and other occupational categories in considerably smaller percentages.
</t>
  </si>
  <si>
    <r>
      <t xml:space="preserve"> 5.2.1. Estimated Employed Population (15 years and over) by Main Occupation and Gender, Mid - 2008</t>
    </r>
    <r>
      <rPr>
        <b/>
        <sz val="11"/>
        <color rgb="FFFF0000"/>
        <rFont val="Cambria"/>
        <family val="1"/>
        <scheme val="major"/>
      </rPr>
      <t>*</t>
    </r>
    <r>
      <rPr>
        <b/>
        <sz val="11"/>
        <rFont val="Cambria"/>
        <family val="1"/>
        <scheme val="major"/>
      </rPr>
      <t xml:space="preserve"> </t>
    </r>
  </si>
  <si>
    <t>Main Occupation</t>
  </si>
  <si>
    <t>Legislators, Senior Officials and Managers</t>
  </si>
  <si>
    <t>Specialists In Scientific fields</t>
  </si>
  <si>
    <t>Technicians and Associate Professionals</t>
  </si>
  <si>
    <t>Clerks</t>
  </si>
  <si>
    <t>Services Workers, Shop and Market Sales Workers</t>
  </si>
  <si>
    <t>Skilled Agriculture and Fishery Workers</t>
  </si>
  <si>
    <t>Craft and Related Trades workers</t>
  </si>
  <si>
    <t>Plant and Machine Operators and Assemblers</t>
  </si>
  <si>
    <t>Elementary Occupation</t>
  </si>
  <si>
    <r>
      <t xml:space="preserve"> 5.2.2. Percentage Distribution of Estimated Employed Population (15 years and over) by Main Occupation and Gender, Mid - 2008</t>
    </r>
    <r>
      <rPr>
        <b/>
        <sz val="11"/>
        <color rgb="FFFF0000"/>
        <rFont val="Cambria"/>
        <family val="1"/>
        <scheme val="major"/>
      </rPr>
      <t>*</t>
    </r>
    <r>
      <rPr>
        <b/>
        <sz val="11"/>
        <rFont val="Cambria"/>
        <family val="1"/>
        <scheme val="major"/>
      </rPr>
      <t xml:space="preserve"> </t>
    </r>
  </si>
  <si>
    <r>
      <t>5.2.3. Estimated Employed Nationals  (15 years and over) by Main Occupation and Gender, Mid -  2008</t>
    </r>
    <r>
      <rPr>
        <b/>
        <sz val="10"/>
        <color rgb="FFFF0000"/>
        <rFont val="Cambria"/>
        <family val="1"/>
        <scheme val="major"/>
      </rPr>
      <t>*</t>
    </r>
    <r>
      <rPr>
        <b/>
        <sz val="10"/>
        <rFont val="Cambria"/>
        <family val="1"/>
        <scheme val="major"/>
      </rPr>
      <t xml:space="preserve"> </t>
    </r>
  </si>
  <si>
    <r>
      <t>5.2.4. Percentage Distribution of Estimated Employed Nationals  (15 years and over) by Main Occupation and Gender- AD Emirate,Mid - 2008</t>
    </r>
    <r>
      <rPr>
        <b/>
        <sz val="11"/>
        <color rgb="FFFF0000"/>
        <rFont val="Cambria"/>
        <family val="1"/>
        <scheme val="major"/>
      </rPr>
      <t>*</t>
    </r>
    <r>
      <rPr>
        <b/>
        <sz val="11"/>
        <rFont val="Cambria"/>
        <family val="1"/>
        <scheme val="major"/>
      </rPr>
      <t xml:space="preserve"> </t>
    </r>
  </si>
  <si>
    <r>
      <t>5.2.5. Estimated Employed Non-Nationals (15 years and over)  by Main Occupation and Gender, Mid-2008</t>
    </r>
    <r>
      <rPr>
        <b/>
        <sz val="11"/>
        <color rgb="FFFF0000"/>
        <rFont val="Cambria"/>
        <family val="1"/>
        <scheme val="major"/>
      </rPr>
      <t>*</t>
    </r>
    <r>
      <rPr>
        <b/>
        <sz val="11"/>
        <rFont val="Cambria"/>
        <family val="1"/>
        <scheme val="major"/>
      </rPr>
      <t xml:space="preserve"> </t>
    </r>
  </si>
  <si>
    <r>
      <t>5.2.6. Percentage Distribution of  Estimated Employed Non-Nationals (15 years and over)  by Main Occupation and Gender, 2008</t>
    </r>
    <r>
      <rPr>
        <b/>
        <sz val="11"/>
        <color rgb="FFFF0000"/>
        <rFont val="Cambria"/>
        <family val="1"/>
        <scheme val="major"/>
      </rPr>
      <t>*</t>
    </r>
    <r>
      <rPr>
        <b/>
        <sz val="11"/>
        <rFont val="Cambria"/>
        <family val="1"/>
        <scheme val="major"/>
      </rPr>
      <t xml:space="preserve"> </t>
    </r>
  </si>
  <si>
    <t>5.3. Unemployment</t>
  </si>
  <si>
    <t xml:space="preserve">The estimated unemployed population reached to 29,881 people in 2008 while it was 28,573 people in 2005, of which 33.6% are nationals, with 27.3% females. The age group 20-24 years represents the largest portion of the unemployed 24.5%. This finding applies to nationals and non-nationals, males and females.
Regarding the educational structure of the unemployed, those having secondary school certificates represent the largest proportion with 31.1%, followed by the holders of university degrees 25.8%, whereas those with preparatory education 12.5% and other educational categories represent smaller percentages. The 2008 unemployment rates among nationals, non-nationals and the total labour force were 10.43%, 2.41% and 3.25% respectively.
</t>
  </si>
  <si>
    <t>5.3.1. Unemployed  by Nationality and Gender</t>
  </si>
  <si>
    <t>Nationality/Gender</t>
  </si>
  <si>
    <r>
      <t>2005</t>
    </r>
    <r>
      <rPr>
        <b/>
        <sz val="10"/>
        <color rgb="FFFF0000"/>
        <rFont val="Cambria"/>
        <family val="1"/>
        <scheme val="major"/>
      </rPr>
      <t>*</t>
    </r>
  </si>
  <si>
    <r>
      <t>2007</t>
    </r>
    <r>
      <rPr>
        <b/>
        <sz val="10"/>
        <color rgb="FFFF0000"/>
        <rFont val="Cambria"/>
        <family val="1"/>
        <scheme val="major"/>
      </rPr>
      <t>**</t>
    </r>
  </si>
  <si>
    <r>
      <t>2008</t>
    </r>
    <r>
      <rPr>
        <b/>
        <sz val="10"/>
        <color rgb="FFFF0000"/>
        <rFont val="Cambria"/>
        <family val="1"/>
        <scheme val="major"/>
      </rPr>
      <t>**</t>
    </r>
  </si>
  <si>
    <t>* Census 2005 figures</t>
  </si>
  <si>
    <t>** Based on Census 2005 results</t>
  </si>
  <si>
    <r>
      <t>5.3.2. Estimates of Total Unemployed  (15- 64 years) by Age Group, Nationality and Gender, Mid- 2008</t>
    </r>
    <r>
      <rPr>
        <b/>
        <sz val="11"/>
        <color rgb="FFFF0000"/>
        <rFont val="Cambria"/>
        <family val="1"/>
        <scheme val="major"/>
      </rPr>
      <t>*</t>
    </r>
  </si>
  <si>
    <r>
      <t>5.3.3. Estimates of Unemployed  (15- 64 years) by Age Group, Nationality and Gender - Abu Dhabi Region, Mid-2008</t>
    </r>
    <r>
      <rPr>
        <b/>
        <sz val="11"/>
        <color rgb="FFFF0000"/>
        <rFont val="Cambria"/>
        <family val="1"/>
        <scheme val="major"/>
      </rPr>
      <t>*</t>
    </r>
    <r>
      <rPr>
        <b/>
        <sz val="11"/>
        <rFont val="Cambria"/>
        <family val="1"/>
        <scheme val="major"/>
      </rPr>
      <t xml:space="preserve"> </t>
    </r>
  </si>
  <si>
    <r>
      <t>5.3.4. Estimates of Unemployed  (15- 64 years) by Age Group, Nationality and Gender, Al-Ain Region,  Mid-2008</t>
    </r>
    <r>
      <rPr>
        <b/>
        <sz val="11"/>
        <color rgb="FFFF0000"/>
        <rFont val="Cambria"/>
        <family val="1"/>
        <scheme val="major"/>
      </rPr>
      <t xml:space="preserve">* </t>
    </r>
  </si>
  <si>
    <r>
      <t>5.3.5. Estimates of  Unemployed (15- 64 years)  Age Group, Nationality and Gender - Western Region,  Mid-2008</t>
    </r>
    <r>
      <rPr>
        <b/>
        <sz val="11"/>
        <color rgb="FFFF0000"/>
        <rFont val="Cambria"/>
        <family val="1"/>
        <scheme val="major"/>
      </rPr>
      <t>*</t>
    </r>
    <r>
      <rPr>
        <b/>
        <sz val="11"/>
        <rFont val="Cambria"/>
        <family val="1"/>
        <scheme val="major"/>
      </rPr>
      <t xml:space="preserve"> </t>
    </r>
  </si>
  <si>
    <r>
      <t>5.3.6. Estimates of Unemployed (15- 64 years) by Age Group, Nationality and Gender -Abu Dhabi  Islands,  Mid-2008</t>
    </r>
    <r>
      <rPr>
        <b/>
        <sz val="11"/>
        <color rgb="FFFF0000"/>
        <rFont val="Cambria"/>
        <family val="1"/>
        <scheme val="major"/>
      </rPr>
      <t>*</t>
    </r>
    <r>
      <rPr>
        <b/>
        <sz val="11"/>
        <rFont val="Cambria"/>
        <family val="1"/>
        <scheme val="major"/>
      </rPr>
      <t xml:space="preserve"> </t>
    </r>
  </si>
  <si>
    <r>
      <t>5.3.7. Estimated Unemployed Population (15- 64 years) by Educational Status and Gender- AD Emirate, Mid-2008</t>
    </r>
    <r>
      <rPr>
        <b/>
        <sz val="11"/>
        <color rgb="FFFF0000"/>
        <rFont val="Cambria"/>
        <family val="1"/>
        <scheme val="major"/>
      </rPr>
      <t>*</t>
    </r>
  </si>
  <si>
    <t>Educational Status</t>
  </si>
  <si>
    <t>Over Secondary and Below University diploma</t>
  </si>
  <si>
    <r>
      <t>5.3.8 Percentage Distribution of  Unemployed Population (15- 64 years) by Educational Status and Gender, 2008</t>
    </r>
    <r>
      <rPr>
        <b/>
        <sz val="11"/>
        <color rgb="FFFF0000"/>
        <rFont val="Cambria"/>
        <family val="1"/>
        <scheme val="major"/>
      </rPr>
      <t>*</t>
    </r>
  </si>
  <si>
    <t>Total (%)</t>
  </si>
  <si>
    <t>Non- Degree Post Secondary Diploma</t>
  </si>
  <si>
    <r>
      <t>5.3.9. Estimated Unemployed Nationals (15- 64 years)   by Educational Status and Gender,  Mid-2008</t>
    </r>
    <r>
      <rPr>
        <b/>
        <sz val="11"/>
        <color rgb="FFFF0000"/>
        <rFont val="Cambria"/>
        <family val="1"/>
        <scheme val="major"/>
      </rPr>
      <t>*</t>
    </r>
  </si>
  <si>
    <r>
      <t>5.3.10. Percentage Distribution of Unemployed Nationals (15- 64 years) by Educational Status and Gender, 2008</t>
    </r>
    <r>
      <rPr>
        <b/>
        <sz val="11"/>
        <color rgb="FFFF0000"/>
        <rFont val="Cambria"/>
        <family val="1"/>
        <scheme val="major"/>
      </rPr>
      <t>*</t>
    </r>
  </si>
  <si>
    <t>Total(%)</t>
  </si>
  <si>
    <r>
      <t>5.3.11. Estimated Unemployed Non-Nationals (15- 64 years) by Educational Status and Gender, Mid-2008</t>
    </r>
    <r>
      <rPr>
        <b/>
        <sz val="11"/>
        <color rgb="FFFF0000"/>
        <rFont val="Cambria"/>
        <family val="1"/>
        <scheme val="major"/>
      </rPr>
      <t>*</t>
    </r>
    <r>
      <rPr>
        <b/>
        <sz val="11"/>
        <rFont val="Cambria"/>
        <family val="1"/>
        <scheme val="major"/>
      </rPr>
      <t xml:space="preserve"> </t>
    </r>
  </si>
  <si>
    <r>
      <t>5.3.12. Percentage Distribution of Unemployed Non-Nationals (15-64 years)  by Educational Status and Gender, 2008</t>
    </r>
    <r>
      <rPr>
        <b/>
        <sz val="11"/>
        <color rgb="FFFF0000"/>
        <rFont val="Cambria"/>
        <family val="1"/>
        <scheme val="major"/>
      </rPr>
      <t>*</t>
    </r>
  </si>
  <si>
    <t>5.4. Employment by Economic Activity</t>
  </si>
  <si>
    <t>The 2008 distribution of employed population by main economic activity shows that the construction activity represents the economic activity category accounting for largest proportion of the employed population with 19.9%, then public administration and defense 13%, agriculture, hunting and forestry 11.3% and other economic activity categories in smaller percentages. This pattern is very similar to that of non-nationals, while the corresponding pattern for nationals is somehow different, with six out of every ten of employed nationals working in public administration and defense.</t>
  </si>
  <si>
    <r>
      <t>5.4.1.Estimated Employed Population ( 15 years and over) by Economic Activity and Gender - AD Emirate, Mid-2008</t>
    </r>
    <r>
      <rPr>
        <b/>
        <sz val="11"/>
        <color rgb="FFFF0000"/>
        <rFont val="Cambria"/>
        <family val="1"/>
        <scheme val="major"/>
      </rPr>
      <t>*</t>
    </r>
    <r>
      <rPr>
        <b/>
        <sz val="11"/>
        <rFont val="Cambria"/>
        <family val="1"/>
        <scheme val="major"/>
      </rPr>
      <t xml:space="preserve"> </t>
    </r>
  </si>
  <si>
    <t>Agriculture, Hunting and Forestry</t>
  </si>
  <si>
    <t>Fishing</t>
  </si>
  <si>
    <t>Mining and Quarrying</t>
  </si>
  <si>
    <t>Manufacturing</t>
  </si>
  <si>
    <t>Electricity, Gas and Water Supply</t>
  </si>
  <si>
    <t>Wholesale and Retail Trade, Repair of Motor Vehicles</t>
  </si>
  <si>
    <t>Hotels and Restaurant</t>
  </si>
  <si>
    <t>Transport, storage and Communication</t>
  </si>
  <si>
    <t>Financial Intermediation</t>
  </si>
  <si>
    <t>Real Estate, Renting and Business Activities</t>
  </si>
  <si>
    <t>Health and Social Work</t>
  </si>
  <si>
    <t>Other Community, Social and Personal Service Activities</t>
  </si>
  <si>
    <t>Activities of Private Households as Employers and Undifferentiated Production Activities of Private Households</t>
  </si>
  <si>
    <t>Extraterritorial organizations and Bodies</t>
  </si>
  <si>
    <t>Not stated</t>
  </si>
  <si>
    <r>
      <t>5.4.2. Percentage Distribution of Employed Population ( 15 years and over) by Economic Activity and Gender, 2008</t>
    </r>
    <r>
      <rPr>
        <b/>
        <sz val="11"/>
        <color rgb="FFFF0000"/>
        <rFont val="Cambria"/>
        <family val="1"/>
        <scheme val="major"/>
      </rPr>
      <t>*</t>
    </r>
  </si>
  <si>
    <r>
      <t>5.4.3. Estimated Employed Nationals ( 15 years and over) by Economic Activity and Gender, Mid-2008</t>
    </r>
    <r>
      <rPr>
        <b/>
        <sz val="11"/>
        <color rgb="FFFF0000"/>
        <rFont val="Cambria"/>
        <family val="1"/>
        <scheme val="major"/>
      </rPr>
      <t>*</t>
    </r>
    <r>
      <rPr>
        <b/>
        <sz val="11"/>
        <rFont val="Cambria"/>
        <family val="1"/>
        <scheme val="major"/>
      </rPr>
      <t xml:space="preserve"> </t>
    </r>
  </si>
  <si>
    <r>
      <t>5.4.4. Percentage  Distribution of Employed Nationals ( 15 years and over) by Economic Activity and Gender, 2008</t>
    </r>
    <r>
      <rPr>
        <b/>
        <sz val="11"/>
        <color rgb="FFFF0000"/>
        <rFont val="Cambria"/>
        <family val="1"/>
        <scheme val="major"/>
      </rPr>
      <t>*</t>
    </r>
    <r>
      <rPr>
        <b/>
        <sz val="11"/>
        <rFont val="Cambria"/>
        <family val="1"/>
        <scheme val="major"/>
      </rPr>
      <t xml:space="preserve"> </t>
    </r>
  </si>
  <si>
    <r>
      <t>5.4.5.Estimated Employed Non-Nationals ( 15 years and over) by Economic Activity and Gender , Mid-2008</t>
    </r>
    <r>
      <rPr>
        <b/>
        <sz val="11"/>
        <color rgb="FFFF0000"/>
        <rFont val="Cambria"/>
        <family val="1"/>
        <scheme val="major"/>
      </rPr>
      <t>*</t>
    </r>
    <r>
      <rPr>
        <b/>
        <sz val="11"/>
        <rFont val="Cambria"/>
        <family val="1"/>
        <scheme val="major"/>
      </rPr>
      <t xml:space="preserve"> </t>
    </r>
  </si>
  <si>
    <r>
      <t>5.4.6. Percentage Distribution of Employed Non-Nationals ( 15 years and over) by Economic Activity and Gender, 2008</t>
    </r>
    <r>
      <rPr>
        <b/>
        <sz val="11"/>
        <color rgb="FFFF0000"/>
        <rFont val="Cambria"/>
        <family val="1"/>
        <scheme val="major"/>
      </rPr>
      <t>*</t>
    </r>
  </si>
  <si>
    <t>6. Agriculture and Environment</t>
  </si>
  <si>
    <t>6.1. Agriculture</t>
  </si>
  <si>
    <t>Plant Production</t>
  </si>
  <si>
    <t>Livestock and Fisheries</t>
  </si>
  <si>
    <t>Agricultural Goods Trade</t>
  </si>
  <si>
    <t xml:space="preserve">6.2. Environment </t>
  </si>
  <si>
    <t>Location and Area</t>
  </si>
  <si>
    <t>Air Statistics</t>
  </si>
  <si>
    <t>Health and Safety</t>
  </si>
  <si>
    <r>
      <t xml:space="preserve">Given the crucial importance of agriculture and the environment, statistical data and information on these sectors offer indispensable support to decision-making. Such data also gives insight into a wide range of economic activities and serves as a basis for building plans and projects aimed at developing and promoting sustainable agriculture sector that preserves the environment and contribute to the enhancement of food security.
</t>
    </r>
    <r>
      <rPr>
        <sz val="11"/>
        <color theme="1"/>
        <rFont val="Calibri"/>
        <family val="2"/>
      </rPr>
      <t>In spite of the daunting challenges facing this sector, such as water scarcity, high soil salinity, elevated temperatures and high humidity, sound agricultural policies and plans can prove very beneficial to the agricultural sector, not only in terms of the sector's output and its contribution to the economy, but in other ways as well, such as improving air quality</t>
    </r>
    <r>
      <rPr>
        <sz val="11"/>
        <color rgb="FFFF0000"/>
        <rFont val="Calibri"/>
        <family val="2"/>
      </rPr>
      <t>.</t>
    </r>
    <r>
      <rPr>
        <sz val="11"/>
        <rFont val="Calibri"/>
        <family val="2"/>
      </rPr>
      <t xml:space="preserve">
The Emirate of Abu Dhabi's policies and programs reflect the increasing awareness for a better and cleaner environment. Environmental issues are considered amongst the most complicated topics because environment includes a variety of areas, such as air, water and its resources, earth, soil, and the impacts they have on human health and development. Therefore, providing efficient statistics covering a wide range of important environmental aspects has become a necessity for policy makers, analysts, and researchers in order to work on the conservation and development of the emirate's resources.  
Statistics centre- Abu Dhabi seeks to provide agricultural and environmental statistics that monitor the real status and cover all its aspects as well as monitoring the development taking place in both areas, agriculture and environment, to attain the goal of sustainable development.</t>
    </r>
  </si>
  <si>
    <t>Total Number of Holdings (Plant Holdings)</t>
  </si>
  <si>
    <t>Total Agriculture Area (Donums)</t>
  </si>
  <si>
    <t>Total Cultivated Area (Donums)</t>
  </si>
  <si>
    <t>Number of Poultry Farms</t>
  </si>
  <si>
    <t>Broiler - Chicken Meat Production (Tons)</t>
  </si>
  <si>
    <t>Egg Production (Thousand Eggs)</t>
  </si>
  <si>
    <t>Number of Modern Cattle Farms</t>
  </si>
  <si>
    <t>Number of Cattle</t>
  </si>
  <si>
    <t>Number of Milking Cows</t>
  </si>
  <si>
    <t>Milk Production (Tons)</t>
  </si>
  <si>
    <t>Number of Fishing Boats</t>
  </si>
  <si>
    <t>Total Number of Fishermen</t>
  </si>
  <si>
    <t>Quantity of Fish Caught (Tons)</t>
  </si>
  <si>
    <t>Exported Agricultural Goods (Thousand AED)</t>
  </si>
  <si>
    <t>Re - Exported Agricultural Goods (Thousand AED)</t>
  </si>
  <si>
    <t>Environment</t>
  </si>
  <si>
    <r>
      <t xml:space="preserve">Average Minimum Temperature ( </t>
    </r>
    <r>
      <rPr>
        <vertAlign val="superscript"/>
        <sz val="10"/>
        <rFont val="Calibri"/>
        <family val="2"/>
      </rPr>
      <t>o</t>
    </r>
    <r>
      <rPr>
        <sz val="10"/>
        <rFont val="Calibri"/>
        <family val="2"/>
      </rPr>
      <t>C)</t>
    </r>
  </si>
  <si>
    <t>Average Minimum Relative Humidity (%)</t>
  </si>
  <si>
    <t>Average Rainfall in Millimeters</t>
  </si>
  <si>
    <r>
      <t xml:space="preserve">Average Maximum Temperature( </t>
    </r>
    <r>
      <rPr>
        <vertAlign val="superscript"/>
        <sz val="10"/>
        <rFont val="Calibri"/>
        <family val="2"/>
      </rPr>
      <t>o</t>
    </r>
    <r>
      <rPr>
        <sz val="10"/>
        <rFont val="Calibri"/>
        <family val="2"/>
      </rPr>
      <t>C)</t>
    </r>
  </si>
  <si>
    <t>Average Maximum Relative Humidity (%)</t>
  </si>
  <si>
    <t>Average Atmospheric Pressure (hPA)</t>
  </si>
  <si>
    <t>% increase in CO2 Emissions - Oil and Gas Sector</t>
  </si>
  <si>
    <t>% increase in CO2 Emissions - Water and Electricity Sector</t>
  </si>
  <si>
    <t>Number of Working Wells</t>
  </si>
  <si>
    <t>Average Withdrawal of Groundwater (MCM)</t>
  </si>
  <si>
    <t>Average Water consumption per Agricultural Hectare (Cubic Meters)</t>
  </si>
  <si>
    <t>Total Non-Conventional Water Resources (MCM)</t>
  </si>
  <si>
    <t>Quantity of Treated Wastewater (MCM)</t>
  </si>
  <si>
    <t>Total Amount of Waste Generated (Tons)</t>
  </si>
  <si>
    <t>Daily Average of Waste Generated (Tons)</t>
  </si>
  <si>
    <t xml:space="preserve">
Agriculture and fisheries activity is one of the main sectors of production and one of the major components of GDP, in addition to being the source of a wide range of food commodities and a supplier for the Emirate’s numerous food processing industries. The agricultural policy further aims to bolster the contribution of Agriculture to economic development raise efficiency in utilizing available agricultural resources technically, economically, and environmentally to attain sustainable development. It also aims to maximize productivity, support agricultural industries, and increase their GDP contribution, as well as achieving a balanced development in the agricultural sector in relation to other economic sectors.
Agricultural statistics present data on the number and area of farms and indicators of the area under crops and the quantities and values of agricultural yield. In 2010, there were 24,290 agricultural holdings in the Abu Dhabi Emirate, with a total area of 747,679 donums. About 87% of area was put to various kinds of agricultural land use in 2010. 
The total number of livestock from sheep and goats in the Emirate of Abu Dhabi was about 2.3 million heads in 2009. The bulk was concentrated in Al-Ain region, where 63% of sheep and goats are raised. The total number of camels reached 378,076 head, 54% of which was in Al-Ain region, too, while cattle numbers were more or less evenly spread over the Emirate’s regions in 2009.
</t>
  </si>
  <si>
    <t xml:space="preserve">
Plant production statistics provide data describing the various developments affecting this activity, which vary from one season to another, and reflect the sector’s contribution to food production and food security in general. These statistics also give insight into the present levels of surplus or shortage in any plant products, thereby enabling the formulation of policies on foreign trade in agricultural products to plan export and import quantities and develop plans of agricultural land use patterns in a way that would reduce the shortage or surplus in certain field crops.                                                                                         
</t>
  </si>
  <si>
    <t>6.1.1.  Number and Area of Plant Holdings by Region</t>
  </si>
  <si>
    <t xml:space="preserve"> (Donums)</t>
  </si>
  <si>
    <t>Area</t>
  </si>
  <si>
    <t>Source: Abu Dhabi Food Control Authority</t>
  </si>
  <si>
    <t>Figure: 6.1.1. Percentage Distribution of Plant Holdings Area by Region, 2010</t>
  </si>
  <si>
    <t>6.1.2. Area of Plant Holdings by Land Use and Region, 2010</t>
  </si>
  <si>
    <t>Total Area of Holdings</t>
  </si>
  <si>
    <t>Fruits</t>
  </si>
  <si>
    <t>Crops</t>
  </si>
  <si>
    <t>Vegetable</t>
  </si>
  <si>
    <t>Green Houses</t>
  </si>
  <si>
    <t xml:space="preserve">Current Fallow </t>
  </si>
  <si>
    <t>Windbreaks</t>
  </si>
  <si>
    <t>Building</t>
  </si>
  <si>
    <t>Potentially Productive Area</t>
  </si>
  <si>
    <t>Figure: 6.1.2. Percentage Distribution of Plant Holdings Area by Land Use, 2010</t>
  </si>
  <si>
    <t>6.1.3. Area Cultivated with Field Crops by Region</t>
  </si>
  <si>
    <t>(Donums)</t>
  </si>
  <si>
    <t>6.1.4. Quantity of Production of Field Crops by Region</t>
  </si>
  <si>
    <t>6.1.5. Value of Field Crops by Region</t>
  </si>
  <si>
    <t>Figure: 6.1.3. Percentage Distribution of Area Cultivated with Field Crops by Region, 2010</t>
  </si>
  <si>
    <t>6.1.6. Quantity of Production, Cultivated Area, and Average Yield of Vegetables by Type, 2010</t>
  </si>
  <si>
    <r>
      <t xml:space="preserve">Production
</t>
    </r>
    <r>
      <rPr>
        <i/>
        <sz val="8"/>
        <rFont val="Calibri"/>
        <family val="2"/>
      </rPr>
      <t>(Tons)</t>
    </r>
  </si>
  <si>
    <r>
      <t xml:space="preserve">Cultivated Area
</t>
    </r>
    <r>
      <rPr>
        <i/>
        <sz val="8"/>
        <rFont val="Calibri"/>
        <family val="2"/>
      </rPr>
      <t>(Donums)</t>
    </r>
  </si>
  <si>
    <r>
      <t xml:space="preserve">Avergage Yield </t>
    </r>
    <r>
      <rPr>
        <i/>
        <sz val="8"/>
        <rFont val="Calibri"/>
        <family val="2"/>
      </rPr>
      <t>(Tons/Domum)</t>
    </r>
  </si>
  <si>
    <t>Tomato</t>
  </si>
  <si>
    <t>Pepper</t>
  </si>
  <si>
    <t>Cucumber</t>
  </si>
  <si>
    <t>Marrow</t>
  </si>
  <si>
    <t>Watermelon</t>
  </si>
  <si>
    <t>Sweet Melon</t>
  </si>
  <si>
    <t>Onion</t>
  </si>
  <si>
    <t>Eggplant</t>
  </si>
  <si>
    <t>Cauliflower</t>
  </si>
  <si>
    <t>B.Bean</t>
  </si>
  <si>
    <t>Cabbage</t>
  </si>
  <si>
    <t>J.Mallow</t>
  </si>
  <si>
    <t>Beets</t>
  </si>
  <si>
    <t>Corn</t>
  </si>
  <si>
    <t>Turnip</t>
  </si>
  <si>
    <t>Carrot</t>
  </si>
  <si>
    <t>Beans</t>
  </si>
  <si>
    <t>Other Vegetables</t>
  </si>
  <si>
    <t>6.1.7. Number and Area of Greenhouses by Region</t>
  </si>
  <si>
    <t>Number and Area of Greenhouses, by Region</t>
  </si>
  <si>
    <r>
      <t>Total</t>
    </r>
    <r>
      <rPr>
        <b/>
        <sz val="10"/>
        <color rgb="FFFF0000"/>
        <rFont val="Calibri"/>
        <family val="2"/>
      </rPr>
      <t>*</t>
    </r>
  </si>
  <si>
    <t>(Donum)</t>
  </si>
  <si>
    <r>
      <rPr>
        <sz val="9"/>
        <color rgb="FFFF0000"/>
        <rFont val="Calibri"/>
        <family val="2"/>
      </rPr>
      <t xml:space="preserve">* </t>
    </r>
    <r>
      <rPr>
        <sz val="9"/>
        <color theme="1"/>
        <rFont val="Calibri"/>
        <family val="2"/>
      </rPr>
      <t>Figures may not sum up to totals due to rounding</t>
    </r>
  </si>
  <si>
    <t>Figure 6.1.4.  Area of Greenhouses by Region</t>
  </si>
  <si>
    <t>6.1.8. Number and Area of  Fruit Trees by Type - Abu Dhabi Emirate</t>
  </si>
  <si>
    <r>
      <t>Fruit Trees</t>
    </r>
    <r>
      <rPr>
        <b/>
        <sz val="10"/>
        <color rgb="FFFF0000"/>
        <rFont val="Calibri"/>
        <family val="2"/>
      </rPr>
      <t>*</t>
    </r>
  </si>
  <si>
    <t>Lemon</t>
  </si>
  <si>
    <t>Orange</t>
  </si>
  <si>
    <t>Mango</t>
  </si>
  <si>
    <t>Pomegranate</t>
  </si>
  <si>
    <t>Figs</t>
  </si>
  <si>
    <t>Guavas</t>
  </si>
  <si>
    <t>Grapes</t>
  </si>
  <si>
    <t>Mulberry</t>
  </si>
  <si>
    <t>Almonds</t>
  </si>
  <si>
    <t>Banana</t>
  </si>
  <si>
    <t>Cider</t>
  </si>
  <si>
    <r>
      <rPr>
        <sz val="9"/>
        <color rgb="FFFF0000"/>
        <rFont val="Calibri"/>
        <family val="2"/>
      </rPr>
      <t xml:space="preserve">* </t>
    </r>
    <r>
      <rPr>
        <sz val="9"/>
        <rFont val="Calibri"/>
        <family val="2"/>
      </rPr>
      <t>Except for date palm</t>
    </r>
  </si>
  <si>
    <t>6.1.9. Number and Area of  Fruit Trees by Type - Abu Dhabi</t>
  </si>
  <si>
    <t>6.1.10. Number and Area of  Fruit Trees by Type - Al Ain</t>
  </si>
  <si>
    <t>Ziziphus</t>
  </si>
  <si>
    <t>6.1.11. Number and Area of  Fruit Trees by Type - Western Region</t>
  </si>
  <si>
    <r>
      <rPr>
        <sz val="9"/>
        <color rgb="FFFF0000"/>
        <rFont val="Calibri"/>
        <family val="2"/>
      </rPr>
      <t>*</t>
    </r>
    <r>
      <rPr>
        <sz val="9"/>
        <rFont val="Calibri"/>
        <family val="2"/>
      </rPr>
      <t xml:space="preserve"> Except for date palm</t>
    </r>
  </si>
  <si>
    <t>6.1.12. Number and Area of Forest Trees by Region, 2010</t>
  </si>
  <si>
    <t>6.1.13. Number and Area of Ornamental Plants by Region</t>
  </si>
  <si>
    <t>6.1.14. Quantity and Value of Agricultural Products Supplied to the Agriculture Marketing Centre</t>
  </si>
  <si>
    <t>( Quantity in Tons, Value inThousand AED)</t>
  </si>
  <si>
    <t>Product</t>
  </si>
  <si>
    <r>
      <t xml:space="preserve">Total </t>
    </r>
    <r>
      <rPr>
        <b/>
        <sz val="10"/>
        <color rgb="FFFF0000"/>
        <rFont val="Calibri"/>
        <family val="2"/>
      </rPr>
      <t>*</t>
    </r>
  </si>
  <si>
    <t>Cowpeas</t>
  </si>
  <si>
    <t>S.Cucumber</t>
  </si>
  <si>
    <t>Peas</t>
  </si>
  <si>
    <t>G Rocket</t>
  </si>
  <si>
    <t>Lettuce</t>
  </si>
  <si>
    <t>Spinach</t>
  </si>
  <si>
    <t>Coriander</t>
  </si>
  <si>
    <t>Parsley</t>
  </si>
  <si>
    <t>Potato</t>
  </si>
  <si>
    <t>Grass/Hay (Livestock fed)</t>
  </si>
  <si>
    <t xml:space="preserve">6.1.15. Agriculture Producers Price Indices </t>
  </si>
  <si>
    <t>( 2005 = 100)</t>
  </si>
  <si>
    <t>Crop</t>
  </si>
  <si>
    <t>All Products</t>
  </si>
  <si>
    <t>F.Tomato</t>
  </si>
  <si>
    <t>S. Cucumber</t>
  </si>
  <si>
    <t>Okra</t>
  </si>
  <si>
    <t xml:space="preserve">Livestock is considered a key activity to economic development in the Emirate of Abu Dhabi, hence it is a main source of income for rural and desert residents. As such, this sector received the attention of governments over the past few years through the implementation of policies and programs that have successfully achieved a steady growth in livestock populations.  
Coastlines are considered very important in meeting the population’s demand for fish, which is the basic food component for coast inhabitants. Fisheries are one of the important renewable economic resources, and an essential source of national income. </t>
  </si>
  <si>
    <t>6.1.16. Number of Livestock by Type - Abu Dhabi Emirate</t>
  </si>
  <si>
    <t>Sheep and Goats</t>
  </si>
  <si>
    <t>Cattle</t>
  </si>
  <si>
    <t>Camels</t>
  </si>
  <si>
    <t>6.1.17. Number of Livestock by Type - Abu Dhabi</t>
  </si>
  <si>
    <t>6.1.18. Number of Livestock by Type - Al Ain</t>
  </si>
  <si>
    <t>6.1.19. Number of Livestock by Type - Western Region</t>
  </si>
  <si>
    <t>Figure 6.1.5. Percentage Distribution of Number of Livestock by Region, 2009</t>
  </si>
  <si>
    <t>Figure 6.1.6. Number of Livestock by Type - Abu Dhabi Emirate</t>
  </si>
  <si>
    <t xml:space="preserve">6.1.20. Number and Value of Camels Supplied, Sold and Slaughtered </t>
  </si>
  <si>
    <t>(Quantity in Kg, Value in AED )</t>
  </si>
  <si>
    <t>Supplied Camels</t>
  </si>
  <si>
    <t>Sold Meat</t>
  </si>
  <si>
    <t xml:space="preserve">Quantity </t>
  </si>
  <si>
    <t>Sold Camels</t>
  </si>
  <si>
    <t>6.1.21. Number and Production of Poultry Farms by Type</t>
  </si>
  <si>
    <t>Unit</t>
  </si>
  <si>
    <t>Broilers</t>
  </si>
  <si>
    <t>Ton</t>
  </si>
  <si>
    <t>Layers</t>
  </si>
  <si>
    <t>Thousand egg</t>
  </si>
  <si>
    <t>6.1.22. Quantity and Value of Fish Caught by Major Fish Families</t>
  </si>
  <si>
    <t>(Quantity inTons, Value in Million AED)</t>
  </si>
  <si>
    <t>Fish Families</t>
  </si>
  <si>
    <t>Carangidae</t>
  </si>
  <si>
    <t>Haemulidae</t>
  </si>
  <si>
    <t>Lethrinidae</t>
  </si>
  <si>
    <t>Lutjanidae</t>
  </si>
  <si>
    <t>Portunidae</t>
  </si>
  <si>
    <t>Scombridae</t>
  </si>
  <si>
    <t>Serranidae</t>
  </si>
  <si>
    <t>Sparidae</t>
  </si>
  <si>
    <t>Source: Environment Agency - Abu Dhabi</t>
  </si>
  <si>
    <t>6.1.23. Number of Animals Treated at Veterinary Clinics by Region</t>
  </si>
  <si>
    <t>Abu Dhabi and Western Region</t>
  </si>
  <si>
    <t>6.1.24. Number of Cases Treated and Vaccinated by Type of Animal and Region, 2010</t>
  </si>
  <si>
    <t>Type of Animal</t>
  </si>
  <si>
    <t>Sheep</t>
  </si>
  <si>
    <t>Goats</t>
  </si>
  <si>
    <t>6.1.25. Number of Incidence of Poultry Diseases by Region</t>
  </si>
  <si>
    <t xml:space="preserve">
The Emirate of Abu Dhabi enjoys robust foreign trade in agricultural commodities, supported by its geographical location and its proximity to Asian markets, in addition to the trade facilities and trade laws and regulations in force. All these factors have contributed to the growth and development of commercial exchange of food and other agricultural goods and products through the Emirate's ports.
</t>
  </si>
  <si>
    <t>6.1.26. Value of Imports of Agricultural Goods and Food</t>
  </si>
  <si>
    <t>Vegetable products</t>
  </si>
  <si>
    <t>Animals or vegetable fats, oils and waxes</t>
  </si>
  <si>
    <t>Fertilizers</t>
  </si>
  <si>
    <t>Pesticides and rodents, fungi, weeds</t>
  </si>
  <si>
    <t>6.1.27. Value of Exports of Agricultural Goods and Food</t>
  </si>
  <si>
    <t>6.1.28. Value of Re-Exports of Agricultural Goods and Food</t>
  </si>
  <si>
    <t>Figure 6.1.7. Value of Imports, Exports, and Re-Exports of Agricultural Goods and Food</t>
  </si>
  <si>
    <t>Re-Exports</t>
  </si>
  <si>
    <t xml:space="preserve">6.1.29. Quantity and Value of Imports, Exports and Re-Exports of Agricultural Fertilizers </t>
  </si>
  <si>
    <t>(Quantity in Tons, Value in Thousand AED)</t>
  </si>
  <si>
    <t>Description</t>
  </si>
  <si>
    <t>6.1.30. Quantity of Pesticides Used by Type and Region, 2010</t>
  </si>
  <si>
    <t>Insecticides</t>
  </si>
  <si>
    <t>Liter</t>
  </si>
  <si>
    <t>Kilogram</t>
  </si>
  <si>
    <t>Fungicides</t>
  </si>
  <si>
    <t>Acaroids</t>
  </si>
  <si>
    <t xml:space="preserve">Phostoxin </t>
  </si>
  <si>
    <t>Pheromones (Number)</t>
  </si>
  <si>
    <t>Kairmone (Number)</t>
  </si>
  <si>
    <t>6.1.31. Total Loans given to the Farmers in Agricultural Sector by Region</t>
  </si>
  <si>
    <r>
      <rPr>
        <sz val="9"/>
        <color rgb="FFFF0000"/>
        <rFont val="Calibri"/>
        <family val="2"/>
      </rPr>
      <t xml:space="preserve">* </t>
    </r>
    <r>
      <rPr>
        <sz val="9"/>
        <rFont val="Calibri"/>
        <family val="2"/>
      </rPr>
      <t>The farmers pay only 50% of the value of the loan</t>
    </r>
  </si>
  <si>
    <t>6.1.32. Number of Agriculture Centres by Region, 2010</t>
  </si>
  <si>
    <t>Extension Centres</t>
  </si>
  <si>
    <t>Supply Centres</t>
  </si>
  <si>
    <t>Marketing Centres</t>
  </si>
  <si>
    <t>Marketing Centres Feed</t>
  </si>
  <si>
    <t>6.2. Environment</t>
  </si>
  <si>
    <r>
      <t>The Emirate of Abu Dhabi is showing an increased interest in developing the fields of environment, environment protection, and the conservation of natural resources. Environmental statistics reflect that interest through revealing the impact of development and the resultant change in a number of key elements of environmental statistics, such as climate, air, water, and waste management. 
In 2010, the average minimum temperature of the Abu Dhabi Emirate was 23⁰C while the average maximum temperature was 34.8⁰C. Average annual rainfall decreased from 81.8 mm in 2009 to 23.2 mm in 2010. Average minimum relative humidity was 33.1% while average maximum relative humidity was 78.1%. Average atmospheric pressure was 1,008.7 hectopascal and the maximum daily solar radiation exceeded 8,000 Watt /m²/h in some regions.
Regarding air quality, the concentrations of air pollutants in 2010 were within their allowable limits in general except for particulate matter, with a diameter of  10 microns or less, where the annual average concentration reached 226.6 mcg/m</t>
    </r>
    <r>
      <rPr>
        <vertAlign val="superscript"/>
        <sz val="11"/>
        <color theme="1"/>
        <rFont val="Calibri"/>
        <family val="2"/>
      </rPr>
      <t>3</t>
    </r>
    <r>
      <rPr>
        <sz val="11"/>
        <color theme="1"/>
        <rFont val="Calibri"/>
        <family val="2"/>
      </rPr>
      <t xml:space="preserve"> in the region of Abu Dhabi, and the highest averages were recorded in the residential and industrial areas in the emirate.
The quantity of treated wastewater in 2010 was 246.6 MCM. Abu Dhabi region accounts for about 74% of treated wastewater, while the share of Western region did not exceed 3.6% of the total. The average withdrawal of groundwater decreased by 6.2% and reached 2,250.9 MCM.
In 2010, there were 1259 cases of foodborne illnesses and food poisoning in the Abu Dhabi Emirate. Typhoid constituted 26.6% of the cases while Salmonella made up around 7% of the cases.
The Emirate of Abu Dhabi generated more than 27.3 thousand tons of waste per day in 2010, which adds up to approximately 9.97 million tons annually. Construction and demolition waste constituted the highest percentage with 74% of the total amount of waste generated in the emirate. 
</t>
    </r>
  </si>
  <si>
    <t xml:space="preserve">
The Emirate of Abu Dhabi is located in the far west and southwest part of the United Arab Emirates along the southern cost of the Arabian Gulf between latitudes 22°40′ and around 25° north and longitudes 51° and around 56° east. The total area of the Emirate is 67,340 square kilometres, occupying about some 87% of the total area of the UAE, excluding islands. The territorial waters of the Emirate embrace about 200 islands off its 700 kilometres coastline.
The topography of the Emirate is dominated by low-lying sandy terrain dotted with sand dunes exceeding 300 metres in height in some areas southwards. The eastern part of the Emirate borders the western fringes of Al-Hajar Mountains. Hafeet Mountain, Abu Dhabi’s highest elevation, rising about 1,300 metres, is located south of Al Ain city.
</t>
  </si>
  <si>
    <r>
      <t>6.2.1  Area</t>
    </r>
    <r>
      <rPr>
        <b/>
        <sz val="11"/>
        <color rgb="FFFF0000"/>
        <rFont val="Calibri"/>
        <family val="2"/>
      </rPr>
      <t>*</t>
    </r>
    <r>
      <rPr>
        <b/>
        <sz val="11"/>
        <color indexed="8"/>
        <rFont val="Calibri"/>
        <family val="2"/>
      </rPr>
      <t xml:space="preserve"> of the United Arab Emirates</t>
    </r>
  </si>
  <si>
    <t>Emirate</t>
  </si>
  <si>
    <t>Sq. mile</t>
  </si>
  <si>
    <t>Sq. kilometre</t>
  </si>
  <si>
    <t>Dubai</t>
  </si>
  <si>
    <t>Sharjah</t>
  </si>
  <si>
    <t>Ras Al-Khaimah</t>
  </si>
  <si>
    <t>Fujairah</t>
  </si>
  <si>
    <t>Umm Al Qiwain</t>
  </si>
  <si>
    <t>Ajman</t>
  </si>
  <si>
    <t>Source: Ministry of Economy</t>
  </si>
  <si>
    <r>
      <rPr>
        <sz val="8"/>
        <color rgb="FFFF0000"/>
        <rFont val="Calibri"/>
        <family val="2"/>
      </rPr>
      <t>*</t>
    </r>
    <r>
      <rPr>
        <sz val="8"/>
        <color indexed="8"/>
        <rFont val="Calibri"/>
        <family val="2"/>
      </rPr>
      <t xml:space="preserve"> Excluding islands</t>
    </r>
  </si>
  <si>
    <r>
      <t>Figure: 6.2.1. Area</t>
    </r>
    <r>
      <rPr>
        <b/>
        <sz val="11"/>
        <color rgb="FFFF0000"/>
        <rFont val="Calibri"/>
        <family val="2"/>
      </rPr>
      <t>*</t>
    </r>
    <r>
      <rPr>
        <b/>
        <sz val="11"/>
        <color theme="1"/>
        <rFont val="Calibri"/>
        <family val="2"/>
      </rPr>
      <t xml:space="preserve"> of The United Arab Emirates</t>
    </r>
  </si>
  <si>
    <t xml:space="preserve">
</t>
  </si>
  <si>
    <t xml:space="preserve">The Emirate of Abu Dhabi is located in the tropical dry region. The Tropic of Cancer runs through the southern part of the Emirate, giving its climate an arid nature characterised by relatively high temperatures throughout the year, especially in summer. The Emirate’s high summer temperatures are associated with high relative humidity, especially in coastal areas. Abu Dhabi receives scant rainfall and has warm winters with occasionally low temperatures. There is a  variation in temperatures between the coastal strip, the desert interior and areas of higher elevation that together make up the topography of the Emirate. Seasonal northerly winds blow across the country, helping to ameliorate the weather when they are not laden with dust, in addition to the brief moisture-laden south-easterly winds. The winds often vary between southerly, south-easterly, westerly, northerly and north westerly. Another characteristic of the Emirate’s weather is the high rate of evaporation of water due to several factors, namely wind speed, high temperature and low rainfall. 
</t>
  </si>
  <si>
    <t>Figure: 6.2.2. Average Maximum and Minimum Air Temperature by Month and Region, 2010</t>
  </si>
  <si>
    <t xml:space="preserve">
</t>
  </si>
  <si>
    <t xml:space="preserve">Month </t>
  </si>
  <si>
    <t>Minimum Temperature - Abu Dhabi</t>
  </si>
  <si>
    <t>Maximum Temperature - Abu Dhabi</t>
  </si>
  <si>
    <t>Minimum Temperature - Al Ain</t>
  </si>
  <si>
    <t>Maximum Temperature - Al Ain</t>
  </si>
  <si>
    <t>Minimum Temperature - Western Region</t>
  </si>
  <si>
    <t>Maximum Temperature - Western Region</t>
  </si>
  <si>
    <t>Minimum Temperature - Abu Dhabi Islands</t>
  </si>
  <si>
    <t>Maximum Temperature - Abu Dhabi Islands</t>
  </si>
  <si>
    <t>6.2.2. Air Temperature by Month - Abu Dhabi , 2010</t>
  </si>
  <si>
    <t>(Degree Celsius)</t>
  </si>
  <si>
    <t xml:space="preserve">Absolute 
Minimum </t>
  </si>
  <si>
    <t>Average 
Minimum</t>
  </si>
  <si>
    <t xml:space="preserve">Absolute 
Maximum </t>
  </si>
  <si>
    <t xml:space="preserve"> Average Maximum</t>
  </si>
  <si>
    <t>Source: National Center for Meteorology and Seismology</t>
  </si>
  <si>
    <t>6.2.3. Air Temperature by Month - Al Ain, 2010</t>
  </si>
  <si>
    <t>6.2.4. Air Temperature by Month - Western Region,  2010</t>
  </si>
  <si>
    <t>6.2.5. Air Temperature by Month  - Abu Dhabi Islands,  2010</t>
  </si>
  <si>
    <t>6.2.6. Average Rainfall by Month and Region, 2010</t>
  </si>
  <si>
    <t>(Millimetres )</t>
  </si>
  <si>
    <t>Western 
Region</t>
  </si>
  <si>
    <t>Abu Dhabi Islands</t>
  </si>
  <si>
    <t>Trace</t>
  </si>
  <si>
    <t>Figure 6.2.3. Average Rainfall by Month and Region, 2010</t>
  </si>
  <si>
    <t>6.2.7. Rainfall in Abu Dhabi and Al Ain Regions by Month, 2010</t>
  </si>
  <si>
    <t>AL Ain</t>
  </si>
  <si>
    <t>Heaviest Fall in one Day</t>
  </si>
  <si>
    <t>Total for
 Month</t>
  </si>
  <si>
    <t>Total for Month</t>
  </si>
  <si>
    <t>6.2.8. Rainfall in Western Region and Abu Dhabi Islands by Month, 2010</t>
  </si>
  <si>
    <t>Total for 
Month</t>
  </si>
  <si>
    <r>
      <t xml:space="preserve">6.2.9. Average Atmospheric Pressure </t>
    </r>
    <r>
      <rPr>
        <b/>
        <sz val="12"/>
        <color indexed="8"/>
        <rFont val="Calibri"/>
        <family val="2"/>
      </rPr>
      <t>by Month and Region, 2010</t>
    </r>
  </si>
  <si>
    <t>(Hectopascal)</t>
  </si>
  <si>
    <t>Western 
 Region</t>
  </si>
  <si>
    <t>6.2.10. Average Relative Humidity by Month and Region, 2010</t>
  </si>
  <si>
    <t>Figure 6.2.4. Average Relative Humidity by Month and Region, 2010</t>
  </si>
  <si>
    <t>6.2.11. Relative Humidity by Month - Abu Dhabi, 2010</t>
  </si>
  <si>
    <t xml:space="preserve">Monthly 
Average </t>
  </si>
  <si>
    <t>Average
 Minimum</t>
  </si>
  <si>
    <t>Average 
Maximum</t>
  </si>
  <si>
    <t>aver min</t>
  </si>
  <si>
    <t>aver max</t>
  </si>
  <si>
    <t xml:space="preserve"> Source: National Center for Meteorology and Seismology</t>
  </si>
  <si>
    <t>6.2.12. Relative Humidity by Month - Al Ain, 2010</t>
  </si>
  <si>
    <t>6.2.13. Relative Humidity by Month - Western Region, 2010</t>
  </si>
  <si>
    <t>6.2.14. Relative Humidity by Month - Abu Dhabi Islands, 2010</t>
  </si>
  <si>
    <t>6.2.15. Average Wind Speed by Month and Region, 2010</t>
  </si>
  <si>
    <r>
      <t>(Knot</t>
    </r>
    <r>
      <rPr>
        <i/>
        <sz val="9"/>
        <color rgb="FFFF0000"/>
        <rFont val="Calibri"/>
        <family val="2"/>
      </rPr>
      <t>*</t>
    </r>
    <r>
      <rPr>
        <i/>
        <sz val="9"/>
        <color theme="1"/>
        <rFont val="Calibri"/>
        <family val="2"/>
      </rPr>
      <t>)</t>
    </r>
  </si>
  <si>
    <r>
      <rPr>
        <sz val="9"/>
        <color rgb="FFFF0000"/>
        <rFont val="Calibri"/>
        <family val="2"/>
      </rPr>
      <t>*</t>
    </r>
    <r>
      <rPr>
        <sz val="9"/>
        <color theme="1"/>
        <rFont val="Calibri"/>
        <family val="2"/>
      </rPr>
      <t>Knot = 1.15 mph</t>
    </r>
  </si>
  <si>
    <t>6.2.16. Wind Speed by Month - Abu Dhabi , 2010</t>
  </si>
  <si>
    <t>Absolute 
Maximum</t>
  </si>
  <si>
    <t>6.2.17. Wind Speed by Month - Al Ain, 2010</t>
  </si>
  <si>
    <t xml:space="preserve">6.2.18. Wind Speed  by Month - Western Region, 2010 </t>
  </si>
  <si>
    <t>6.2.19. Wind Speed by Month - Abu Dhabi Islands, 2010</t>
  </si>
  <si>
    <t>6.2.20. Average Daily Sunshine in Abu Dhabi and Al Ain Regions by Month, 2010</t>
  </si>
  <si>
    <t>(Hours)</t>
  </si>
  <si>
    <t>6.2.21. Average Daily Total Solar Radiation by Month and Region, 2010</t>
  </si>
  <si>
    <t>(Watt /m²/h)</t>
  </si>
  <si>
    <t>Figure 6.2.5. Average Daily Total  Solar Radiation by Month and Region, 2010</t>
  </si>
  <si>
    <t>6.2.22. Daily Total Solar Radiation by Month - Abu Dhabi, 2010</t>
  </si>
  <si>
    <t>Minimum</t>
  </si>
  <si>
    <t>Maximum</t>
  </si>
  <si>
    <t>6.2.23. Daily Total Solar Radiation by Month - Al Ain, 2010</t>
  </si>
  <si>
    <t>6.2.24. Daily Total Solar Radiation by Month - Western Region,  2010</t>
  </si>
  <si>
    <t>6.2.25. Daily Total Solar Radiation by Month - Abu Dhabi Islands,  2010</t>
  </si>
  <si>
    <t xml:space="preserve">
Air pollution has health and environmental impacts on ecosystems and their inhabitants from humans, plants, and animals. Therefore the government of Abu Dhabi seeks to improve air quality and reduce emissions resulting from various economic activities; particularly those resulting from the burning of fossil fuels used in electricity production, transport or industry, or from the use of solvents in chemical and metal industries. 
Air pollution figures in the Emirate of Abu Dhabi are generally within the normal range. However, the readings vary with different locations: stations close to roads record high rates of pollution due to vehicle exhaust emissions. Likewise, readings taken within the vicinity of oil installations and industrial facilities are the highest in the Emirate. Generally, the concentrations of air pollutants in 2010 were within their allowable limits except for particulate matter, with a diameter of  10 microns or less, where the annual average concentration reached 226.6 mcg/m3 in the region of Abu Dhabi, and the highest averages were recorded in the residential and industrial areas in the emirate.
</t>
  </si>
  <si>
    <t>6.2.26. Annual Average of Air Pollution Indicators in Urban Areas by Region and Station, 2010</t>
  </si>
  <si>
    <t>Indicator (Maximum Allowable Limit)</t>
  </si>
  <si>
    <t xml:space="preserve"> Khalifa school</t>
  </si>
  <si>
    <t>Baniyas School</t>
  </si>
  <si>
    <t>Al Ain School</t>
  </si>
  <si>
    <t>Bida Zayed</t>
  </si>
  <si>
    <t>Sulphur Dioxide (350 mcg/m3 in 1 hour)</t>
  </si>
  <si>
    <t>Nitrogen Dioxide (400 mcg/m3 in 1 hour)</t>
  </si>
  <si>
    <t>Ground Level Ozone (200 mcg/m3  in 1 hour)</t>
  </si>
  <si>
    <t>Particulate Matter (150 mcg/m3 in 24 hours)</t>
  </si>
  <si>
    <t xml:space="preserve">6.2.27. Sulphur Dioxide Concentration in Ambient Air by Region, 2010   </t>
  </si>
  <si>
    <r>
      <t>(Microgram/m</t>
    </r>
    <r>
      <rPr>
        <i/>
        <vertAlign val="superscript"/>
        <sz val="9"/>
        <color theme="1"/>
        <rFont val="Calibri"/>
        <family val="2"/>
      </rPr>
      <t>3</t>
    </r>
    <r>
      <rPr>
        <i/>
        <sz val="9"/>
        <color theme="1"/>
        <rFont val="Calibri"/>
        <family val="2"/>
      </rPr>
      <t>)</t>
    </r>
  </si>
  <si>
    <t>Station Location</t>
  </si>
  <si>
    <t xml:space="preserve">Average </t>
  </si>
  <si>
    <t xml:space="preserve">City Centre - Khadija School </t>
  </si>
  <si>
    <t>Urban/ Residential - Khalifa School</t>
  </si>
  <si>
    <t>Road Side - Hamdan Street</t>
  </si>
  <si>
    <t>Urban/ Residential - Baniyas School</t>
  </si>
  <si>
    <t>Industrial - Mussafah</t>
  </si>
  <si>
    <t>Urban/ Residential - Al Ain School</t>
  </si>
  <si>
    <t>Road Side - Al Ain Street</t>
  </si>
  <si>
    <t>Urban/ Residential - Bida Zayed</t>
  </si>
  <si>
    <t>City Centre - Gayathi School</t>
  </si>
  <si>
    <t>Regional Background - Liwa Oasis</t>
  </si>
  <si>
    <t>6.2.28. Nitrogen Dioxide Concentration in Ambient Air by Region, 2010</t>
  </si>
  <si>
    <t>Road Side-Hamdan Street</t>
  </si>
  <si>
    <t>Industrial-Mussafah</t>
  </si>
  <si>
    <t>6.2.29. Methane Concentration in Ambient Air by Region, 2010</t>
  </si>
  <si>
    <t>6.2.30. Ground level Ozone Concentration in Ambient Air by Region, 2010</t>
  </si>
  <si>
    <t>Urban/ Residential  - Al Ain School</t>
  </si>
  <si>
    <t>Regional background - Liwa Oasis</t>
  </si>
  <si>
    <r>
      <t>6.2.31. Particulate Matter (PM</t>
    </r>
    <r>
      <rPr>
        <b/>
        <vertAlign val="subscript"/>
        <sz val="11"/>
        <color theme="1"/>
        <rFont val="Calibri"/>
        <family val="2"/>
      </rPr>
      <t>10</t>
    </r>
    <r>
      <rPr>
        <b/>
        <sz val="11"/>
        <color theme="1"/>
        <rFont val="Calibri"/>
        <family val="2"/>
      </rPr>
      <t>) Concentration in Ambient Air by Region, 2010</t>
    </r>
  </si>
  <si>
    <t>Urban/ Residential -Al Ain School</t>
  </si>
  <si>
    <t>Road Side - Al Ain  Street</t>
  </si>
  <si>
    <t>6.2.32. Hydrogen Sulphide Concentration in Ambient Air by Region, 2010</t>
  </si>
  <si>
    <t>6.2.33. Carbon Monoxide Concentration in Ambient Air by Region, 2010</t>
  </si>
  <si>
    <r>
      <t>(Milligram/m</t>
    </r>
    <r>
      <rPr>
        <i/>
        <vertAlign val="superscript"/>
        <sz val="9"/>
        <color theme="1"/>
        <rFont val="Calibri"/>
        <family val="2"/>
      </rPr>
      <t>3</t>
    </r>
    <r>
      <rPr>
        <i/>
        <sz val="9"/>
        <color theme="1"/>
        <rFont val="Calibri"/>
        <family val="2"/>
      </rPr>
      <t>)</t>
    </r>
  </si>
  <si>
    <t>6.2.34. Noise Level by Region, 2010</t>
  </si>
  <si>
    <t>(Decibels)</t>
  </si>
  <si>
    <t>6.2.35. Sulphur Dioxide Emissions - Oil and Gas Sector</t>
  </si>
  <si>
    <t>Business Sector</t>
  </si>
  <si>
    <t>Exploration and  Production</t>
  </si>
  <si>
    <t>Independent Operators</t>
  </si>
  <si>
    <r>
      <t>Shared Services</t>
    </r>
    <r>
      <rPr>
        <sz val="10"/>
        <color rgb="FFFF0000"/>
        <rFont val="Calibri"/>
        <family val="2"/>
      </rPr>
      <t>**</t>
    </r>
  </si>
  <si>
    <t>Marketing and Refining</t>
  </si>
  <si>
    <t xml:space="preserve">Gas Processing </t>
  </si>
  <si>
    <t xml:space="preserve">Source : Abu Dhabi National Oil Company - ADNOC </t>
  </si>
  <si>
    <t>* Included with exploration and production</t>
  </si>
  <si>
    <t>** New business sector</t>
  </si>
  <si>
    <t>6.2.36. Nitrogen Oxides Emissions - Oil and Gas Sector</t>
  </si>
  <si>
    <t xml:space="preserve">Source: Abu Dhabi National Oil Company - ADNOC </t>
  </si>
  <si>
    <t>6.2.37. Volatile Organic Compounds Emissions - Oil and Gas Sector</t>
  </si>
  <si>
    <t>6.2.38. Air Pollutant Total Emissions - Oil and Gas Sector</t>
  </si>
  <si>
    <t>Pollutant</t>
  </si>
  <si>
    <r>
      <t>Sulphur Dioxide (SO</t>
    </r>
    <r>
      <rPr>
        <vertAlign val="subscript"/>
        <sz val="10"/>
        <color theme="1"/>
        <rFont val="Calibri"/>
        <family val="2"/>
      </rPr>
      <t>2</t>
    </r>
    <r>
      <rPr>
        <sz val="10"/>
        <color theme="1"/>
        <rFont val="Calibri"/>
        <family val="2"/>
      </rPr>
      <t>)</t>
    </r>
  </si>
  <si>
    <t>Nitrogen Oxides (NOx)</t>
  </si>
  <si>
    <t>Volatile Organic Compounds (VOC)</t>
  </si>
  <si>
    <t>Figure 6.2.6. Air Pollutant Total Emissions - Oil and Gas Sector</t>
  </si>
  <si>
    <t>6.2.39. Per Capita Air Pollutant Total Emissions - Oil and Gas Sector</t>
  </si>
  <si>
    <t>Source : Statistics Centre- Abu Dhabi</t>
  </si>
  <si>
    <t>6.2.40. Carbon Dioxide Emissions - Oil and Gas Sector</t>
  </si>
  <si>
    <t>(Million Tons)</t>
  </si>
  <si>
    <t xml:space="preserve">Exploration and  Production </t>
  </si>
  <si>
    <t>Marketing &amp; Refining</t>
  </si>
  <si>
    <t xml:space="preserve">6.2.41. Per Capita Carbon Dioxide Emissions - Oil and Gas Sector  </t>
  </si>
  <si>
    <t>Source: Statistics Centre- Abu Dhabi</t>
  </si>
  <si>
    <t>6.2.42. Sulphur Dioxide Emissions  - Water and Electricity Production Sector</t>
  </si>
  <si>
    <t xml:space="preserve">(Tons) </t>
  </si>
  <si>
    <t>Source</t>
  </si>
  <si>
    <t xml:space="preserve">Arabian Power Company </t>
  </si>
  <si>
    <t xml:space="preserve">Shuweihat CMS International Power Company </t>
  </si>
  <si>
    <t xml:space="preserve">Emirates CMS Power Company </t>
  </si>
  <si>
    <t xml:space="preserve">Gulf Total Tractebel Power Company </t>
  </si>
  <si>
    <t xml:space="preserve">Taweelah Asia Power Company </t>
  </si>
  <si>
    <t>Al Mirfa Power and Distillation Plant</t>
  </si>
  <si>
    <t xml:space="preserve">Madinat Zayed Power Plant </t>
  </si>
  <si>
    <t>Source: Abu Dhabi Water and Electricity Authority - ADWEA</t>
  </si>
  <si>
    <t>6.2.43. Nitrogen Oxides Emissions  - Water and Electricity Production Sector</t>
  </si>
  <si>
    <t>6.2.44. Volatile Organic Compounds Emissions  - Water and Electricity Production Sector</t>
  </si>
  <si>
    <t>6.2.45. Air Pollutant Total Emissions  - Water and Electricity Production Sector</t>
  </si>
  <si>
    <t xml:space="preserve">Pollutant </t>
  </si>
  <si>
    <r>
      <t>Sulphur Dioxide (SO</t>
    </r>
    <r>
      <rPr>
        <vertAlign val="subscript"/>
        <sz val="10"/>
        <color theme="1"/>
        <rFont val="Cambria"/>
        <family val="1"/>
        <scheme val="major"/>
      </rPr>
      <t>2</t>
    </r>
    <r>
      <rPr>
        <sz val="10"/>
        <color theme="1"/>
        <rFont val="Cambria"/>
        <family val="1"/>
        <scheme val="major"/>
      </rPr>
      <t>)</t>
    </r>
  </si>
  <si>
    <t>Figure 6.2.7. Air Pollutant Total Emissions - Water and Electricity Production Sector</t>
  </si>
  <si>
    <t xml:space="preserve">Nitrogen Oxides </t>
  </si>
  <si>
    <t>6.2.46. Carbon Dioxide Emissions - Water and Electricity Production Sector</t>
  </si>
  <si>
    <t>6.2.47. Other Emissions  - Water and Electricity Production Sector</t>
  </si>
  <si>
    <t>Carbon Monoxide (CO)</t>
  </si>
  <si>
    <t>Lead (Pb)</t>
  </si>
  <si>
    <r>
      <t>Methane (CH</t>
    </r>
    <r>
      <rPr>
        <vertAlign val="subscript"/>
        <sz val="10"/>
        <color theme="1"/>
        <rFont val="Calibri"/>
        <family val="2"/>
      </rPr>
      <t>4</t>
    </r>
    <r>
      <rPr>
        <sz val="10"/>
        <color theme="1"/>
        <rFont val="Calibri"/>
        <family val="2"/>
      </rPr>
      <t>)</t>
    </r>
  </si>
  <si>
    <t xml:space="preserve">
The Emirate of Abu Dhabi pays particular attention to water activity as an essential part of its key priorities to preserve its natural resources since water is the basic for all economic, social, and sustainable environment development demands. The government of Abu Dhabi is working hard in increasing the awareness of the importance of water, its resources, and the rationalisation of water consumption by households or by economic activities, such as industry and agriculture. 
In 2010, the number of working  wells in the Emirate of Abu Dhabi was 68,200 compared to 21,800 non-working wells according to estimations made by the Environment Agency - Abu Dhabi. The average withdrawal of groundwater reached 2,250.9 MCM in 2010, whereas the amount of groundwater reserves reached 636,620 MCM. 
The Western Region was the lowest producer of treated wastewater in 2010 accounting for only 3.6% of the Emirate's total treated wastewater, while Abu Dhabi region ranked top in this regard, producing 74% of the total.</t>
  </si>
  <si>
    <t>6.2.48. Number of Working and Non-Working Wells by Region</t>
  </si>
  <si>
    <r>
      <t>2010</t>
    </r>
    <r>
      <rPr>
        <b/>
        <sz val="10"/>
        <color rgb="FFFF0000"/>
        <rFont val="Calibri"/>
        <family val="2"/>
      </rPr>
      <t>*</t>
    </r>
  </si>
  <si>
    <t>Working Wells</t>
  </si>
  <si>
    <t>Non-Working Wells</t>
  </si>
  <si>
    <r>
      <rPr>
        <sz val="9"/>
        <color rgb="FFFF0000"/>
        <rFont val="Calibri"/>
        <family val="2"/>
      </rPr>
      <t>*</t>
    </r>
    <r>
      <rPr>
        <sz val="9"/>
        <color theme="1"/>
        <rFont val="Calibri"/>
        <family val="2"/>
      </rPr>
      <t>Estimates</t>
    </r>
  </si>
  <si>
    <t>6.2.49. Average Withdrawal of Groundwater by Region</t>
  </si>
  <si>
    <t>(Million Cubic Metres)</t>
  </si>
  <si>
    <t>6.2.50. Amount of Groundwater Reserves by Type</t>
  </si>
  <si>
    <t>Fresh Groundwater</t>
  </si>
  <si>
    <t>Brackish Groundwater</t>
  </si>
  <si>
    <t>Saline Groundwater</t>
  </si>
  <si>
    <t>Figure 6.2.8. Percentage Distribution of Groundwater Reserves by Type, 2010</t>
  </si>
  <si>
    <t>6.2.51. Total Non-Conventional Water Resources by Type</t>
  </si>
  <si>
    <t>Desalinated Water Consumption</t>
  </si>
  <si>
    <t>Quantity of Treated Wastewater Resued</t>
  </si>
  <si>
    <t>6.2.52. Quantity of Treated Wastewater by Region</t>
  </si>
  <si>
    <t>Source: Abu Dhabi Sewerage Services Company</t>
  </si>
  <si>
    <t>6.2.53. Quantity of Treated Wastewater Reused by Region</t>
  </si>
  <si>
    <r>
      <rPr>
        <b/>
        <sz val="11"/>
        <rFont val="Calibri"/>
        <family val="2"/>
      </rPr>
      <t>6.2.54</t>
    </r>
    <r>
      <rPr>
        <b/>
        <sz val="11"/>
        <color rgb="FF333333"/>
        <rFont val="Calibri"/>
        <family val="2"/>
      </rPr>
      <t xml:space="preserve">. </t>
    </r>
    <r>
      <rPr>
        <b/>
        <sz val="11"/>
        <color indexed="8"/>
        <rFont val="Calibri"/>
        <family val="2"/>
      </rPr>
      <t>Total Wastewater Treatment Plant Capacity by Region</t>
    </r>
  </si>
  <si>
    <t> 135.774</t>
  </si>
  <si>
    <t> 95.872</t>
  </si>
  <si>
    <t> 29.426</t>
  </si>
  <si>
    <t> 10.476</t>
  </si>
  <si>
    <t>6.2.55. Total Conventional Wastewater Treatment Plants Capacity by Region</t>
  </si>
  <si>
    <t>6.2.56. Total Non-Conventional Wastewater Treatment Plants Capacity by Region</t>
  </si>
  <si>
    <t> 1.383</t>
  </si>
  <si>
    <t> 0.215</t>
  </si>
  <si>
    <t> 1.168</t>
  </si>
  <si>
    <t xml:space="preserve">6.2.57. Total Consumption of Water in the Irrigation of Agricultural Areas </t>
  </si>
  <si>
    <t xml:space="preserve">Groundwater Consumption </t>
  </si>
  <si>
    <t xml:space="preserve">Desalinated Water Consumption </t>
  </si>
  <si>
    <r>
      <t>Treated Wastewater Reused</t>
    </r>
    <r>
      <rPr>
        <i/>
        <sz val="10"/>
        <color theme="1"/>
        <rFont val="Calibri"/>
        <family val="2"/>
      </rPr>
      <t xml:space="preserve"> </t>
    </r>
  </si>
  <si>
    <r>
      <t>Agricultural area</t>
    </r>
    <r>
      <rPr>
        <i/>
        <sz val="10"/>
        <color theme="1"/>
        <rFont val="Calibri"/>
        <family val="2"/>
      </rPr>
      <t xml:space="preserve"> (Hectare) </t>
    </r>
  </si>
  <si>
    <r>
      <t xml:space="preserve">Average water Consumption per Agricultural Hectare </t>
    </r>
    <r>
      <rPr>
        <i/>
        <sz val="10"/>
        <color theme="1"/>
        <rFont val="Calibri"/>
        <family val="2"/>
      </rPr>
      <t>(Cubic Meters)</t>
    </r>
  </si>
  <si>
    <t>% Reduction of  Water Consumption per Agricultural Hectare</t>
  </si>
  <si>
    <t xml:space="preserve">Source: Statistics Centre - Abu Dhabi, Environment Agency, Abu Dhabi Food Control Authority, Abu Dhabi Sewerage Services Company, Abu Dhabi Water and Electricity Authority </t>
  </si>
  <si>
    <t xml:space="preserve">The interest in waste management and treatment increases with the increase of human and economic development. The growth and development of a sector correlates directly with the amount of waste generated from that sector. Consequently, an increasing need for safe and effective waste management system emerges along with waste recycling that contribute economic benefits to society and its economic sectors.  Safe disposal of solid waste is one of the challenging issues that societies and developing countries are facing in order to reduce health risks and environmental damages that can result from improper disposal of waste, especially hazardous waste. 
Total amount of waste generated in 2010 reached about 9.97 million tons in the Emirate of Abu Dhabi with a rate of 27.3 thousand tons per day. The demolition and construction activity accounts for 74% of total waste generated, whereas the amount of solid municipal waste reached about 834 thousand tons of which 63% was in the Abu Dhabi region. 
</t>
  </si>
  <si>
    <t>6.2.58. Waste Generation by Region and Source Activity, 2010</t>
  </si>
  <si>
    <t>Daily average</t>
  </si>
  <si>
    <t>Municipal Solid Waste</t>
  </si>
  <si>
    <t>Commercial and Industrial Waste</t>
  </si>
  <si>
    <t>Agricultural Waste</t>
  </si>
  <si>
    <t>Construction and  Demolition</t>
  </si>
  <si>
    <r>
      <t>Hazardous Medical waste</t>
    </r>
    <r>
      <rPr>
        <sz val="10"/>
        <color rgb="FFFF0000"/>
        <rFont val="Calibri"/>
        <family val="2"/>
      </rPr>
      <t>*</t>
    </r>
  </si>
  <si>
    <t>Hazardous Waste</t>
  </si>
  <si>
    <t>Source: The Centre of Waste Management  - Abu Dhabi</t>
  </si>
  <si>
    <r>
      <rPr>
        <sz val="9"/>
        <color rgb="FFE63723"/>
        <rFont val="Calibri"/>
        <family val="2"/>
      </rPr>
      <t xml:space="preserve">* </t>
    </r>
    <r>
      <rPr>
        <sz val="9"/>
        <color theme="1"/>
        <rFont val="Calibri"/>
        <family val="2"/>
      </rPr>
      <t>Estimates</t>
    </r>
  </si>
  <si>
    <t>Figure 6.2.9. Percentage Distribution of Waste Amount by Region, 2010</t>
  </si>
  <si>
    <t xml:space="preserve">
Occupational health and safety is one major area that receives a great deal of attention from the Emirate of Abu Dhabi, and from this sense, statistics give a clearer picture of health and safety within some economic sectors to reduce occupational incidents and take appropriate measures through increasing the awareness in environment, health, and safety management systems.
In 2010, there were 75 cases of fatal occupational incidents and 26 fatal occupational road accidents in the Emirate of Abu Dhabi. There were 1,259 cases of foodborne illnesses and food poisoning  caused by consuming foods or drinks contaminated with bacteria and viruses. Typhoid accounted for the largest share of poisoning cases, claiming 335 victim or 26.6% of the total cases of poisoning during the year 2010.
</t>
  </si>
  <si>
    <t>6.2.59. Number of Food Poisoning and Foodborne illnesses by Type</t>
  </si>
  <si>
    <t>Salmonella</t>
  </si>
  <si>
    <t>Other Food Poisoning</t>
  </si>
  <si>
    <t>Viral Hepatitis A</t>
  </si>
  <si>
    <t>Bacillary Dysentery</t>
  </si>
  <si>
    <t xml:space="preserve">Bacterial Dysentery </t>
  </si>
  <si>
    <t>Paratyphoid Fever</t>
  </si>
  <si>
    <t xml:space="preserve">Other </t>
  </si>
  <si>
    <t>Source: Health Authority - Abu Dhabi</t>
  </si>
  <si>
    <t xml:space="preserve">6.2.60. Number of Injury Deaths </t>
  </si>
  <si>
    <t xml:space="preserve">Injury Category </t>
  </si>
  <si>
    <t xml:space="preserve">Road Traffic Injury (RTI) </t>
  </si>
  <si>
    <t xml:space="preserve">Occupational Injury </t>
  </si>
  <si>
    <t xml:space="preserve">Occupational RTI </t>
  </si>
  <si>
    <r>
      <t>Source: Health Authority - Abu Dhabi</t>
    </r>
    <r>
      <rPr>
        <sz val="9"/>
        <color indexed="63"/>
        <rFont val="Calibri"/>
        <family val="2"/>
      </rPr>
      <t xml:space="preserve"> </t>
    </r>
  </si>
  <si>
    <t xml:space="preserve"> 6.2.61. Number of Occupational Health and Safety Incidents - Oil and Gas Sector</t>
  </si>
  <si>
    <t xml:space="preserve">Fatality Incidents </t>
  </si>
  <si>
    <t>Fatality Non Recordable</t>
  </si>
  <si>
    <t>Disability Incident</t>
  </si>
  <si>
    <t xml:space="preserve">Lost Time Injury Incidents </t>
  </si>
  <si>
    <t>Medical Treatment Case</t>
  </si>
  <si>
    <t>Restricted Workday Case</t>
  </si>
  <si>
    <t>Serious Near Miss</t>
  </si>
  <si>
    <t>Journey Incident</t>
  </si>
  <si>
    <t xml:space="preserve">Reporting Dangerous Occurrence </t>
  </si>
  <si>
    <t>Occurrence of Occupational Disease</t>
  </si>
  <si>
    <t>Road Traffic Incidents</t>
  </si>
  <si>
    <t>Other (near miss)</t>
  </si>
  <si>
    <t>6.2.62. Rate of Injuries and Incidents Registered Per Million Man-Hours Worked  - Oil and Gas Sector</t>
  </si>
  <si>
    <r>
      <t>Number of Working Hours (</t>
    </r>
    <r>
      <rPr>
        <i/>
        <sz val="10"/>
        <color theme="1" tint="4.9989318521683403E-2"/>
        <rFont val="Calibri"/>
        <family val="2"/>
      </rPr>
      <t>Million Hours</t>
    </r>
    <r>
      <rPr>
        <sz val="10"/>
        <color theme="1" tint="4.9989318521683403E-2"/>
        <rFont val="Calibri"/>
        <family val="2"/>
      </rPr>
      <t>)</t>
    </r>
  </si>
  <si>
    <t>Lost Time Injury Frequency Rate (LTIFR)</t>
  </si>
  <si>
    <t>Lost Time Injury Severity Rate (LTISR)</t>
  </si>
  <si>
    <t>Total Reportable Case Frequency (TRCF)</t>
  </si>
  <si>
    <t>Fatal Accident Rate (FAR)</t>
  </si>
  <si>
    <t>6.2.63. Number Occupational Health and Safety Incidents - Water and Electricity Production Sector</t>
  </si>
  <si>
    <t>6.2.64. Rate of Injuries and Incidents Registered Per Million Man-Hours Worked - Water and Electricity Production Sector</t>
  </si>
  <si>
    <r>
      <t>Total Reportable Case Frequency (TRCF)</t>
    </r>
    <r>
      <rPr>
        <sz val="10"/>
        <color rgb="FFFF0000"/>
        <rFont val="Calibri"/>
        <family val="2"/>
      </rPr>
      <t>*</t>
    </r>
  </si>
  <si>
    <t xml:space="preserve">* Including Fatal accident Rate </t>
  </si>
  <si>
    <t>*Includes Fatal Accident Rate (FAR)</t>
  </si>
  <si>
    <t>Non Financial Corporations Sector</t>
  </si>
  <si>
    <t>Financial Corporations Sector</t>
  </si>
  <si>
    <t>Prices of Liquefied Natural Gas Products</t>
  </si>
  <si>
    <t xml:space="preserve"> Export Prices of Refined Petroleum Products</t>
  </si>
  <si>
    <t xml:space="preserve"> Amount of Electricity Consumption by Sector</t>
  </si>
  <si>
    <t>Consumption of Desalinated Water  by Sector</t>
  </si>
  <si>
    <t>Abu Dhabi</t>
    <phoneticPr fontId="57" type="noConversion"/>
  </si>
  <si>
    <t>Al Ain</t>
    <phoneticPr fontId="57" type="noConversion"/>
  </si>
  <si>
    <t>Western Region</t>
    <phoneticPr fontId="57" type="noConversion"/>
  </si>
  <si>
    <t>Number of vechicles</t>
  </si>
  <si>
    <t>Abu Dhabi</t>
    <phoneticPr fontId="57" type="noConversion"/>
  </si>
  <si>
    <t>Al Ain</t>
    <phoneticPr fontId="57" type="noConversion"/>
  </si>
  <si>
    <t>Dial up connections</t>
    <phoneticPr fontId="57" type="noConversion"/>
  </si>
  <si>
    <r>
      <t>B</t>
    </r>
    <r>
      <rPr>
        <sz val="10"/>
        <color theme="1"/>
        <rFont val="Calibri"/>
        <family val="2"/>
        <scheme val="minor"/>
      </rPr>
      <t xml:space="preserve">roadband </t>
    </r>
    <r>
      <rPr>
        <sz val="10"/>
        <color indexed="8"/>
        <rFont val="Calibri"/>
        <family val="2"/>
      </rPr>
      <t>connections</t>
    </r>
  </si>
  <si>
    <t>Guest nights by month</t>
    <phoneticPr fontId="57" type="noConversion"/>
  </si>
  <si>
    <t>Number of Guest by month</t>
    <phoneticPr fontId="57" type="noConversion"/>
  </si>
  <si>
    <t>January</t>
    <phoneticPr fontId="57" type="noConversion"/>
  </si>
  <si>
    <t>Abu Dhabi</t>
    <phoneticPr fontId="85" type="noConversion"/>
  </si>
  <si>
    <t>Al Ain</t>
    <phoneticPr fontId="85" type="noConversion"/>
  </si>
  <si>
    <t>Western Region</t>
    <phoneticPr fontId="85" type="noConversion"/>
  </si>
  <si>
    <r>
      <t>Sulphur dioxide</t>
    </r>
    <r>
      <rPr>
        <sz val="11"/>
        <color indexed="8"/>
        <rFont val="Calibri"/>
        <family val="2"/>
      </rPr>
      <t xml:space="preserve"> </t>
    </r>
  </si>
  <si>
    <t>Nitrogen dioxide</t>
    <phoneticPr fontId="85" type="noConversion"/>
  </si>
  <si>
    <t>Methane</t>
    <phoneticPr fontId="85" type="noConversion"/>
  </si>
  <si>
    <t>Ground level ozone</t>
    <phoneticPr fontId="85" type="noConversion"/>
  </si>
  <si>
    <t>Particulate matter</t>
    <phoneticPr fontId="85" type="noConversion"/>
  </si>
  <si>
    <t>Hydrogen sulphide</t>
    <phoneticPr fontId="85" type="noConversion"/>
  </si>
  <si>
    <t>Carbon monoxide</t>
    <phoneticPr fontId="85" type="noConversion"/>
  </si>
  <si>
    <t>Treated</t>
    <phoneticPr fontId="85" type="noConversion"/>
  </si>
  <si>
    <t>Reused</t>
    <phoneticPr fontId="85" type="noConversion"/>
  </si>
  <si>
    <t>Area of Plant Holdings by Region, 2010</t>
  </si>
  <si>
    <t>Number and Area of  Fruit Trees by Region</t>
  </si>
  <si>
    <t>Area of Forest Trees by Region</t>
  </si>
  <si>
    <t>Consumption of Desalinated Water by Region</t>
  </si>
  <si>
    <t>Consumption of Electricity by Region</t>
  </si>
  <si>
    <t xml:space="preserve"> Motor Vehicles Licensed by Region</t>
  </si>
  <si>
    <t>Aircraft movements by month</t>
  </si>
  <si>
    <t>Dipartures</t>
  </si>
  <si>
    <t>Source: Abu Dhabi Education Council</t>
  </si>
  <si>
    <t>Figure 3.3.1</t>
  </si>
  <si>
    <t xml:space="preserve"> Pupils and Their Percentage Distribution by  Sector &amp; Stage , 2009/2010</t>
  </si>
  <si>
    <t>Kg</t>
  </si>
  <si>
    <r>
      <t>Government Education</t>
    </r>
    <r>
      <rPr>
        <sz val="10"/>
        <color rgb="FFFF0000"/>
        <rFont val="Calibri"/>
        <family val="2"/>
        <scheme val="minor"/>
      </rPr>
      <t>*</t>
    </r>
  </si>
  <si>
    <t>*Note: Excluding 198 students in Special Education</t>
  </si>
  <si>
    <t>Source: Abu Dhabi Education Council, Statistics Center - Abu Dhabi</t>
  </si>
  <si>
    <t>4.3.1 Non - Government Organizations by Activity</t>
  </si>
  <si>
    <t>Source: Ministry of Social Affairs</t>
  </si>
  <si>
    <t>Source: Abu Dhabi Authority for Culture and Heritage</t>
  </si>
  <si>
    <t>4.5.6 Number of Programs Broadcasted by Abu Dhabi Radio Station by Type of Program and Production Origin, 2010</t>
  </si>
  <si>
    <t xml:space="preserve">Origin of Production </t>
  </si>
  <si>
    <t>Domestic</t>
  </si>
  <si>
    <t>Abroad</t>
  </si>
  <si>
    <t>Source: Abu Dhabi Media Company</t>
  </si>
  <si>
    <t>Singulate Mean Age at first Marriage (SMAM*)  by Gender</t>
  </si>
  <si>
    <t>Percentages</t>
  </si>
  <si>
    <t>Percentage Distribution of Unemployed Nationals by Gender</t>
  </si>
  <si>
    <t xml:space="preserve">others </t>
  </si>
  <si>
    <t xml:space="preserve">National Labour Force Estimates (15 years and over) by Age Group and Gender, Mid - 2008* </t>
  </si>
  <si>
    <t>Figure 5.1.1</t>
  </si>
  <si>
    <t>Figure 5.2.1.</t>
  </si>
  <si>
    <t xml:space="preserve"> Percentage Distribution of Estimated Employed Population (15 years and over) by Main Occupation, Mid - 2008</t>
  </si>
  <si>
    <t>Books Available Books Available at National Library  and Cultural Foundation</t>
  </si>
  <si>
    <t>2000/2001</t>
  </si>
  <si>
    <t>2001/2002</t>
  </si>
  <si>
    <t>2002/2003</t>
  </si>
  <si>
    <t>2003/2004</t>
  </si>
  <si>
    <t>2004/2005</t>
  </si>
  <si>
    <t>2006/2007</t>
  </si>
  <si>
    <t>Total Pupils</t>
  </si>
  <si>
    <r>
      <rPr>
        <b/>
        <sz val="9"/>
        <color theme="0" tint="-0.499984740745262"/>
        <rFont val="Cambria"/>
        <family val="1"/>
      </rPr>
      <t>Source</t>
    </r>
    <r>
      <rPr>
        <sz val="9"/>
        <color indexed="8"/>
        <rFont val="Cambria"/>
        <family val="1"/>
      </rPr>
      <t>: Statistics Centre - Abu Dhabi</t>
    </r>
  </si>
  <si>
    <t>*Estimates are based on the preliminary Results of Census (Phase 2) Conducted by SCAD in 2010</t>
  </si>
  <si>
    <t>3.1.2. Average Annual  Population Growth Rates in the Intercensal Periods by Nationality and Gender</t>
  </si>
  <si>
    <t>1975-1985</t>
  </si>
  <si>
    <t>1995-2005</t>
  </si>
  <si>
    <r>
      <t>2005-2010</t>
    </r>
    <r>
      <rPr>
        <b/>
        <sz val="10"/>
        <color rgb="FFFF0000"/>
        <rFont val="Cambria"/>
        <family val="1"/>
      </rPr>
      <t>*</t>
    </r>
  </si>
  <si>
    <t>*2010 Estimates are based on preliminary results of Census (Phase 2) conducted by SCAD in 2010</t>
  </si>
  <si>
    <t>3.1.3. Population Density (Per Square Kilometer) By Region</t>
  </si>
  <si>
    <r>
      <t xml:space="preserve"> 3.1.4. Population Estimates by Region and Gender, Mid 2005 and Mid 2010</t>
    </r>
    <r>
      <rPr>
        <b/>
        <sz val="11"/>
        <color rgb="FFFF0000"/>
        <rFont val="Cambria"/>
        <family val="1"/>
      </rPr>
      <t>*</t>
    </r>
  </si>
  <si>
    <t xml:space="preserve"> 3.1.6. Population Estimates by Age Group, Nationality and Gender, Mid 2010</t>
  </si>
  <si>
    <t>3.1.33. Non-National Population Estimates by Age Group and Gender - Abu Dhabi Islands,  Mid 2010</t>
  </si>
  <si>
    <t>3.1.32. National Population Estimates by Age Group and Gender - Abu Dhabi Islands, Mid 2010</t>
  </si>
  <si>
    <t>3.1.31. Population Estimates by Age Group and Gender - Abu Dhabi Islands, Mid 2010</t>
  </si>
  <si>
    <t>3.1.30. Non-National Population Estimates by Age Group and Gender - Western Region, Mid 2010</t>
  </si>
  <si>
    <t>3.1.29. National Population Estimates by Age Group and Gender - Western Region, Mid 2010</t>
  </si>
  <si>
    <t>3.1.28. Population Estimates by Age Group and Gender - Western Region, Mid 2010</t>
  </si>
  <si>
    <t>3.1.27. Non-National Population Estimates by Age Group and Gender - Al Ain Region Rural, Mid 2010</t>
  </si>
  <si>
    <t>3.1.26. National Population Estimates by Age Group and Gender - Al Ain Region Rural, Mid 2010</t>
  </si>
  <si>
    <t>3.1.25. Population Estimates by Age Group and Gender - Al Ain Region Rural, Mid 2010</t>
  </si>
  <si>
    <t>3.1.24. Non-National Population Estimates by Age Group and Gender - Al Ain Region Urban, Mid 2010</t>
  </si>
  <si>
    <t>3.1.23. National Population Estimates by Age Group and Gender - Al Ain Region Urban, Mid 2010</t>
  </si>
  <si>
    <t>3.1.22. Population Estimates by Age Group and Gender - Al Ain Region Urban, Mid 2010</t>
  </si>
  <si>
    <t>3.1.21. Non-National Population Estimates by Age Group and Gender - Al Ain Region,  Mid 2010</t>
  </si>
  <si>
    <t>3.1.20. National Population Estimates by Age Group and Gender - Al Ain Region, Mid 2010</t>
  </si>
  <si>
    <t>3.1.19.Population Estimates by Age Group and Gender - Al Ain Region, Mid 2010</t>
  </si>
  <si>
    <t>3.1.18. Non-National Population Estimates by Age Group and Gender - Abu Dhabi Region Rural, Mid 2010</t>
  </si>
  <si>
    <t>3.1.17. National Population Estimates by Age Group and Gender -  Abu Dhabi Region Rural, Mid 2010</t>
  </si>
  <si>
    <t>3.1.16. Population Estimates by Age Group and Gender -  Abu Dhabi Region Rural, Mid 2010</t>
  </si>
  <si>
    <t>3.1.15. Non-National Population Estimates by Age Group and Gender - Abu Dhabi Region Urban, Mid 2010</t>
  </si>
  <si>
    <t>3.1.14. National Population Estimates by Age Group and Gender -  Abu Dhabi Region Urban, Mid 2010</t>
  </si>
  <si>
    <t>3.1.13. Population Estimates by Age Group and Gender -  Abu Dhabi Region Urban, Mid 2010</t>
  </si>
  <si>
    <t>3.1.12. Non- National Population Estimates by Age Group and Gender -  Abu Dhabi Region, Mid 2010</t>
  </si>
  <si>
    <t>3.1.11. National Population Estimates by Age Group and Gender - Abu Dhabi  Region, Mid 2010</t>
  </si>
  <si>
    <t>3.1.10. Population Estimates by Age Group and Gender - Abu Dhabi Region, Mid 2010</t>
  </si>
  <si>
    <t>3.1.9. Non-National Population Estimates by Age Group and Gender, Mid 2010</t>
  </si>
  <si>
    <t>3.1.8. National Population Estimates by Age Group and Gender,  Mid 2010</t>
  </si>
  <si>
    <t>3.1.7. Population Estimates by Age Group and Gender, Mid 2010</t>
  </si>
  <si>
    <t>Male:Female (%)</t>
  </si>
  <si>
    <r>
      <t>3.2.2. Births by Nationality, Gender and Region, 2010</t>
    </r>
    <r>
      <rPr>
        <b/>
        <sz val="11"/>
        <color rgb="FFFF0000"/>
        <rFont val="Cambria"/>
        <family val="1"/>
      </rPr>
      <t xml:space="preserve"> *</t>
    </r>
  </si>
  <si>
    <r>
      <t xml:space="preserve">3.2.3. Crude Birth Rate (Per 1000 Population) by Nationality </t>
    </r>
    <r>
      <rPr>
        <b/>
        <sz val="11"/>
        <color rgb="FFFF0000"/>
        <rFont val="Cambria"/>
        <family val="1"/>
      </rPr>
      <t>*</t>
    </r>
  </si>
  <si>
    <t>*Excluding 48 cases with not stated nationality  in 2010, 34 cases in 2009 and 12 cases in 2008</t>
  </si>
  <si>
    <t>*Excluding 48 cases with not stated nationality</t>
  </si>
  <si>
    <r>
      <t xml:space="preserve">3.2.5.  Deaths by  Nationality , Gender and Region, 2010 </t>
    </r>
    <r>
      <rPr>
        <b/>
        <sz val="11"/>
        <color rgb="FFFF0000"/>
        <rFont val="Cambria"/>
        <family val="1"/>
      </rPr>
      <t>*</t>
    </r>
  </si>
  <si>
    <r>
      <t>Age Specific Deaths Rate (Per 1000 Population)by Age Group (up to 64 years) and Gender, 2010</t>
    </r>
    <r>
      <rPr>
        <b/>
        <sz val="11"/>
        <color rgb="FFFF0000"/>
        <rFont val="Cambria"/>
        <family val="1"/>
      </rPr>
      <t>*</t>
    </r>
  </si>
  <si>
    <r>
      <t>Western Region</t>
    </r>
    <r>
      <rPr>
        <b/>
        <sz val="11"/>
        <color rgb="FFFF0000"/>
        <rFont val="Cambria"/>
        <family val="1"/>
      </rPr>
      <t>**</t>
    </r>
  </si>
  <si>
    <t>** Specific values for the Western Region are excluded due to technical issues, however are included in totals</t>
  </si>
  <si>
    <r>
      <t xml:space="preserve">3.2.12. Natural Increase Rate (Per 100 Population) by Nationality, Gender and Region, 2010 </t>
    </r>
    <r>
      <rPr>
        <b/>
        <sz val="11"/>
        <color rgb="FFFF0000"/>
        <rFont val="Cambria"/>
        <family val="1"/>
      </rPr>
      <t>*</t>
    </r>
  </si>
  <si>
    <t>* Specific values for the Western Region are excluded due to technical issues, however are included in totals</t>
  </si>
  <si>
    <t>* Some specific values are excluded due to technical issues, however are included in totals</t>
  </si>
  <si>
    <t>Value of Social Aid Granted in December (000 AED)</t>
  </si>
  <si>
    <t>Figure 4.1.2</t>
  </si>
  <si>
    <t xml:space="preserve">Pupils, Teachers and Administrators in Government Schools by Region 2009/ 2010 </t>
  </si>
  <si>
    <t>*Number of Teachers in Private Education by Education Stages and Gender is not available</t>
  </si>
  <si>
    <t>* Female teachers teach male students in cycle 1, so data on gender of teacher and gender of students by education stage is not sufficient to calculate pupils per teacher for cycle 1 and hence the total.</t>
  </si>
  <si>
    <t>Figure 4.1.4</t>
  </si>
  <si>
    <r>
      <t xml:space="preserve">% </t>
    </r>
    <r>
      <rPr>
        <sz val="10"/>
        <color rgb="FFFF0000"/>
        <rFont val="Cambria"/>
        <family val="1"/>
        <scheme val="major"/>
      </rPr>
      <t>*</t>
    </r>
  </si>
  <si>
    <t>3.1.5.Estimated Population (Mid years) by Region, Nationality and Gender</t>
  </si>
  <si>
    <t>*(2008-2010) Estimates are based on preliminary results of Census (Phase 2) conducted by SCAD in 2010</t>
  </si>
  <si>
    <r>
      <t xml:space="preserve">3.2.4.Crude Birth Rate (Per 1000 Population) by Nationality and Region, 2010 </t>
    </r>
    <r>
      <rPr>
        <b/>
        <sz val="11"/>
        <color rgb="FFFF0000"/>
        <rFont val="Cambria"/>
        <family val="1"/>
      </rPr>
      <t>*</t>
    </r>
  </si>
  <si>
    <r>
      <t xml:space="preserve">3.2.7.  Crude Death Rate (Per 1000 Population) by  Nationality , Gender and Region, 2010 </t>
    </r>
    <r>
      <rPr>
        <b/>
        <sz val="11"/>
        <color rgb="FFFF0000"/>
        <rFont val="Cambria"/>
        <family val="1"/>
      </rPr>
      <t>*</t>
    </r>
  </si>
  <si>
    <r>
      <t xml:space="preserve">3.2.10. Infant Mortality  Rate (Under 1 year) (Per 1000 Live Births) by Nationality , Gender and Region, 2010 </t>
    </r>
    <r>
      <rPr>
        <b/>
        <sz val="11"/>
        <color rgb="FFFF0000"/>
        <rFont val="Cambria"/>
        <family val="1"/>
      </rPr>
      <t>*</t>
    </r>
  </si>
  <si>
    <r>
      <t xml:space="preserve">3.2.16. Percentage of Individuals Aged 15 Who Will Survive to Age 60 Years by Nationality, Gender and Region, 2010 </t>
    </r>
    <r>
      <rPr>
        <b/>
        <sz val="11"/>
        <color rgb="FFFF0000"/>
        <rFont val="Cambria"/>
        <family val="1"/>
      </rPr>
      <t>*</t>
    </r>
  </si>
  <si>
    <r>
      <t xml:space="preserve">3.2.15. Percentage of Births Surviving to Age 65 Years by Nationality, Gender and Region, 2010 </t>
    </r>
    <r>
      <rPr>
        <b/>
        <sz val="11"/>
        <color rgb="FFFF0000"/>
        <rFont val="Cambria"/>
        <family val="1"/>
      </rPr>
      <t>*</t>
    </r>
  </si>
  <si>
    <r>
      <t xml:space="preserve">Western Region </t>
    </r>
    <r>
      <rPr>
        <sz val="10"/>
        <color rgb="FFFF0000"/>
        <rFont val="Cambria"/>
        <family val="1"/>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</si>
</sst>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42" formatCode="_(&quot;$&quot;* #,##0_);_(&quot;$&quot;* \(#,##0\);_(&quot;$&quot;* &quot;-&quot;_);_(@_)"/>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409]dd\-mmm\-yy;@"/>
    <numFmt numFmtId="168" formatCode="#,##0.0"/>
    <numFmt numFmtId="169" formatCode="_-* #,##0_-;\-* #,##0_-;_-* &quot;-&quot;??_-;_-@_-"/>
    <numFmt numFmtId="170" formatCode="#,##0.00000000000000000"/>
    <numFmt numFmtId="171" formatCode="_-* #,##0.0_-;\-* #,##0.0_-;_-* &quot;-&quot;??_-;_-@_-"/>
    <numFmt numFmtId="172" formatCode="_(* #,##0.0_);_(* \(#,##0.0\);_(* &quot;-&quot;?_);_(@_)"/>
    <numFmt numFmtId="173" formatCode="_(* #,##0.00_);_(* \(#,##0.00\);_(* &quot;-&quot;?_);_(@_)"/>
    <numFmt numFmtId="174" formatCode="0.0000"/>
    <numFmt numFmtId="175" formatCode="[h]:mm"/>
    <numFmt numFmtId="176" formatCode="0.0%"/>
    <numFmt numFmtId="177" formatCode="#,##0.0_-;#,##0.0\-"/>
    <numFmt numFmtId="178" formatCode="#,##0.0_);\(#,##0.0\)"/>
    <numFmt numFmtId="179" formatCode="[$-C0A]dd\-mmm\-yy;@"/>
    <numFmt numFmtId="180" formatCode="_-* #,##0.0_-;_-* #,##0.0\-;_-* &quot;-&quot;??_-;_-@_-"/>
    <numFmt numFmtId="181" formatCode="_-* #,##0_-;_-* #,##0\-;_-* &quot;-&quot;??_-;_-@_-"/>
    <numFmt numFmtId="182" formatCode="_(* #,##0_);_(* \(#,##0\);_(* &quot;-&quot;??_);_(@_)"/>
    <numFmt numFmtId="183" formatCode="_(* #,##0.0_);_(* \(#,##0.0\);_(* &quot;-&quot;??_);_(@_)"/>
    <numFmt numFmtId="184" formatCode="#,##0_ ;\-#,##0\ "/>
    <numFmt numFmtId="185" formatCode="#,##0.0000"/>
    <numFmt numFmtId="186" formatCode="#,##0.000"/>
    <numFmt numFmtId="187" formatCode="0.0000000"/>
    <numFmt numFmtId="188" formatCode="0.000"/>
    <numFmt numFmtId="189" formatCode="_-* #,##0_-;_-* #,##0\-;_-* &quot;-&quot;_-;_-@_-"/>
    <numFmt numFmtId="190" formatCode="_-* #,##0.00_-;_-* #,##0.00\-;_-* &quot;-&quot;??_-;_-@_-"/>
    <numFmt numFmtId="191" formatCode="0.00000000"/>
    <numFmt numFmtId="192" formatCode="#,##0\ &quot;lei&quot;;[Red]\-#,##0\ &quot;lei&quot;"/>
    <numFmt numFmtId="193" formatCode="#,##0.00_ ;\-#,##0.00\ "/>
    <numFmt numFmtId="194" formatCode="#,##0\ &quot;lei&quot;;\-#,##0\ &quot;lei&quot;"/>
  </numFmts>
  <fonts count="245">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sz val="9"/>
      <color theme="1"/>
      <name val="Calibri"/>
      <family val="2"/>
      <scheme val="minor"/>
    </font>
    <font>
      <b/>
      <sz val="12"/>
      <name val="Calibri"/>
      <family val="2"/>
      <scheme val="minor"/>
    </font>
    <font>
      <b/>
      <sz val="10"/>
      <color theme="1"/>
      <name val="Calibri"/>
      <family val="2"/>
      <scheme val="minor"/>
    </font>
    <font>
      <sz val="10"/>
      <name val="Arabic Transparent"/>
      <charset val="178"/>
    </font>
    <font>
      <sz val="11"/>
      <color theme="1"/>
      <name val="Calibri"/>
      <family val="2"/>
    </font>
    <font>
      <sz val="11"/>
      <color indexed="8"/>
      <name val="Calibri"/>
      <family val="2"/>
      <charset val="178"/>
    </font>
    <font>
      <sz val="11"/>
      <color indexed="8"/>
      <name val="Calibri"/>
      <family val="2"/>
    </font>
    <font>
      <b/>
      <sz val="14"/>
      <name val="Calibri"/>
      <family val="2"/>
      <scheme val="minor"/>
    </font>
    <font>
      <b/>
      <sz val="9"/>
      <color theme="1"/>
      <name val="Calibri"/>
      <family val="2"/>
      <scheme val="minor"/>
    </font>
    <font>
      <b/>
      <sz val="11"/>
      <name val="Calibri"/>
      <family val="2"/>
      <scheme val="minor"/>
    </font>
    <font>
      <b/>
      <sz val="11"/>
      <color rgb="FFFF0000"/>
      <name val="Calibri"/>
      <family val="2"/>
      <scheme val="minor"/>
    </font>
    <font>
      <sz val="9"/>
      <name val="Calibri"/>
      <family val="2"/>
      <scheme val="minor"/>
    </font>
    <font>
      <sz val="10"/>
      <name val="Calibri"/>
      <family val="2"/>
      <scheme val="minor"/>
    </font>
    <font>
      <sz val="11"/>
      <name val="Calibri"/>
      <family val="2"/>
      <scheme val="minor"/>
    </font>
    <font>
      <b/>
      <sz val="10"/>
      <name val="Calibri"/>
      <family val="2"/>
      <scheme val="minor"/>
    </font>
    <font>
      <i/>
      <sz val="10"/>
      <name val="Calibri"/>
      <family val="2"/>
      <scheme val="minor"/>
    </font>
    <font>
      <i/>
      <sz val="10"/>
      <color theme="1"/>
      <name val="Calibri"/>
      <family val="2"/>
      <scheme val="minor"/>
    </font>
    <font>
      <sz val="12"/>
      <color rgb="FFFF0000"/>
      <name val="Calibri"/>
      <family val="2"/>
      <scheme val="minor"/>
    </font>
    <font>
      <i/>
      <sz val="9"/>
      <color theme="1"/>
      <name val="Calibri"/>
      <family val="2"/>
      <scheme val="minor"/>
    </font>
    <font>
      <b/>
      <sz val="12"/>
      <color theme="1"/>
      <name val="Calibri"/>
      <family val="2"/>
      <scheme val="minor"/>
    </font>
    <font>
      <sz val="36"/>
      <color theme="0" tint="-0.249977111117893"/>
      <name val="Calibri"/>
      <family val="2"/>
      <scheme val="minor"/>
    </font>
    <font>
      <b/>
      <sz val="11"/>
      <color indexed="8"/>
      <name val="Calibri"/>
      <family val="2"/>
    </font>
    <font>
      <b/>
      <sz val="16"/>
      <color rgb="FFC49E55"/>
      <name val="Calibri"/>
      <family val="2"/>
      <scheme val="minor"/>
    </font>
    <font>
      <sz val="12"/>
      <color theme="1"/>
      <name val="Calibri"/>
      <family val="2"/>
      <scheme val="minor"/>
    </font>
    <font>
      <b/>
      <sz val="14"/>
      <color rgb="FFC49E55"/>
      <name val="Calibri"/>
      <family val="2"/>
      <scheme val="minor"/>
    </font>
    <font>
      <sz val="12"/>
      <color rgb="FFC49E55"/>
      <name val="Calibri"/>
      <family val="2"/>
      <scheme val="minor"/>
    </font>
    <font>
      <sz val="12"/>
      <color theme="6" tint="-0.249977111117893"/>
      <name val="Calibri"/>
      <family val="2"/>
      <scheme val="minor"/>
    </font>
    <font>
      <sz val="11"/>
      <color theme="6" tint="-0.249977111117893"/>
      <name val="Calibri"/>
      <family val="2"/>
      <scheme val="minor"/>
    </font>
    <font>
      <sz val="12"/>
      <color theme="0" tint="-0.499984740745262"/>
      <name val="Calibri"/>
      <family val="2"/>
      <scheme val="minor"/>
    </font>
    <font>
      <sz val="11"/>
      <color theme="0" tint="-0.499984740745262"/>
      <name val="Calibri"/>
      <family val="2"/>
      <scheme val="minor"/>
    </font>
    <font>
      <sz val="12"/>
      <name val="Calibri"/>
      <family val="2"/>
      <scheme val="minor"/>
    </font>
    <font>
      <sz val="11"/>
      <color theme="0" tint="-0.34998626667073579"/>
      <name val="Calibri"/>
      <family val="2"/>
      <scheme val="minor"/>
    </font>
    <font>
      <b/>
      <sz val="11"/>
      <color theme="0" tint="-0.34998626667073579"/>
      <name val="Calibri"/>
      <family val="2"/>
      <scheme val="minor"/>
    </font>
    <font>
      <sz val="10"/>
      <color theme="0" tint="-0.34998626667073579"/>
      <name val="Calibri"/>
      <family val="2"/>
      <scheme val="minor"/>
    </font>
    <font>
      <sz val="8"/>
      <color theme="1"/>
      <name val="Calibri"/>
      <family val="2"/>
      <scheme val="minor"/>
    </font>
    <font>
      <b/>
      <sz val="10"/>
      <color rgb="FF000000"/>
      <name val="Calibri"/>
      <family val="2"/>
      <scheme val="minor"/>
    </font>
    <font>
      <sz val="10"/>
      <color rgb="FF000000"/>
      <name val="Calibri"/>
      <family val="2"/>
      <scheme val="minor"/>
    </font>
    <font>
      <sz val="10"/>
      <color indexed="8"/>
      <name val="Arial"/>
      <family val="2"/>
    </font>
    <font>
      <i/>
      <sz val="9"/>
      <name val="Calibri"/>
      <family val="2"/>
      <scheme val="minor"/>
    </font>
    <font>
      <sz val="10"/>
      <color indexed="8"/>
      <name val="Calibri"/>
      <family val="2"/>
      <scheme val="minor"/>
    </font>
    <font>
      <b/>
      <sz val="11"/>
      <color indexed="8"/>
      <name val="Calibri"/>
      <family val="2"/>
      <scheme val="minor"/>
    </font>
    <font>
      <i/>
      <sz val="9"/>
      <color indexed="8"/>
      <name val="Calibri"/>
      <family val="2"/>
      <scheme val="minor"/>
    </font>
    <font>
      <b/>
      <sz val="9"/>
      <color indexed="8"/>
      <name val="Calibri"/>
      <family val="2"/>
      <scheme val="minor"/>
    </font>
    <font>
      <b/>
      <sz val="10"/>
      <color rgb="FFFF0000"/>
      <name val="Calibri"/>
      <family val="2"/>
      <scheme val="minor"/>
    </font>
    <font>
      <sz val="14"/>
      <name val="Calibri"/>
      <family val="2"/>
      <scheme val="minor"/>
    </font>
    <font>
      <sz val="10"/>
      <color rgb="FFFF0000"/>
      <name val="Calibri"/>
      <family val="2"/>
      <scheme val="minor"/>
    </font>
    <font>
      <b/>
      <sz val="10"/>
      <color theme="0" tint="-0.34998626667073579"/>
      <name val="Calibri"/>
      <family val="2"/>
      <scheme val="minor"/>
    </font>
    <font>
      <sz val="9"/>
      <color indexed="8"/>
      <name val="Calibri"/>
      <family val="2"/>
      <scheme val="minor"/>
    </font>
    <font>
      <sz val="11"/>
      <color theme="2" tint="-0.249977111117893"/>
      <name val="Calibri"/>
      <family val="2"/>
      <scheme val="minor"/>
    </font>
    <font>
      <sz val="11"/>
      <color rgb="FFC0BCA4"/>
      <name val="Calibri"/>
      <family val="2"/>
      <scheme val="minor"/>
    </font>
    <font>
      <sz val="9"/>
      <color theme="0" tint="-0.34998626667073579"/>
      <name val="Calibri"/>
      <family val="2"/>
      <scheme val="minor"/>
    </font>
    <font>
      <sz val="48"/>
      <color theme="2" tint="-0.499984740745262"/>
      <name val="Calibri"/>
      <family val="2"/>
      <scheme val="minor"/>
    </font>
    <font>
      <sz val="36"/>
      <color theme="2" tint="-0.499984740745262"/>
      <name val="Calibri"/>
      <family val="2"/>
      <scheme val="minor"/>
    </font>
    <font>
      <b/>
      <sz val="14"/>
      <color theme="0" tint="-0.34998626667073579"/>
      <name val="Times New Roman"/>
      <family val="1"/>
    </font>
    <font>
      <b/>
      <sz val="11"/>
      <name val="Cambria"/>
      <family val="1"/>
      <scheme val="major"/>
    </font>
    <font>
      <b/>
      <sz val="10"/>
      <name val="Cambria"/>
      <family val="1"/>
    </font>
    <font>
      <b/>
      <sz val="11"/>
      <name val="Cambria"/>
      <family val="1"/>
    </font>
    <font>
      <sz val="48"/>
      <color theme="2" tint="-0.249977111117893"/>
      <name val="Calibri"/>
      <family val="2"/>
      <scheme val="minor"/>
    </font>
    <font>
      <sz val="11"/>
      <name val="Cambria"/>
      <family val="1"/>
    </font>
    <font>
      <b/>
      <sz val="12"/>
      <name val="Cambria"/>
      <family val="1"/>
    </font>
    <font>
      <b/>
      <sz val="11"/>
      <color rgb="FFFF0000"/>
      <name val="Cambria"/>
      <family val="1"/>
    </font>
    <font>
      <b/>
      <sz val="11"/>
      <color theme="1"/>
      <name val="Cambria"/>
      <family val="1"/>
    </font>
    <font>
      <sz val="9"/>
      <color indexed="8"/>
      <name val="Cambria"/>
      <family val="1"/>
    </font>
    <font>
      <b/>
      <sz val="9"/>
      <color theme="0" tint="-0.499984740745262"/>
      <name val="Cambria"/>
      <family val="1"/>
    </font>
    <font>
      <sz val="9"/>
      <color rgb="FFFF0000"/>
      <name val="Cambria"/>
      <family val="1"/>
    </font>
    <font>
      <b/>
      <sz val="11"/>
      <color indexed="8"/>
      <name val="Cambria"/>
      <family val="1"/>
    </font>
    <font>
      <b/>
      <sz val="10"/>
      <color indexed="8"/>
      <name val="Cambria"/>
      <family val="1"/>
    </font>
    <font>
      <sz val="10"/>
      <color indexed="8"/>
      <name val="Cambria"/>
      <family val="1"/>
    </font>
    <font>
      <sz val="11"/>
      <color theme="1"/>
      <name val="Cambria"/>
      <family val="1"/>
    </font>
    <font>
      <sz val="9"/>
      <color theme="1"/>
      <name val="Cambria"/>
      <family val="1"/>
    </font>
    <font>
      <sz val="10"/>
      <color theme="1"/>
      <name val="Cambria"/>
      <family val="1"/>
    </font>
    <font>
      <sz val="10"/>
      <color rgb="FFFF0000"/>
      <name val="Cambria"/>
      <family val="1"/>
    </font>
    <font>
      <b/>
      <sz val="10"/>
      <color rgb="FFFF0000"/>
      <name val="Cambria"/>
      <family val="1"/>
    </font>
    <font>
      <sz val="10"/>
      <name val="Cambria"/>
      <family val="1"/>
    </font>
    <font>
      <b/>
      <sz val="12"/>
      <color indexed="8"/>
      <name val="Cambria"/>
      <family val="1"/>
    </font>
    <font>
      <b/>
      <sz val="10"/>
      <color theme="1"/>
      <name val="Cambria"/>
      <family val="1"/>
    </font>
    <font>
      <b/>
      <sz val="10"/>
      <color indexed="8"/>
      <name val="Cambria"/>
      <family val="1"/>
      <scheme val="major"/>
    </font>
    <font>
      <sz val="10"/>
      <color indexed="8"/>
      <name val="Cambria"/>
      <family val="1"/>
      <scheme val="major"/>
    </font>
    <font>
      <sz val="10"/>
      <color theme="1"/>
      <name val="Cambria"/>
      <family val="1"/>
      <scheme val="major"/>
    </font>
    <font>
      <b/>
      <sz val="9"/>
      <color indexed="8"/>
      <name val="Cambria"/>
      <family val="1"/>
    </font>
    <font>
      <sz val="8"/>
      <color indexed="8"/>
      <name val="Cambria"/>
      <family val="1"/>
    </font>
    <font>
      <b/>
      <sz val="10"/>
      <color theme="1"/>
      <name val="Cambria"/>
      <family val="1"/>
      <scheme val="major"/>
    </font>
    <font>
      <b/>
      <sz val="9"/>
      <color theme="1"/>
      <name val="Cambria"/>
      <family val="1"/>
    </font>
    <font>
      <sz val="8"/>
      <color theme="1"/>
      <name val="Cambria"/>
      <family val="1"/>
    </font>
    <font>
      <b/>
      <sz val="11"/>
      <color theme="1"/>
      <name val="Cambria"/>
      <family val="1"/>
      <scheme val="major"/>
    </font>
    <font>
      <sz val="11"/>
      <color theme="1"/>
      <name val="Cambria"/>
      <family val="1"/>
      <scheme val="major"/>
    </font>
    <font>
      <i/>
      <sz val="11"/>
      <color rgb="FFFF0000"/>
      <name val="Calibri"/>
      <family val="2"/>
      <scheme val="minor"/>
    </font>
    <font>
      <sz val="9"/>
      <color theme="2" tint="-0.499984740745262"/>
      <name val="Cambria"/>
      <family val="1"/>
    </font>
    <font>
      <b/>
      <sz val="8"/>
      <color indexed="8"/>
      <name val="Cambria"/>
      <family val="1"/>
    </font>
    <font>
      <b/>
      <sz val="10"/>
      <name val="Cambria"/>
      <family val="1"/>
      <scheme val="major"/>
    </font>
    <font>
      <sz val="10"/>
      <name val="Cambria"/>
      <family val="1"/>
      <scheme val="major"/>
    </font>
    <font>
      <sz val="11"/>
      <color indexed="8"/>
      <name val="Arial"/>
      <family val="2"/>
      <charset val="178"/>
    </font>
    <font>
      <i/>
      <sz val="10"/>
      <color rgb="FFFF0000"/>
      <name val="Cambria"/>
      <family val="1"/>
      <scheme val="major"/>
    </font>
    <font>
      <sz val="10"/>
      <name val="Arial"/>
      <family val="2"/>
    </font>
    <font>
      <sz val="8"/>
      <color rgb="FFFF0000"/>
      <name val="Cambria"/>
      <family val="1"/>
    </font>
    <font>
      <b/>
      <sz val="16"/>
      <color theme="0" tint="-0.34998626667073579"/>
      <name val="Calibri"/>
      <family val="2"/>
      <scheme val="minor"/>
    </font>
    <font>
      <b/>
      <sz val="14"/>
      <color theme="0" tint="-0.499984740745262"/>
      <name val="Calibri"/>
      <family val="2"/>
      <scheme val="minor"/>
    </font>
    <font>
      <b/>
      <sz val="12"/>
      <color theme="1"/>
      <name val="Calibri"/>
      <family val="2"/>
    </font>
    <font>
      <sz val="10"/>
      <color theme="1"/>
      <name val="Calibri"/>
      <family val="2"/>
    </font>
    <font>
      <b/>
      <sz val="11"/>
      <color rgb="FFFF0000"/>
      <name val="Cambria"/>
      <family val="1"/>
      <scheme val="major"/>
    </font>
    <font>
      <sz val="36"/>
      <color theme="2" tint="-0.249977111117893"/>
      <name val="Cambria"/>
      <family val="1"/>
      <scheme val="major"/>
    </font>
    <font>
      <sz val="36"/>
      <color theme="2" tint="-0.249977111117893"/>
      <name val="Calibri"/>
      <family val="2"/>
    </font>
    <font>
      <sz val="10"/>
      <name val="Calibri"/>
      <family val="2"/>
    </font>
    <font>
      <sz val="11"/>
      <name val="Cambria"/>
      <family val="1"/>
      <scheme val="major"/>
    </font>
    <font>
      <sz val="12"/>
      <color indexed="8"/>
      <name val="Calibri"/>
      <family val="2"/>
    </font>
    <font>
      <sz val="9"/>
      <color theme="1"/>
      <name val="Cambria"/>
      <family val="1"/>
      <scheme val="major"/>
    </font>
    <font>
      <b/>
      <sz val="9"/>
      <color theme="0" tint="-0.499984740745262"/>
      <name val="Cambria"/>
      <family val="1"/>
      <scheme val="major"/>
    </font>
    <font>
      <sz val="9"/>
      <color theme="1"/>
      <name val="Calibri"/>
      <family val="2"/>
    </font>
    <font>
      <b/>
      <sz val="10"/>
      <color rgb="FFFF0000"/>
      <name val="Cambria"/>
      <family val="1"/>
      <scheme val="major"/>
    </font>
    <font>
      <sz val="11"/>
      <name val="Calibri"/>
      <family val="2"/>
    </font>
    <font>
      <sz val="9"/>
      <color rgb="FFFF0000"/>
      <name val="Cambria"/>
      <family val="1"/>
      <scheme val="major"/>
    </font>
    <font>
      <sz val="10"/>
      <color rgb="FF000000"/>
      <name val="Cambria"/>
      <family val="1"/>
      <scheme val="major"/>
    </font>
    <font>
      <b/>
      <sz val="9"/>
      <color theme="1"/>
      <name val="Calibri"/>
      <family val="2"/>
    </font>
    <font>
      <b/>
      <sz val="10"/>
      <color theme="1"/>
      <name val="Calibri"/>
      <family val="2"/>
    </font>
    <font>
      <b/>
      <sz val="11"/>
      <color theme="1"/>
      <name val="Calibri"/>
      <family val="2"/>
    </font>
    <font>
      <b/>
      <sz val="11"/>
      <color theme="8" tint="-0.249977111117893"/>
      <name val="Calibri"/>
      <family val="2"/>
    </font>
    <font>
      <sz val="9"/>
      <name val="Cambria"/>
      <family val="1"/>
    </font>
    <font>
      <b/>
      <sz val="9"/>
      <name val="Cambria"/>
      <family val="1"/>
    </font>
    <font>
      <b/>
      <sz val="10"/>
      <color indexed="8"/>
      <name val="Calibri"/>
      <family val="2"/>
    </font>
    <font>
      <sz val="10"/>
      <color indexed="8"/>
      <name val="Calibri"/>
      <family val="2"/>
    </font>
    <font>
      <sz val="11"/>
      <color theme="1"/>
      <name val="Calibri"/>
      <family val="2"/>
      <charset val="178"/>
      <scheme val="minor"/>
    </font>
    <font>
      <sz val="9"/>
      <color rgb="FFFF0000"/>
      <name val="Calibri"/>
      <family val="2"/>
    </font>
    <font>
      <b/>
      <sz val="11"/>
      <name val="Calibri"/>
      <family val="2"/>
    </font>
    <font>
      <b/>
      <sz val="14"/>
      <color theme="1"/>
      <name val="Cambria"/>
      <family val="1"/>
      <scheme val="major"/>
    </font>
    <font>
      <b/>
      <sz val="36"/>
      <color theme="2" tint="-0.249977111117893"/>
      <name val="Cambria"/>
      <family val="1"/>
      <scheme val="major"/>
    </font>
    <font>
      <sz val="9"/>
      <color indexed="8"/>
      <name val="Cambria"/>
      <family val="1"/>
      <scheme val="major"/>
    </font>
    <font>
      <b/>
      <sz val="11"/>
      <color indexed="8"/>
      <name val="Cambria"/>
      <family val="1"/>
      <scheme val="major"/>
    </font>
    <font>
      <b/>
      <sz val="12"/>
      <color indexed="8"/>
      <name val="Cambria"/>
      <family val="1"/>
      <scheme val="major"/>
    </font>
    <font>
      <sz val="8"/>
      <color indexed="8"/>
      <name val="Cambria"/>
      <family val="1"/>
      <scheme val="major"/>
    </font>
    <font>
      <sz val="10"/>
      <color rgb="FFFF0000"/>
      <name val="Cambria"/>
      <family val="1"/>
      <scheme val="major"/>
    </font>
    <font>
      <sz val="11"/>
      <color indexed="8"/>
      <name val="Cambria"/>
      <family val="1"/>
      <scheme val="major"/>
    </font>
    <font>
      <b/>
      <sz val="12"/>
      <color theme="1"/>
      <name val="Cambria"/>
      <family val="1"/>
      <scheme val="major"/>
    </font>
    <font>
      <b/>
      <sz val="9"/>
      <color indexed="8"/>
      <name val="Cambria"/>
      <family val="1"/>
      <scheme val="major"/>
    </font>
    <font>
      <i/>
      <sz val="9"/>
      <color theme="1"/>
      <name val="Cambria"/>
      <family val="1"/>
      <scheme val="major"/>
    </font>
    <font>
      <sz val="8"/>
      <color theme="1"/>
      <name val="Cambria"/>
      <family val="1"/>
      <scheme val="major"/>
    </font>
    <font>
      <b/>
      <sz val="9"/>
      <color theme="1"/>
      <name val="Cambria"/>
      <family val="1"/>
      <scheme val="major"/>
    </font>
    <font>
      <sz val="12"/>
      <color theme="0" tint="-0.34998626667073579"/>
      <name val="Calibri"/>
      <family val="2"/>
      <scheme val="minor"/>
    </font>
    <font>
      <sz val="20"/>
      <color theme="2" tint="-0.249977111117893"/>
      <name val="Cambria"/>
      <family val="1"/>
      <scheme val="major"/>
    </font>
    <font>
      <sz val="10"/>
      <color theme="2" tint="-0.249977111117893"/>
      <name val="Cambria"/>
      <family val="1"/>
      <scheme val="major"/>
    </font>
    <font>
      <b/>
      <sz val="12"/>
      <name val="Cambria"/>
      <family val="1"/>
      <scheme val="major"/>
    </font>
    <font>
      <u/>
      <sz val="11"/>
      <color theme="10"/>
      <name val="Calibri"/>
      <family val="2"/>
      <scheme val="minor"/>
    </font>
    <font>
      <u/>
      <sz val="10"/>
      <color theme="10"/>
      <name val="Cambria"/>
      <family val="1"/>
      <scheme val="major"/>
    </font>
    <font>
      <sz val="9"/>
      <name val="Cambria"/>
      <family val="1"/>
      <scheme val="major"/>
    </font>
    <font>
      <b/>
      <sz val="9"/>
      <name val="Cambria"/>
      <family val="1"/>
      <scheme val="major"/>
    </font>
    <font>
      <b/>
      <sz val="16"/>
      <color theme="6" tint="-0.249977111117893"/>
      <name val="Calibri"/>
      <family val="2"/>
      <scheme val="minor"/>
    </font>
    <font>
      <b/>
      <sz val="14"/>
      <color theme="6" tint="-0.249977111117893"/>
      <name val="Calibri"/>
      <family val="2"/>
      <scheme val="minor"/>
    </font>
    <font>
      <sz val="14"/>
      <color theme="6" tint="-0.249977111117893"/>
      <name val="Calibri"/>
      <family val="2"/>
      <scheme val="minor"/>
    </font>
    <font>
      <b/>
      <sz val="12"/>
      <name val="Calibri"/>
      <family val="2"/>
    </font>
    <font>
      <sz val="11"/>
      <color rgb="FFFF0000"/>
      <name val="Calibri"/>
      <family val="2"/>
    </font>
    <font>
      <b/>
      <sz val="14"/>
      <name val="Calibri"/>
      <family val="2"/>
    </font>
    <font>
      <sz val="36"/>
      <name val="Calibri"/>
      <family val="2"/>
    </font>
    <font>
      <vertAlign val="superscript"/>
      <sz val="10"/>
      <name val="Calibri"/>
      <family val="2"/>
    </font>
    <font>
      <i/>
      <sz val="10"/>
      <name val="Calibri"/>
      <family val="2"/>
    </font>
    <font>
      <i/>
      <sz val="9"/>
      <name val="Calibri"/>
      <family val="2"/>
    </font>
    <font>
      <b/>
      <sz val="9"/>
      <name val="Calibri"/>
      <family val="2"/>
    </font>
    <font>
      <b/>
      <sz val="10"/>
      <name val="Calibri"/>
      <family val="2"/>
    </font>
    <font>
      <sz val="9"/>
      <name val="Calibri"/>
      <family val="2"/>
    </font>
    <font>
      <i/>
      <sz val="8"/>
      <name val="Calibri"/>
      <family val="2"/>
    </font>
    <font>
      <b/>
      <sz val="10"/>
      <color rgb="FFFF0000"/>
      <name val="Calibri"/>
      <family val="2"/>
    </font>
    <font>
      <sz val="10"/>
      <color theme="0"/>
      <name val="Calibri"/>
      <family val="2"/>
    </font>
    <font>
      <b/>
      <sz val="14"/>
      <color indexed="8"/>
      <name val="Calibri"/>
      <family val="2"/>
    </font>
    <font>
      <b/>
      <sz val="12"/>
      <color indexed="8"/>
      <name val="Calibri"/>
      <family val="2"/>
    </font>
    <font>
      <vertAlign val="superscript"/>
      <sz val="11"/>
      <color theme="1"/>
      <name val="Calibri"/>
      <family val="2"/>
    </font>
    <font>
      <b/>
      <sz val="14"/>
      <color theme="1"/>
      <name val="Calibri"/>
      <family val="2"/>
    </font>
    <font>
      <b/>
      <sz val="11"/>
      <color rgb="FFFF0000"/>
      <name val="Calibri"/>
      <family val="2"/>
    </font>
    <font>
      <sz val="8"/>
      <color indexed="8"/>
      <name val="Calibri"/>
      <family val="2"/>
    </font>
    <font>
      <sz val="8"/>
      <color rgb="FFFF0000"/>
      <name val="Calibri"/>
      <family val="2"/>
    </font>
    <font>
      <sz val="10"/>
      <color rgb="FFFF0000"/>
      <name val="Calibri"/>
      <family val="2"/>
    </font>
    <font>
      <i/>
      <sz val="9"/>
      <color theme="1"/>
      <name val="Calibri"/>
      <family val="2"/>
    </font>
    <font>
      <sz val="11"/>
      <color theme="9" tint="-0.499984740745262"/>
      <name val="Calibri"/>
      <family val="2"/>
    </font>
    <font>
      <b/>
      <sz val="10"/>
      <color rgb="FF4E69F0"/>
      <name val="Calibri"/>
      <family val="2"/>
    </font>
    <font>
      <sz val="10"/>
      <color rgb="FF4E69F0"/>
      <name val="Calibri"/>
      <family val="2"/>
    </font>
    <font>
      <sz val="12"/>
      <name val="Calibri"/>
      <family val="2"/>
    </font>
    <font>
      <i/>
      <sz val="9"/>
      <color rgb="FFFF0000"/>
      <name val="Calibri"/>
      <family val="2"/>
    </font>
    <font>
      <sz val="12"/>
      <color rgb="FF000000"/>
      <name val="Calibri"/>
      <family val="2"/>
    </font>
    <font>
      <b/>
      <sz val="12"/>
      <color rgb="FF000000"/>
      <name val="Calibri"/>
      <family val="2"/>
    </font>
    <font>
      <i/>
      <vertAlign val="superscript"/>
      <sz val="9"/>
      <color theme="1"/>
      <name val="Calibri"/>
      <family val="2"/>
    </font>
    <font>
      <sz val="10"/>
      <color theme="1"/>
      <name val="Microsoft Sans Serif"/>
      <family val="2"/>
    </font>
    <font>
      <b/>
      <vertAlign val="subscript"/>
      <sz val="11"/>
      <color theme="1"/>
      <name val="Calibri"/>
      <family val="2"/>
    </font>
    <font>
      <b/>
      <sz val="11"/>
      <color rgb="FF000000"/>
      <name val="Calibri"/>
      <family val="2"/>
    </font>
    <font>
      <sz val="10"/>
      <name val="Berlin Sans FB"/>
      <family val="2"/>
    </font>
    <font>
      <sz val="14"/>
      <name val="Arial"/>
      <family val="2"/>
    </font>
    <font>
      <sz val="11"/>
      <color rgb="FF000000"/>
      <name val="Calibri"/>
      <family val="2"/>
    </font>
    <font>
      <vertAlign val="subscript"/>
      <sz val="10"/>
      <color theme="1"/>
      <name val="Calibri"/>
      <family val="2"/>
    </font>
    <font>
      <sz val="11"/>
      <name val="Berlin Sans FB"/>
      <family val="2"/>
    </font>
    <font>
      <b/>
      <sz val="11"/>
      <color rgb="FFFFFFFF"/>
      <name val="Calibri"/>
      <family val="2"/>
    </font>
    <font>
      <vertAlign val="subscript"/>
      <sz val="10"/>
      <color theme="1"/>
      <name val="Cambria"/>
      <family val="1"/>
      <scheme val="major"/>
    </font>
    <font>
      <b/>
      <sz val="15.15"/>
      <color rgb="FF000000"/>
      <name val="Calibri"/>
      <family val="2"/>
      <scheme val="minor"/>
    </font>
    <font>
      <b/>
      <sz val="10"/>
      <color rgb="FF000000"/>
      <name val="Calibri"/>
      <family val="2"/>
    </font>
    <font>
      <b/>
      <sz val="11"/>
      <color rgb="FF333333"/>
      <name val="Calibri"/>
      <family val="2"/>
    </font>
    <font>
      <i/>
      <sz val="10"/>
      <color theme="1"/>
      <name val="Calibri"/>
      <family val="2"/>
    </font>
    <font>
      <sz val="9"/>
      <color rgb="FFE63723"/>
      <name val="Calibri"/>
      <family val="2"/>
    </font>
    <font>
      <sz val="9"/>
      <color indexed="63"/>
      <name val="Calibri"/>
      <family val="2"/>
    </font>
    <font>
      <b/>
      <sz val="11"/>
      <color theme="1" tint="4.9989318521683403E-2"/>
      <name val="Calibri"/>
      <family val="2"/>
    </font>
    <font>
      <sz val="11"/>
      <color theme="1" tint="4.9989318521683403E-2"/>
      <name val="Calibri"/>
      <family val="2"/>
    </font>
    <font>
      <b/>
      <sz val="10"/>
      <color theme="1" tint="4.9989318521683403E-2"/>
      <name val="Calibri"/>
      <family val="2"/>
    </font>
    <font>
      <sz val="10"/>
      <color theme="1" tint="4.9989318521683403E-2"/>
      <name val="Calibri"/>
      <family val="2"/>
    </font>
    <font>
      <i/>
      <sz val="10"/>
      <color theme="1" tint="4.9989318521683403E-2"/>
      <name val="Calibri"/>
      <family val="2"/>
    </font>
    <font>
      <sz val="9"/>
      <color theme="1" tint="4.9989318521683403E-2"/>
      <name val="Calibri"/>
      <family val="2"/>
    </font>
    <font>
      <sz val="11"/>
      <color indexed="63"/>
      <name val="Calibri"/>
      <family val="2"/>
    </font>
    <font>
      <sz val="11"/>
      <color indexed="23"/>
      <name val="Calibri"/>
      <family val="2"/>
    </font>
    <font>
      <sz val="10"/>
      <color indexed="23"/>
      <name val="Calibri"/>
      <family val="2"/>
    </font>
    <font>
      <b/>
      <sz val="12"/>
      <color rgb="FF000000"/>
      <name val="Calibri"/>
      <family val="2"/>
      <scheme val="minor"/>
    </font>
    <font>
      <sz val="11"/>
      <color indexed="9"/>
      <name val="Calibri"/>
      <family val="2"/>
      <charset val="178"/>
    </font>
    <font>
      <sz val="11"/>
      <color indexed="20"/>
      <name val="Calibri"/>
      <family val="2"/>
      <charset val="178"/>
    </font>
    <font>
      <b/>
      <sz val="11"/>
      <color indexed="52"/>
      <name val="Calibri"/>
      <family val="2"/>
      <charset val="178"/>
    </font>
    <font>
      <b/>
      <sz val="11"/>
      <color indexed="9"/>
      <name val="Calibri"/>
      <family val="2"/>
      <charset val="178"/>
    </font>
    <font>
      <sz val="11"/>
      <color indexed="8"/>
      <name val="Arial"/>
      <family val="2"/>
    </font>
    <font>
      <i/>
      <sz val="11"/>
      <color indexed="23"/>
      <name val="Calibri"/>
      <family val="2"/>
      <charset val="178"/>
    </font>
    <font>
      <sz val="8"/>
      <name val="Times New Roman"/>
      <family val="1"/>
    </font>
    <font>
      <sz val="11"/>
      <color indexed="17"/>
      <name val="Calibri"/>
      <family val="2"/>
      <charset val="178"/>
    </font>
    <font>
      <b/>
      <sz val="15"/>
      <color indexed="56"/>
      <name val="Calibri"/>
      <family val="2"/>
      <charset val="178"/>
    </font>
    <font>
      <b/>
      <sz val="13"/>
      <color indexed="56"/>
      <name val="Calibri"/>
      <family val="2"/>
      <charset val="178"/>
    </font>
    <font>
      <b/>
      <sz val="11"/>
      <color indexed="56"/>
      <name val="Calibri"/>
      <family val="2"/>
      <charset val="178"/>
    </font>
    <font>
      <u/>
      <sz val="11"/>
      <color theme="10"/>
      <name val="Calibri"/>
      <family val="2"/>
    </font>
    <font>
      <u/>
      <sz val="13.2"/>
      <color theme="10"/>
      <name val="Calibri"/>
      <family val="2"/>
    </font>
    <font>
      <u/>
      <sz val="9.35"/>
      <color theme="10"/>
      <name val="Calibri"/>
      <family val="2"/>
    </font>
    <font>
      <u/>
      <sz val="7"/>
      <color theme="10"/>
      <name val="Arial"/>
      <family val="2"/>
    </font>
    <font>
      <sz val="11"/>
      <color indexed="62"/>
      <name val="Calibri"/>
      <family val="2"/>
      <charset val="178"/>
    </font>
    <font>
      <sz val="11"/>
      <color indexed="52"/>
      <name val="Calibri"/>
      <family val="2"/>
      <charset val="178"/>
    </font>
    <font>
      <sz val="11"/>
      <color indexed="60"/>
      <name val="Calibri"/>
      <family val="2"/>
      <charset val="178"/>
    </font>
    <font>
      <sz val="11"/>
      <color theme="1"/>
      <name val="Arial"/>
      <family val="2"/>
    </font>
    <font>
      <sz val="10"/>
      <name val="Arial"/>
      <family val="2"/>
      <charset val="178"/>
    </font>
    <font>
      <sz val="8"/>
      <name val="Arial"/>
      <family val="2"/>
    </font>
    <font>
      <b/>
      <sz val="11"/>
      <color indexed="63"/>
      <name val="Calibri"/>
      <family val="2"/>
      <charset val="178"/>
    </font>
    <font>
      <b/>
      <sz val="8"/>
      <name val="Arial"/>
      <family val="2"/>
    </font>
    <font>
      <b/>
      <sz val="9"/>
      <name val="Arial"/>
      <family val="2"/>
    </font>
    <font>
      <b/>
      <sz val="18"/>
      <color indexed="56"/>
      <name val="Cambria"/>
      <family val="2"/>
      <charset val="178"/>
    </font>
    <font>
      <b/>
      <sz val="11"/>
      <color indexed="8"/>
      <name val="Calibri"/>
      <family val="2"/>
      <charset val="178"/>
    </font>
    <font>
      <sz val="11"/>
      <color indexed="10"/>
      <name val="Calibri"/>
      <family val="2"/>
      <charset val="178"/>
    </font>
    <font>
      <b/>
      <sz val="11"/>
      <color theme="0" tint="-4.9989318521683403E-2"/>
      <name val="Cambria"/>
      <family val="1"/>
      <scheme val="major"/>
    </font>
    <font>
      <b/>
      <i/>
      <sz val="10"/>
      <name val="Cambria"/>
      <family val="1"/>
    </font>
    <font>
      <i/>
      <sz val="10"/>
      <name val="Cambria"/>
      <family val="1"/>
    </font>
    <font>
      <b/>
      <sz val="11"/>
      <color theme="0" tint="-4.9989318521683403E-2"/>
      <name val="Cambria"/>
      <family val="1"/>
    </font>
    <font>
      <b/>
      <sz val="10"/>
      <color theme="0" tint="-4.9989318521683403E-2"/>
      <name val="Cambria"/>
      <family val="1"/>
    </font>
    <font>
      <b/>
      <sz val="11"/>
      <color theme="0" tint="-0.499984740745262"/>
      <name val="Cambria"/>
      <family val="1"/>
    </font>
    <font>
      <sz val="10"/>
      <color theme="0" tint="-4.9989318521683403E-2"/>
      <name val="Cambria"/>
      <family val="1"/>
    </font>
    <font>
      <sz val="11"/>
      <color indexed="8"/>
      <name val="Cambria"/>
      <family val="1"/>
    </font>
    <font>
      <b/>
      <sz val="10"/>
      <color theme="0" tint="-4.9989318521683403E-2"/>
      <name val="Cambria"/>
      <family val="1"/>
      <scheme val="major"/>
    </font>
  </fonts>
  <fills count="3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8" tint="0.59999389629810485"/>
        <bgColor indexed="64"/>
      </patternFill>
    </fill>
    <fill>
      <patternFill patternType="solid">
        <fgColor rgb="FFC0504D"/>
        <bgColor indexed="64"/>
      </patternFill>
    </fill>
    <fill>
      <patternFill patternType="solid">
        <fgColor rgb="FFFFC000"/>
        <bgColor indexed="64"/>
      </patternFill>
    </fill>
    <fill>
      <patternFill patternType="solid">
        <fgColor rgb="FFBE9B55"/>
        <bgColor indexed="64"/>
      </patternFill>
    </fill>
    <fill>
      <patternFill patternType="solid">
        <fgColor theme="0" tint="-0.14999847407452621"/>
        <bgColor indexed="64"/>
      </patternFill>
    </fill>
    <fill>
      <patternFill patternType="solid">
        <fgColor indexed="22"/>
        <bgColor indexed="64"/>
      </patternFill>
    </fill>
    <fill>
      <patternFill patternType="solid">
        <fgColor theme="5"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499984740745262"/>
        <bgColor indexed="64"/>
      </patternFill>
    </fill>
    <fill>
      <patternFill patternType="solid">
        <fgColor rgb="FF838183"/>
        <bgColor indexed="64"/>
      </patternFill>
    </fill>
  </fills>
  <borders count="3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FF0000"/>
      </left>
      <right/>
      <top/>
      <bottom/>
      <diagonal/>
    </border>
    <border>
      <left/>
      <right style="thin">
        <color rgb="FFFF0000"/>
      </right>
      <top/>
      <bottom/>
      <diagonal/>
    </border>
    <border>
      <left style="thin">
        <color theme="0"/>
      </left>
      <right style="thin">
        <color theme="0"/>
      </right>
      <top/>
      <bottom style="thin">
        <color theme="0"/>
      </bottom>
      <diagonal/>
    </border>
    <border>
      <left/>
      <right/>
      <top/>
      <bottom style="thin">
        <color theme="0" tint="-4.9989318521683403E-2"/>
      </bottom>
      <diagonal/>
    </border>
    <border>
      <left/>
      <right style="thin">
        <color theme="0" tint="-4.9989318521683403E-2"/>
      </right>
      <top/>
      <bottom/>
      <diagonal/>
    </border>
    <border>
      <left/>
      <right style="thin">
        <color theme="0" tint="-4.9989318521683403E-2"/>
      </right>
      <top/>
      <bottom style="thin">
        <color theme="0" tint="-4.9989318521683403E-2"/>
      </bottom>
      <diagonal/>
    </border>
    <border>
      <left/>
      <right style="thin">
        <color theme="0" tint="-4.9989318521683403E-2"/>
      </right>
      <top style="thin">
        <color theme="0" tint="-4.9989318521683403E-2"/>
      </top>
      <bottom/>
      <diagonal/>
    </border>
    <border>
      <left style="thin">
        <color theme="0" tint="-4.9989318521683403E-2"/>
      </left>
      <right style="thin">
        <color theme="0" tint="-4.9989318521683403E-2"/>
      </right>
      <top style="thin">
        <color theme="0" tint="-4.9989318521683403E-2"/>
      </top>
      <bottom/>
      <diagonal/>
    </border>
  </borders>
  <cellStyleXfs count="3256">
    <xf numFmtId="0" fontId="0"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7" fontId="1" fillId="0" borderId="0" applyFont="0" applyFill="0" applyBorder="0" applyAlignment="0" applyProtection="0"/>
    <xf numFmtId="168" fontId="1" fillId="0" borderId="0" applyFont="0" applyFill="0" applyBorder="0" applyAlignment="0" applyProtection="0"/>
    <xf numFmtId="0" fontId="9" fillId="0" borderId="0" applyNumberFormat="0">
      <alignment horizontal="right"/>
    </xf>
    <xf numFmtId="0" fontId="10" fillId="0" borderId="0"/>
    <xf numFmtId="0" fontId="1" fillId="0" borderId="0"/>
    <xf numFmtId="0" fontId="1" fillId="0" borderId="0"/>
    <xf numFmtId="0" fontId="1" fillId="0" borderId="0"/>
    <xf numFmtId="0" fontId="10" fillId="0" borderId="0"/>
    <xf numFmtId="0" fontId="10" fillId="0" borderId="0"/>
    <xf numFmtId="0" fontId="1" fillId="0" borderId="0"/>
    <xf numFmtId="0" fontId="10" fillId="0" borderId="0"/>
    <xf numFmtId="0" fontId="10" fillId="0" borderId="0"/>
    <xf numFmtId="0" fontId="1" fillId="0" borderId="0"/>
    <xf numFmtId="0" fontId="11" fillId="0" borderId="0"/>
    <xf numFmtId="9" fontId="12"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43" fillId="0" borderId="0">
      <alignment vertical="top"/>
    </xf>
    <xf numFmtId="165" fontId="1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2" fillId="0" borderId="0" applyFont="0" applyFill="0" applyBorder="0" applyAlignment="0" applyProtection="0"/>
    <xf numFmtId="9" fontId="12" fillId="0" borderId="0" applyFont="0" applyFill="0" applyBorder="0" applyAlignment="0" applyProtection="0"/>
    <xf numFmtId="171" fontId="97" fillId="0" borderId="0"/>
    <xf numFmtId="167" fontId="99" fillId="0" borderId="0"/>
    <xf numFmtId="0" fontId="1" fillId="0" borderId="0"/>
    <xf numFmtId="0" fontId="1" fillId="0" borderId="0"/>
    <xf numFmtId="0" fontId="1" fillId="0" borderId="0"/>
    <xf numFmtId="0" fontId="10" fillId="0" borderId="0"/>
    <xf numFmtId="165" fontId="1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6" fillId="0" borderId="0"/>
    <xf numFmtId="0" fontId="1" fillId="0" borderId="0"/>
    <xf numFmtId="0" fontId="1" fillId="0" borderId="0"/>
    <xf numFmtId="0" fontId="1" fillId="0" borderId="0"/>
    <xf numFmtId="0" fontId="1" fillId="0" borderId="0"/>
    <xf numFmtId="0" fontId="126" fillId="0" borderId="0"/>
    <xf numFmtId="0" fontId="126" fillId="0" borderId="0"/>
    <xf numFmtId="0" fontId="10" fillId="0" borderId="0"/>
    <xf numFmtId="0" fontId="1" fillId="0" borderId="0"/>
    <xf numFmtId="167" fontId="126" fillId="0" borderId="0" applyFont="0" applyFill="0" applyBorder="0" applyAlignment="0" applyProtection="0"/>
    <xf numFmtId="0" fontId="146" fillId="0" borderId="0" applyNumberFormat="0" applyFill="0" applyBorder="0" applyAlignment="0" applyProtection="0"/>
    <xf numFmtId="166" fontId="126" fillId="0" borderId="0" applyFont="0" applyFill="0" applyBorder="0" applyAlignment="0" applyProtection="0"/>
    <xf numFmtId="166" fontId="126" fillId="0" borderId="0" applyFont="0" applyFill="0" applyBorder="0" applyAlignment="0" applyProtection="0"/>
    <xf numFmtId="165" fontId="12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2" fillId="0" borderId="0" applyFont="0" applyFill="0" applyBorder="0" applyAlignment="0" applyProtection="0"/>
    <xf numFmtId="168" fontId="1" fillId="0" borderId="0" applyFont="0" applyFill="0" applyBorder="0" applyAlignment="0" applyProtection="0"/>
    <xf numFmtId="168" fontId="12"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0" fontId="126" fillId="0" borderId="0"/>
    <xf numFmtId="0" fontId="10" fillId="0" borderId="0"/>
    <xf numFmtId="166" fontId="99" fillId="0" borderId="0"/>
    <xf numFmtId="0" fontId="99" fillId="0" borderId="0"/>
    <xf numFmtId="165" fontId="99"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0" fillId="0" borderId="0"/>
    <xf numFmtId="0" fontId="10" fillId="0" borderId="0"/>
    <xf numFmtId="0" fontId="10" fillId="0" borderId="0"/>
    <xf numFmtId="0" fontId="126" fillId="0" borderId="0"/>
    <xf numFmtId="0" fontId="126" fillId="0" borderId="0"/>
    <xf numFmtId="0" fontId="1" fillId="0" borderId="0"/>
    <xf numFmtId="0" fontId="126" fillId="0" borderId="0"/>
    <xf numFmtId="0" fontId="1" fillId="0" borderId="0"/>
    <xf numFmtId="0" fontId="126" fillId="0" borderId="0"/>
    <xf numFmtId="0" fontId="126" fillId="0" borderId="0"/>
    <xf numFmtId="0" fontId="10" fillId="0" borderId="0"/>
    <xf numFmtId="0" fontId="1" fillId="0" borderId="0"/>
    <xf numFmtId="0" fontId="1" fillId="0" borderId="0"/>
    <xf numFmtId="0" fontId="1" fillId="0" borderId="0"/>
    <xf numFmtId="0" fontId="99" fillId="0" borderId="0"/>
    <xf numFmtId="0" fontId="126" fillId="0" borderId="0"/>
    <xf numFmtId="0" fontId="1" fillId="0" borderId="0"/>
    <xf numFmtId="0" fontId="10" fillId="0" borderId="0"/>
    <xf numFmtId="0" fontId="1"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167" fontId="12" fillId="0" borderId="0" applyFont="0" applyFill="0" applyBorder="0" applyAlignment="0" applyProtection="0"/>
    <xf numFmtId="0" fontId="1" fillId="0" borderId="0"/>
    <xf numFmtId="9" fontId="12"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11" fillId="12" borderId="0" applyNumberFormat="0" applyBorder="0" applyAlignment="0" applyProtection="0"/>
    <xf numFmtId="0" fontId="11" fillId="12" borderId="0" applyNumberFormat="0" applyBorder="0" applyAlignment="0" applyProtection="0"/>
    <xf numFmtId="0" fontId="97" fillId="0" borderId="0"/>
    <xf numFmtId="0" fontId="11" fillId="12" borderId="0" applyNumberFormat="0" applyBorder="0" applyAlignment="0" applyProtection="0"/>
    <xf numFmtId="179" fontId="11" fillId="12" borderId="0" applyNumberFormat="0" applyBorder="0" applyAlignment="0" applyProtection="0"/>
    <xf numFmtId="179" fontId="11" fillId="12" borderId="0" applyNumberFormat="0" applyBorder="0" applyAlignment="0" applyProtection="0"/>
    <xf numFmtId="179" fontId="11" fillId="12" borderId="0" applyNumberFormat="0" applyBorder="0" applyAlignment="0" applyProtection="0"/>
    <xf numFmtId="189" fontId="97" fillId="0" borderId="0"/>
    <xf numFmtId="179" fontId="11" fillId="12" borderId="0" applyNumberFormat="0" applyBorder="0" applyAlignment="0" applyProtection="0"/>
    <xf numFmtId="0" fontId="11" fillId="12" borderId="0" applyNumberFormat="0" applyBorder="0" applyAlignment="0" applyProtection="0"/>
    <xf numFmtId="179" fontId="11" fillId="12" borderId="0" applyNumberFormat="0" applyBorder="0" applyAlignment="0" applyProtection="0"/>
    <xf numFmtId="0" fontId="11" fillId="12" borderId="0" applyNumberFormat="0" applyBorder="0" applyAlignment="0" applyProtection="0"/>
    <xf numFmtId="179" fontId="11" fillId="12" borderId="0" applyNumberFormat="0" applyBorder="0" applyAlignment="0" applyProtection="0"/>
    <xf numFmtId="0" fontId="11" fillId="12" borderId="0" applyNumberFormat="0" applyBorder="0" applyAlignment="0" applyProtection="0"/>
    <xf numFmtId="179" fontId="11" fillId="12" borderId="0" applyNumberFormat="0" applyBorder="0" applyAlignment="0" applyProtection="0"/>
    <xf numFmtId="0" fontId="11" fillId="12" borderId="0" applyNumberFormat="0" applyBorder="0" applyAlignment="0" applyProtection="0"/>
    <xf numFmtId="179" fontId="11" fillId="12" borderId="0" applyNumberFormat="0" applyBorder="0" applyAlignment="0" applyProtection="0"/>
    <xf numFmtId="0" fontId="11" fillId="12" borderId="0" applyNumberFormat="0" applyBorder="0" applyAlignment="0" applyProtection="0"/>
    <xf numFmtId="179" fontId="11" fillId="12" borderId="0" applyNumberFormat="0" applyBorder="0" applyAlignment="0" applyProtection="0"/>
    <xf numFmtId="0" fontId="11" fillId="12" borderId="0" applyNumberFormat="0" applyBorder="0" applyAlignment="0" applyProtection="0"/>
    <xf numFmtId="179" fontId="11" fillId="12" borderId="0" applyNumberFormat="0" applyBorder="0" applyAlignment="0" applyProtection="0"/>
    <xf numFmtId="0" fontId="11" fillId="12" borderId="0" applyNumberFormat="0" applyBorder="0" applyAlignment="0" applyProtection="0"/>
    <xf numFmtId="179" fontId="11" fillId="12" borderId="0" applyNumberFormat="0" applyBorder="0" applyAlignment="0" applyProtection="0"/>
    <xf numFmtId="0" fontId="11" fillId="12" borderId="0" applyNumberFormat="0" applyBorder="0" applyAlignment="0" applyProtection="0"/>
    <xf numFmtId="179" fontId="11" fillId="12" borderId="0" applyNumberFormat="0" applyBorder="0" applyAlignment="0" applyProtection="0"/>
    <xf numFmtId="0" fontId="11" fillId="12" borderId="0" applyNumberFormat="0" applyBorder="0" applyAlignment="0" applyProtection="0"/>
    <xf numFmtId="179" fontId="11" fillId="12" borderId="0" applyNumberFormat="0" applyBorder="0" applyAlignment="0" applyProtection="0"/>
    <xf numFmtId="0" fontId="11" fillId="12" borderId="0" applyNumberFormat="0" applyBorder="0" applyAlignment="0" applyProtection="0"/>
    <xf numFmtId="179" fontId="11" fillId="12" borderId="0" applyNumberFormat="0" applyBorder="0" applyAlignment="0" applyProtection="0"/>
    <xf numFmtId="0" fontId="11" fillId="12" borderId="0" applyNumberFormat="0" applyBorder="0" applyAlignment="0" applyProtection="0"/>
    <xf numFmtId="179" fontId="11" fillId="12" borderId="0" applyNumberFormat="0" applyBorder="0" applyAlignment="0" applyProtection="0"/>
    <xf numFmtId="0" fontId="11" fillId="12" borderId="0" applyNumberFormat="0" applyBorder="0" applyAlignment="0" applyProtection="0"/>
    <xf numFmtId="179" fontId="11" fillId="12" borderId="0" applyNumberFormat="0" applyBorder="0" applyAlignment="0" applyProtection="0"/>
    <xf numFmtId="0" fontId="11" fillId="12" borderId="0" applyNumberFormat="0" applyBorder="0" applyAlignment="0" applyProtection="0"/>
    <xf numFmtId="179" fontId="11" fillId="12" borderId="0" applyNumberFormat="0" applyBorder="0" applyAlignment="0" applyProtection="0"/>
    <xf numFmtId="0" fontId="11" fillId="12" borderId="0" applyNumberFormat="0" applyBorder="0" applyAlignment="0" applyProtection="0"/>
    <xf numFmtId="179" fontId="11" fillId="12" borderId="0" applyNumberFormat="0" applyBorder="0" applyAlignment="0" applyProtection="0"/>
    <xf numFmtId="0" fontId="11" fillId="12" borderId="0" applyNumberFormat="0" applyBorder="0" applyAlignment="0" applyProtection="0"/>
    <xf numFmtId="179" fontId="11" fillId="12" borderId="0" applyNumberFormat="0" applyBorder="0" applyAlignment="0" applyProtection="0"/>
    <xf numFmtId="0" fontId="11" fillId="12" borderId="0" applyNumberFormat="0" applyBorder="0" applyAlignment="0" applyProtection="0"/>
    <xf numFmtId="179" fontId="11" fillId="12" borderId="0" applyNumberFormat="0" applyBorder="0" applyAlignment="0" applyProtection="0"/>
    <xf numFmtId="0" fontId="11" fillId="12" borderId="0" applyNumberFormat="0" applyBorder="0" applyAlignment="0" applyProtection="0"/>
    <xf numFmtId="179" fontId="11" fillId="12" borderId="0" applyNumberFormat="0" applyBorder="0" applyAlignment="0" applyProtection="0"/>
    <xf numFmtId="0" fontId="11" fillId="12" borderId="0" applyNumberFormat="0" applyBorder="0" applyAlignment="0" applyProtection="0"/>
    <xf numFmtId="179" fontId="11" fillId="12" borderId="0" applyNumberFormat="0" applyBorder="0" applyAlignment="0" applyProtection="0"/>
    <xf numFmtId="0" fontId="11" fillId="12" borderId="0" applyNumberFormat="0" applyBorder="0" applyAlignment="0" applyProtection="0"/>
    <xf numFmtId="179" fontId="11" fillId="12" borderId="0" applyNumberFormat="0" applyBorder="0" applyAlignment="0" applyProtection="0"/>
    <xf numFmtId="0" fontId="11" fillId="12" borderId="0" applyNumberFormat="0" applyBorder="0" applyAlignment="0" applyProtection="0"/>
    <xf numFmtId="179" fontId="11" fillId="12" borderId="0" applyNumberFormat="0" applyBorder="0" applyAlignment="0" applyProtection="0"/>
    <xf numFmtId="0" fontId="11" fillId="12" borderId="0" applyNumberFormat="0" applyBorder="0" applyAlignment="0" applyProtection="0"/>
    <xf numFmtId="179" fontId="11" fillId="12" borderId="0" applyNumberFormat="0" applyBorder="0" applyAlignment="0" applyProtection="0"/>
    <xf numFmtId="0" fontId="11" fillId="12" borderId="0" applyNumberFormat="0" applyBorder="0" applyAlignment="0" applyProtection="0"/>
    <xf numFmtId="179" fontId="11" fillId="12" borderId="0" applyNumberFormat="0" applyBorder="0" applyAlignment="0" applyProtection="0"/>
    <xf numFmtId="0" fontId="11" fillId="12" borderId="0" applyNumberFormat="0" applyBorder="0" applyAlignment="0" applyProtection="0"/>
    <xf numFmtId="179" fontId="11" fillId="12" borderId="0" applyNumberFormat="0" applyBorder="0" applyAlignment="0" applyProtection="0"/>
    <xf numFmtId="0" fontId="11" fillId="12" borderId="0" applyNumberFormat="0" applyBorder="0" applyAlignment="0" applyProtection="0"/>
    <xf numFmtId="179" fontId="11" fillId="13" borderId="0" applyNumberFormat="0" applyBorder="0" applyAlignment="0" applyProtection="0"/>
    <xf numFmtId="0" fontId="11" fillId="13" borderId="0" applyNumberFormat="0" applyBorder="0" applyAlignment="0" applyProtection="0"/>
    <xf numFmtId="179" fontId="11" fillId="13" borderId="0" applyNumberFormat="0" applyBorder="0" applyAlignment="0" applyProtection="0"/>
    <xf numFmtId="0" fontId="11" fillId="13" borderId="0" applyNumberFormat="0" applyBorder="0" applyAlignment="0" applyProtection="0"/>
    <xf numFmtId="179" fontId="11" fillId="13" borderId="0" applyNumberFormat="0" applyBorder="0" applyAlignment="0" applyProtection="0"/>
    <xf numFmtId="0" fontId="11" fillId="13" borderId="0" applyNumberFormat="0" applyBorder="0" applyAlignment="0" applyProtection="0"/>
    <xf numFmtId="179" fontId="11" fillId="13" borderId="0" applyNumberFormat="0" applyBorder="0" applyAlignment="0" applyProtection="0"/>
    <xf numFmtId="0" fontId="11" fillId="13" borderId="0" applyNumberFormat="0" applyBorder="0" applyAlignment="0" applyProtection="0"/>
    <xf numFmtId="179" fontId="11" fillId="13" borderId="0" applyNumberFormat="0" applyBorder="0" applyAlignment="0" applyProtection="0"/>
    <xf numFmtId="0" fontId="11" fillId="13" borderId="0" applyNumberFormat="0" applyBorder="0" applyAlignment="0" applyProtection="0"/>
    <xf numFmtId="179" fontId="11" fillId="13" borderId="0" applyNumberFormat="0" applyBorder="0" applyAlignment="0" applyProtection="0"/>
    <xf numFmtId="0" fontId="11" fillId="13" borderId="0" applyNumberFormat="0" applyBorder="0" applyAlignment="0" applyProtection="0"/>
    <xf numFmtId="179" fontId="11" fillId="13" borderId="0" applyNumberFormat="0" applyBorder="0" applyAlignment="0" applyProtection="0"/>
    <xf numFmtId="0" fontId="11" fillId="13" borderId="0" applyNumberFormat="0" applyBorder="0" applyAlignment="0" applyProtection="0"/>
    <xf numFmtId="179" fontId="11" fillId="13" borderId="0" applyNumberFormat="0" applyBorder="0" applyAlignment="0" applyProtection="0"/>
    <xf numFmtId="0" fontId="11" fillId="13" borderId="0" applyNumberFormat="0" applyBorder="0" applyAlignment="0" applyProtection="0"/>
    <xf numFmtId="179" fontId="11" fillId="13" borderId="0" applyNumberFormat="0" applyBorder="0" applyAlignment="0" applyProtection="0"/>
    <xf numFmtId="0" fontId="11" fillId="13" borderId="0" applyNumberFormat="0" applyBorder="0" applyAlignment="0" applyProtection="0"/>
    <xf numFmtId="179" fontId="11" fillId="13" borderId="0" applyNumberFormat="0" applyBorder="0" applyAlignment="0" applyProtection="0"/>
    <xf numFmtId="0" fontId="11" fillId="13" borderId="0" applyNumberFormat="0" applyBorder="0" applyAlignment="0" applyProtection="0"/>
    <xf numFmtId="179" fontId="11" fillId="13" borderId="0" applyNumberFormat="0" applyBorder="0" applyAlignment="0" applyProtection="0"/>
    <xf numFmtId="0" fontId="11" fillId="13" borderId="0" applyNumberFormat="0" applyBorder="0" applyAlignment="0" applyProtection="0"/>
    <xf numFmtId="179" fontId="11" fillId="13" borderId="0" applyNumberFormat="0" applyBorder="0" applyAlignment="0" applyProtection="0"/>
    <xf numFmtId="0" fontId="11" fillId="13" borderId="0" applyNumberFormat="0" applyBorder="0" applyAlignment="0" applyProtection="0"/>
    <xf numFmtId="179" fontId="11" fillId="13" borderId="0" applyNumberFormat="0" applyBorder="0" applyAlignment="0" applyProtection="0"/>
    <xf numFmtId="0" fontId="11" fillId="13" borderId="0" applyNumberFormat="0" applyBorder="0" applyAlignment="0" applyProtection="0"/>
    <xf numFmtId="179" fontId="11" fillId="13" borderId="0" applyNumberFormat="0" applyBorder="0" applyAlignment="0" applyProtection="0"/>
    <xf numFmtId="0" fontId="11" fillId="13" borderId="0" applyNumberFormat="0" applyBorder="0" applyAlignment="0" applyProtection="0"/>
    <xf numFmtId="179" fontId="11" fillId="13" borderId="0" applyNumberFormat="0" applyBorder="0" applyAlignment="0" applyProtection="0"/>
    <xf numFmtId="0" fontId="11" fillId="13" borderId="0" applyNumberFormat="0" applyBorder="0" applyAlignment="0" applyProtection="0"/>
    <xf numFmtId="179" fontId="11" fillId="13" borderId="0" applyNumberFormat="0" applyBorder="0" applyAlignment="0" applyProtection="0"/>
    <xf numFmtId="0" fontId="11" fillId="13" borderId="0" applyNumberFormat="0" applyBorder="0" applyAlignment="0" applyProtection="0"/>
    <xf numFmtId="179" fontId="11" fillId="13" borderId="0" applyNumberFormat="0" applyBorder="0" applyAlignment="0" applyProtection="0"/>
    <xf numFmtId="0" fontId="11" fillId="13" borderId="0" applyNumberFormat="0" applyBorder="0" applyAlignment="0" applyProtection="0"/>
    <xf numFmtId="179" fontId="11" fillId="13" borderId="0" applyNumberFormat="0" applyBorder="0" applyAlignment="0" applyProtection="0"/>
    <xf numFmtId="0" fontId="11" fillId="13" borderId="0" applyNumberFormat="0" applyBorder="0" applyAlignment="0" applyProtection="0"/>
    <xf numFmtId="179" fontId="11" fillId="13" borderId="0" applyNumberFormat="0" applyBorder="0" applyAlignment="0" applyProtection="0"/>
    <xf numFmtId="0" fontId="11" fillId="13" borderId="0" applyNumberFormat="0" applyBorder="0" applyAlignment="0" applyProtection="0"/>
    <xf numFmtId="179" fontId="11" fillId="13" borderId="0" applyNumberFormat="0" applyBorder="0" applyAlignment="0" applyProtection="0"/>
    <xf numFmtId="0" fontId="11" fillId="13" borderId="0" applyNumberFormat="0" applyBorder="0" applyAlignment="0" applyProtection="0"/>
    <xf numFmtId="179" fontId="11" fillId="13" borderId="0" applyNumberFormat="0" applyBorder="0" applyAlignment="0" applyProtection="0"/>
    <xf numFmtId="0" fontId="11" fillId="13" borderId="0" applyNumberFormat="0" applyBorder="0" applyAlignment="0" applyProtection="0"/>
    <xf numFmtId="179" fontId="11" fillId="13" borderId="0" applyNumberFormat="0" applyBorder="0" applyAlignment="0" applyProtection="0"/>
    <xf numFmtId="0" fontId="11" fillId="13" borderId="0" applyNumberFormat="0" applyBorder="0" applyAlignment="0" applyProtection="0"/>
    <xf numFmtId="179" fontId="11" fillId="13" borderId="0" applyNumberFormat="0" applyBorder="0" applyAlignment="0" applyProtection="0"/>
    <xf numFmtId="0" fontId="11" fillId="13" borderId="0" applyNumberFormat="0" applyBorder="0" applyAlignment="0" applyProtection="0"/>
    <xf numFmtId="179" fontId="11" fillId="13" borderId="0" applyNumberFormat="0" applyBorder="0" applyAlignment="0" applyProtection="0"/>
    <xf numFmtId="0" fontId="11" fillId="13" borderId="0" applyNumberFormat="0" applyBorder="0" applyAlignment="0" applyProtection="0"/>
    <xf numFmtId="179" fontId="11" fillId="13" borderId="0" applyNumberFormat="0" applyBorder="0" applyAlignment="0" applyProtection="0"/>
    <xf numFmtId="0" fontId="11" fillId="13" borderId="0" applyNumberFormat="0" applyBorder="0" applyAlignment="0" applyProtection="0"/>
    <xf numFmtId="179" fontId="11" fillId="13" borderId="0" applyNumberFormat="0" applyBorder="0" applyAlignment="0" applyProtection="0"/>
    <xf numFmtId="0" fontId="11" fillId="13" borderId="0" applyNumberFormat="0" applyBorder="0" applyAlignment="0" applyProtection="0"/>
    <xf numFmtId="179" fontId="11" fillId="13" borderId="0" applyNumberFormat="0" applyBorder="0" applyAlignment="0" applyProtection="0"/>
    <xf numFmtId="0" fontId="11" fillId="13" borderId="0" applyNumberFormat="0" applyBorder="0" applyAlignment="0" applyProtection="0"/>
    <xf numFmtId="179" fontId="11" fillId="14" borderId="0" applyNumberFormat="0" applyBorder="0" applyAlignment="0" applyProtection="0"/>
    <xf numFmtId="0" fontId="11" fillId="14" borderId="0" applyNumberFormat="0" applyBorder="0" applyAlignment="0" applyProtection="0"/>
    <xf numFmtId="179" fontId="11" fillId="14" borderId="0" applyNumberFormat="0" applyBorder="0" applyAlignment="0" applyProtection="0"/>
    <xf numFmtId="0" fontId="11" fillId="14" borderId="0" applyNumberFormat="0" applyBorder="0" applyAlignment="0" applyProtection="0"/>
    <xf numFmtId="179" fontId="11" fillId="14" borderId="0" applyNumberFormat="0" applyBorder="0" applyAlignment="0" applyProtection="0"/>
    <xf numFmtId="0" fontId="11" fillId="14" borderId="0" applyNumberFormat="0" applyBorder="0" applyAlignment="0" applyProtection="0"/>
    <xf numFmtId="179" fontId="11" fillId="14" borderId="0" applyNumberFormat="0" applyBorder="0" applyAlignment="0" applyProtection="0"/>
    <xf numFmtId="0" fontId="11" fillId="14" borderId="0" applyNumberFormat="0" applyBorder="0" applyAlignment="0" applyProtection="0"/>
    <xf numFmtId="179" fontId="11" fillId="14" borderId="0" applyNumberFormat="0" applyBorder="0" applyAlignment="0" applyProtection="0"/>
    <xf numFmtId="0" fontId="11" fillId="14" borderId="0" applyNumberFormat="0" applyBorder="0" applyAlignment="0" applyProtection="0"/>
    <xf numFmtId="179" fontId="11" fillId="14" borderId="0" applyNumberFormat="0" applyBorder="0" applyAlignment="0" applyProtection="0"/>
    <xf numFmtId="0" fontId="11" fillId="14" borderId="0" applyNumberFormat="0" applyBorder="0" applyAlignment="0" applyProtection="0"/>
    <xf numFmtId="179" fontId="11" fillId="14" borderId="0" applyNumberFormat="0" applyBorder="0" applyAlignment="0" applyProtection="0"/>
    <xf numFmtId="0" fontId="11" fillId="14" borderId="0" applyNumberFormat="0" applyBorder="0" applyAlignment="0" applyProtection="0"/>
    <xf numFmtId="179" fontId="11" fillId="14" borderId="0" applyNumberFormat="0" applyBorder="0" applyAlignment="0" applyProtection="0"/>
    <xf numFmtId="0" fontId="11" fillId="14" borderId="0" applyNumberFormat="0" applyBorder="0" applyAlignment="0" applyProtection="0"/>
    <xf numFmtId="179" fontId="11" fillId="14" borderId="0" applyNumberFormat="0" applyBorder="0" applyAlignment="0" applyProtection="0"/>
    <xf numFmtId="0" fontId="11" fillId="14" borderId="0" applyNumberFormat="0" applyBorder="0" applyAlignment="0" applyProtection="0"/>
    <xf numFmtId="179" fontId="11" fillId="14" borderId="0" applyNumberFormat="0" applyBorder="0" applyAlignment="0" applyProtection="0"/>
    <xf numFmtId="0" fontId="11" fillId="14" borderId="0" applyNumberFormat="0" applyBorder="0" applyAlignment="0" applyProtection="0"/>
    <xf numFmtId="179" fontId="11" fillId="14" borderId="0" applyNumberFormat="0" applyBorder="0" applyAlignment="0" applyProtection="0"/>
    <xf numFmtId="0" fontId="11" fillId="14" borderId="0" applyNumberFormat="0" applyBorder="0" applyAlignment="0" applyProtection="0"/>
    <xf numFmtId="179" fontId="11" fillId="14" borderId="0" applyNumberFormat="0" applyBorder="0" applyAlignment="0" applyProtection="0"/>
    <xf numFmtId="0" fontId="11" fillId="14" borderId="0" applyNumberFormat="0" applyBorder="0" applyAlignment="0" applyProtection="0"/>
    <xf numFmtId="179" fontId="11" fillId="14" borderId="0" applyNumberFormat="0" applyBorder="0" applyAlignment="0" applyProtection="0"/>
    <xf numFmtId="0" fontId="11" fillId="14" borderId="0" applyNumberFormat="0" applyBorder="0" applyAlignment="0" applyProtection="0"/>
    <xf numFmtId="179" fontId="11" fillId="14" borderId="0" applyNumberFormat="0" applyBorder="0" applyAlignment="0" applyProtection="0"/>
    <xf numFmtId="0" fontId="11" fillId="14" borderId="0" applyNumberFormat="0" applyBorder="0" applyAlignment="0" applyProtection="0"/>
    <xf numFmtId="179" fontId="11" fillId="14" borderId="0" applyNumberFormat="0" applyBorder="0" applyAlignment="0" applyProtection="0"/>
    <xf numFmtId="0" fontId="11" fillId="14" borderId="0" applyNumberFormat="0" applyBorder="0" applyAlignment="0" applyProtection="0"/>
    <xf numFmtId="179" fontId="11" fillId="14" borderId="0" applyNumberFormat="0" applyBorder="0" applyAlignment="0" applyProtection="0"/>
    <xf numFmtId="0" fontId="11" fillId="14" borderId="0" applyNumberFormat="0" applyBorder="0" applyAlignment="0" applyProtection="0"/>
    <xf numFmtId="179" fontId="11" fillId="14" borderId="0" applyNumberFormat="0" applyBorder="0" applyAlignment="0" applyProtection="0"/>
    <xf numFmtId="0" fontId="11" fillId="14" borderId="0" applyNumberFormat="0" applyBorder="0" applyAlignment="0" applyProtection="0"/>
    <xf numFmtId="179" fontId="11" fillId="14" borderId="0" applyNumberFormat="0" applyBorder="0" applyAlignment="0" applyProtection="0"/>
    <xf numFmtId="0" fontId="11" fillId="14" borderId="0" applyNumberFormat="0" applyBorder="0" applyAlignment="0" applyProtection="0"/>
    <xf numFmtId="179" fontId="11" fillId="14" borderId="0" applyNumberFormat="0" applyBorder="0" applyAlignment="0" applyProtection="0"/>
    <xf numFmtId="0" fontId="11" fillId="14" borderId="0" applyNumberFormat="0" applyBorder="0" applyAlignment="0" applyProtection="0"/>
    <xf numFmtId="179" fontId="11" fillId="14" borderId="0" applyNumberFormat="0" applyBorder="0" applyAlignment="0" applyProtection="0"/>
    <xf numFmtId="0" fontId="11" fillId="14" borderId="0" applyNumberFormat="0" applyBorder="0" applyAlignment="0" applyProtection="0"/>
    <xf numFmtId="179" fontId="11" fillId="14" borderId="0" applyNumberFormat="0" applyBorder="0" applyAlignment="0" applyProtection="0"/>
    <xf numFmtId="0" fontId="11" fillId="14" borderId="0" applyNumberFormat="0" applyBorder="0" applyAlignment="0" applyProtection="0"/>
    <xf numFmtId="179" fontId="11" fillId="14" borderId="0" applyNumberFormat="0" applyBorder="0" applyAlignment="0" applyProtection="0"/>
    <xf numFmtId="0" fontId="11" fillId="14" borderId="0" applyNumberFormat="0" applyBorder="0" applyAlignment="0" applyProtection="0"/>
    <xf numFmtId="179" fontId="11" fillId="14" borderId="0" applyNumberFormat="0" applyBorder="0" applyAlignment="0" applyProtection="0"/>
    <xf numFmtId="0" fontId="11" fillId="14" borderId="0" applyNumberFormat="0" applyBorder="0" applyAlignment="0" applyProtection="0"/>
    <xf numFmtId="179" fontId="11" fillId="14" borderId="0" applyNumberFormat="0" applyBorder="0" applyAlignment="0" applyProtection="0"/>
    <xf numFmtId="0" fontId="11" fillId="14" borderId="0" applyNumberFormat="0" applyBorder="0" applyAlignment="0" applyProtection="0"/>
    <xf numFmtId="179" fontId="11" fillId="14" borderId="0" applyNumberFormat="0" applyBorder="0" applyAlignment="0" applyProtection="0"/>
    <xf numFmtId="0" fontId="11" fillId="14" borderId="0" applyNumberFormat="0" applyBorder="0" applyAlignment="0" applyProtection="0"/>
    <xf numFmtId="179" fontId="11" fillId="14" borderId="0" applyNumberFormat="0" applyBorder="0" applyAlignment="0" applyProtection="0"/>
    <xf numFmtId="0" fontId="11" fillId="14" borderId="0" applyNumberFormat="0" applyBorder="0" applyAlignment="0" applyProtection="0"/>
    <xf numFmtId="179" fontId="11" fillId="14" borderId="0" applyNumberFormat="0" applyBorder="0" applyAlignment="0" applyProtection="0"/>
    <xf numFmtId="0" fontId="11" fillId="14"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6" borderId="0" applyNumberFormat="0" applyBorder="0" applyAlignment="0" applyProtection="0"/>
    <xf numFmtId="0" fontId="11" fillId="16" borderId="0" applyNumberFormat="0" applyBorder="0" applyAlignment="0" applyProtection="0"/>
    <xf numFmtId="179" fontId="11" fillId="16" borderId="0" applyNumberFormat="0" applyBorder="0" applyAlignment="0" applyProtection="0"/>
    <xf numFmtId="0" fontId="11" fillId="16" borderId="0" applyNumberFormat="0" applyBorder="0" applyAlignment="0" applyProtection="0"/>
    <xf numFmtId="179" fontId="11" fillId="16" borderId="0" applyNumberFormat="0" applyBorder="0" applyAlignment="0" applyProtection="0"/>
    <xf numFmtId="0" fontId="11" fillId="16" borderId="0" applyNumberFormat="0" applyBorder="0" applyAlignment="0" applyProtection="0"/>
    <xf numFmtId="179" fontId="11" fillId="16" borderId="0" applyNumberFormat="0" applyBorder="0" applyAlignment="0" applyProtection="0"/>
    <xf numFmtId="0" fontId="11" fillId="16" borderId="0" applyNumberFormat="0" applyBorder="0" applyAlignment="0" applyProtection="0"/>
    <xf numFmtId="179" fontId="11" fillId="16" borderId="0" applyNumberFormat="0" applyBorder="0" applyAlignment="0" applyProtection="0"/>
    <xf numFmtId="0" fontId="11" fillId="16" borderId="0" applyNumberFormat="0" applyBorder="0" applyAlignment="0" applyProtection="0"/>
    <xf numFmtId="179" fontId="11" fillId="16" borderId="0" applyNumberFormat="0" applyBorder="0" applyAlignment="0" applyProtection="0"/>
    <xf numFmtId="0" fontId="11" fillId="16" borderId="0" applyNumberFormat="0" applyBorder="0" applyAlignment="0" applyProtection="0"/>
    <xf numFmtId="179" fontId="11" fillId="16" borderId="0" applyNumberFormat="0" applyBorder="0" applyAlignment="0" applyProtection="0"/>
    <xf numFmtId="0" fontId="11" fillId="16" borderId="0" applyNumberFormat="0" applyBorder="0" applyAlignment="0" applyProtection="0"/>
    <xf numFmtId="179" fontId="11" fillId="16" borderId="0" applyNumberFormat="0" applyBorder="0" applyAlignment="0" applyProtection="0"/>
    <xf numFmtId="0" fontId="11" fillId="16" borderId="0" applyNumberFormat="0" applyBorder="0" applyAlignment="0" applyProtection="0"/>
    <xf numFmtId="179" fontId="11" fillId="16" borderId="0" applyNumberFormat="0" applyBorder="0" applyAlignment="0" applyProtection="0"/>
    <xf numFmtId="0" fontId="11" fillId="16" borderId="0" applyNumberFormat="0" applyBorder="0" applyAlignment="0" applyProtection="0"/>
    <xf numFmtId="179" fontId="11" fillId="16" borderId="0" applyNumberFormat="0" applyBorder="0" applyAlignment="0" applyProtection="0"/>
    <xf numFmtId="0" fontId="11" fillId="16" borderId="0" applyNumberFormat="0" applyBorder="0" applyAlignment="0" applyProtection="0"/>
    <xf numFmtId="179" fontId="11" fillId="16" borderId="0" applyNumberFormat="0" applyBorder="0" applyAlignment="0" applyProtection="0"/>
    <xf numFmtId="0" fontId="11" fillId="16" borderId="0" applyNumberFormat="0" applyBorder="0" applyAlignment="0" applyProtection="0"/>
    <xf numFmtId="179" fontId="11" fillId="16" borderId="0" applyNumberFormat="0" applyBorder="0" applyAlignment="0" applyProtection="0"/>
    <xf numFmtId="0" fontId="11" fillId="16" borderId="0" applyNumberFormat="0" applyBorder="0" applyAlignment="0" applyProtection="0"/>
    <xf numFmtId="179" fontId="11" fillId="16" borderId="0" applyNumberFormat="0" applyBorder="0" applyAlignment="0" applyProtection="0"/>
    <xf numFmtId="0" fontId="11" fillId="16" borderId="0" applyNumberFormat="0" applyBorder="0" applyAlignment="0" applyProtection="0"/>
    <xf numFmtId="179" fontId="11" fillId="16" borderId="0" applyNumberFormat="0" applyBorder="0" applyAlignment="0" applyProtection="0"/>
    <xf numFmtId="0" fontId="11" fillId="16" borderId="0" applyNumberFormat="0" applyBorder="0" applyAlignment="0" applyProtection="0"/>
    <xf numFmtId="179" fontId="11" fillId="16" borderId="0" applyNumberFormat="0" applyBorder="0" applyAlignment="0" applyProtection="0"/>
    <xf numFmtId="0" fontId="11" fillId="16" borderId="0" applyNumberFormat="0" applyBorder="0" applyAlignment="0" applyProtection="0"/>
    <xf numFmtId="179" fontId="11" fillId="16" borderId="0" applyNumberFormat="0" applyBorder="0" applyAlignment="0" applyProtection="0"/>
    <xf numFmtId="0" fontId="11" fillId="16" borderId="0" applyNumberFormat="0" applyBorder="0" applyAlignment="0" applyProtection="0"/>
    <xf numFmtId="179" fontId="11" fillId="16" borderId="0" applyNumberFormat="0" applyBorder="0" applyAlignment="0" applyProtection="0"/>
    <xf numFmtId="0" fontId="11" fillId="16" borderId="0" applyNumberFormat="0" applyBorder="0" applyAlignment="0" applyProtection="0"/>
    <xf numFmtId="179" fontId="11" fillId="16" borderId="0" applyNumberFormat="0" applyBorder="0" applyAlignment="0" applyProtection="0"/>
    <xf numFmtId="0" fontId="11" fillId="16" borderId="0" applyNumberFormat="0" applyBorder="0" applyAlignment="0" applyProtection="0"/>
    <xf numFmtId="179" fontId="11" fillId="16" borderId="0" applyNumberFormat="0" applyBorder="0" applyAlignment="0" applyProtection="0"/>
    <xf numFmtId="0" fontId="11" fillId="16" borderId="0" applyNumberFormat="0" applyBorder="0" applyAlignment="0" applyProtection="0"/>
    <xf numFmtId="179" fontId="11" fillId="16" borderId="0" applyNumberFormat="0" applyBorder="0" applyAlignment="0" applyProtection="0"/>
    <xf numFmtId="0" fontId="11" fillId="16" borderId="0" applyNumberFormat="0" applyBorder="0" applyAlignment="0" applyProtection="0"/>
    <xf numFmtId="179" fontId="11" fillId="16" borderId="0" applyNumberFormat="0" applyBorder="0" applyAlignment="0" applyProtection="0"/>
    <xf numFmtId="0" fontId="11" fillId="16" borderId="0" applyNumberFormat="0" applyBorder="0" applyAlignment="0" applyProtection="0"/>
    <xf numFmtId="179" fontId="11" fillId="16" borderId="0" applyNumberFormat="0" applyBorder="0" applyAlignment="0" applyProtection="0"/>
    <xf numFmtId="0" fontId="11" fillId="16" borderId="0" applyNumberFormat="0" applyBorder="0" applyAlignment="0" applyProtection="0"/>
    <xf numFmtId="179" fontId="11" fillId="16" borderId="0" applyNumberFormat="0" applyBorder="0" applyAlignment="0" applyProtection="0"/>
    <xf numFmtId="0" fontId="11" fillId="16" borderId="0" applyNumberFormat="0" applyBorder="0" applyAlignment="0" applyProtection="0"/>
    <xf numFmtId="179" fontId="11" fillId="16" borderId="0" applyNumberFormat="0" applyBorder="0" applyAlignment="0" applyProtection="0"/>
    <xf numFmtId="0" fontId="11" fillId="16" borderId="0" applyNumberFormat="0" applyBorder="0" applyAlignment="0" applyProtection="0"/>
    <xf numFmtId="179" fontId="11" fillId="16" borderId="0" applyNumberFormat="0" applyBorder="0" applyAlignment="0" applyProtection="0"/>
    <xf numFmtId="0" fontId="11" fillId="16" borderId="0" applyNumberFormat="0" applyBorder="0" applyAlignment="0" applyProtection="0"/>
    <xf numFmtId="179" fontId="11" fillId="16" borderId="0" applyNumberFormat="0" applyBorder="0" applyAlignment="0" applyProtection="0"/>
    <xf numFmtId="0" fontId="11" fillId="16" borderId="0" applyNumberFormat="0" applyBorder="0" applyAlignment="0" applyProtection="0"/>
    <xf numFmtId="179" fontId="11" fillId="16" borderId="0" applyNumberFormat="0" applyBorder="0" applyAlignment="0" applyProtection="0"/>
    <xf numFmtId="0" fontId="11" fillId="16" borderId="0" applyNumberFormat="0" applyBorder="0" applyAlignment="0" applyProtection="0"/>
    <xf numFmtId="179" fontId="11" fillId="17" borderId="0" applyNumberFormat="0" applyBorder="0" applyAlignment="0" applyProtection="0"/>
    <xf numFmtId="0" fontId="11" fillId="17" borderId="0" applyNumberFormat="0" applyBorder="0" applyAlignment="0" applyProtection="0"/>
    <xf numFmtId="179" fontId="11" fillId="17" borderId="0" applyNumberFormat="0" applyBorder="0" applyAlignment="0" applyProtection="0"/>
    <xf numFmtId="0" fontId="11" fillId="17" borderId="0" applyNumberFormat="0" applyBorder="0" applyAlignment="0" applyProtection="0"/>
    <xf numFmtId="179" fontId="11" fillId="17" borderId="0" applyNumberFormat="0" applyBorder="0" applyAlignment="0" applyProtection="0"/>
    <xf numFmtId="0" fontId="11" fillId="17" borderId="0" applyNumberFormat="0" applyBorder="0" applyAlignment="0" applyProtection="0"/>
    <xf numFmtId="179" fontId="11" fillId="17" borderId="0" applyNumberFormat="0" applyBorder="0" applyAlignment="0" applyProtection="0"/>
    <xf numFmtId="0" fontId="11" fillId="17" borderId="0" applyNumberFormat="0" applyBorder="0" applyAlignment="0" applyProtection="0"/>
    <xf numFmtId="179" fontId="11" fillId="17" borderId="0" applyNumberFormat="0" applyBorder="0" applyAlignment="0" applyProtection="0"/>
    <xf numFmtId="0" fontId="11" fillId="17" borderId="0" applyNumberFormat="0" applyBorder="0" applyAlignment="0" applyProtection="0"/>
    <xf numFmtId="179" fontId="11" fillId="17" borderId="0" applyNumberFormat="0" applyBorder="0" applyAlignment="0" applyProtection="0"/>
    <xf numFmtId="0" fontId="11" fillId="17" borderId="0" applyNumberFormat="0" applyBorder="0" applyAlignment="0" applyProtection="0"/>
    <xf numFmtId="179" fontId="11" fillId="17" borderId="0" applyNumberFormat="0" applyBorder="0" applyAlignment="0" applyProtection="0"/>
    <xf numFmtId="0" fontId="11" fillId="17" borderId="0" applyNumberFormat="0" applyBorder="0" applyAlignment="0" applyProtection="0"/>
    <xf numFmtId="179" fontId="11" fillId="17" borderId="0" applyNumberFormat="0" applyBorder="0" applyAlignment="0" applyProtection="0"/>
    <xf numFmtId="0" fontId="11" fillId="17" borderId="0" applyNumberFormat="0" applyBorder="0" applyAlignment="0" applyProtection="0"/>
    <xf numFmtId="179" fontId="11" fillId="17" borderId="0" applyNumberFormat="0" applyBorder="0" applyAlignment="0" applyProtection="0"/>
    <xf numFmtId="0" fontId="11" fillId="17" borderId="0" applyNumberFormat="0" applyBorder="0" applyAlignment="0" applyProtection="0"/>
    <xf numFmtId="179" fontId="11" fillId="17" borderId="0" applyNumberFormat="0" applyBorder="0" applyAlignment="0" applyProtection="0"/>
    <xf numFmtId="0" fontId="11" fillId="17" borderId="0" applyNumberFormat="0" applyBorder="0" applyAlignment="0" applyProtection="0"/>
    <xf numFmtId="179" fontId="11" fillId="17" borderId="0" applyNumberFormat="0" applyBorder="0" applyAlignment="0" applyProtection="0"/>
    <xf numFmtId="0" fontId="11" fillId="17" borderId="0" applyNumberFormat="0" applyBorder="0" applyAlignment="0" applyProtection="0"/>
    <xf numFmtId="179" fontId="11" fillId="17" borderId="0" applyNumberFormat="0" applyBorder="0" applyAlignment="0" applyProtection="0"/>
    <xf numFmtId="0" fontId="11" fillId="17" borderId="0" applyNumberFormat="0" applyBorder="0" applyAlignment="0" applyProtection="0"/>
    <xf numFmtId="179" fontId="11" fillId="17" borderId="0" applyNumberFormat="0" applyBorder="0" applyAlignment="0" applyProtection="0"/>
    <xf numFmtId="0" fontId="11" fillId="17" borderId="0" applyNumberFormat="0" applyBorder="0" applyAlignment="0" applyProtection="0"/>
    <xf numFmtId="179" fontId="11" fillId="17" borderId="0" applyNumberFormat="0" applyBorder="0" applyAlignment="0" applyProtection="0"/>
    <xf numFmtId="0" fontId="11" fillId="17" borderId="0" applyNumberFormat="0" applyBorder="0" applyAlignment="0" applyProtection="0"/>
    <xf numFmtId="179" fontId="11" fillId="17" borderId="0" applyNumberFormat="0" applyBorder="0" applyAlignment="0" applyProtection="0"/>
    <xf numFmtId="0" fontId="11" fillId="17" borderId="0" applyNumberFormat="0" applyBorder="0" applyAlignment="0" applyProtection="0"/>
    <xf numFmtId="179" fontId="11" fillId="17" borderId="0" applyNumberFormat="0" applyBorder="0" applyAlignment="0" applyProtection="0"/>
    <xf numFmtId="0" fontId="11" fillId="17" borderId="0" applyNumberFormat="0" applyBorder="0" applyAlignment="0" applyProtection="0"/>
    <xf numFmtId="179" fontId="11" fillId="17" borderId="0" applyNumberFormat="0" applyBorder="0" applyAlignment="0" applyProtection="0"/>
    <xf numFmtId="0" fontId="11" fillId="17" borderId="0" applyNumberFormat="0" applyBorder="0" applyAlignment="0" applyProtection="0"/>
    <xf numFmtId="179" fontId="11" fillId="17" borderId="0" applyNumberFormat="0" applyBorder="0" applyAlignment="0" applyProtection="0"/>
    <xf numFmtId="0" fontId="11" fillId="17" borderId="0" applyNumberFormat="0" applyBorder="0" applyAlignment="0" applyProtection="0"/>
    <xf numFmtId="179" fontId="11" fillId="17" borderId="0" applyNumberFormat="0" applyBorder="0" applyAlignment="0" applyProtection="0"/>
    <xf numFmtId="0" fontId="11" fillId="17" borderId="0" applyNumberFormat="0" applyBorder="0" applyAlignment="0" applyProtection="0"/>
    <xf numFmtId="179" fontId="11" fillId="17" borderId="0" applyNumberFormat="0" applyBorder="0" applyAlignment="0" applyProtection="0"/>
    <xf numFmtId="0" fontId="11" fillId="17" borderId="0" applyNumberFormat="0" applyBorder="0" applyAlignment="0" applyProtection="0"/>
    <xf numFmtId="179" fontId="11" fillId="17" borderId="0" applyNumberFormat="0" applyBorder="0" applyAlignment="0" applyProtection="0"/>
    <xf numFmtId="0" fontId="11" fillId="17" borderId="0" applyNumberFormat="0" applyBorder="0" applyAlignment="0" applyProtection="0"/>
    <xf numFmtId="179" fontId="11" fillId="17" borderId="0" applyNumberFormat="0" applyBorder="0" applyAlignment="0" applyProtection="0"/>
    <xf numFmtId="0" fontId="11" fillId="17" borderId="0" applyNumberFormat="0" applyBorder="0" applyAlignment="0" applyProtection="0"/>
    <xf numFmtId="179" fontId="11" fillId="17" borderId="0" applyNumberFormat="0" applyBorder="0" applyAlignment="0" applyProtection="0"/>
    <xf numFmtId="0" fontId="11" fillId="17" borderId="0" applyNumberFormat="0" applyBorder="0" applyAlignment="0" applyProtection="0"/>
    <xf numFmtId="179" fontId="11" fillId="17" borderId="0" applyNumberFormat="0" applyBorder="0" applyAlignment="0" applyProtection="0"/>
    <xf numFmtId="0" fontId="11" fillId="17" borderId="0" applyNumberFormat="0" applyBorder="0" applyAlignment="0" applyProtection="0"/>
    <xf numFmtId="179" fontId="11" fillId="17" borderId="0" applyNumberFormat="0" applyBorder="0" applyAlignment="0" applyProtection="0"/>
    <xf numFmtId="0" fontId="11" fillId="17" borderId="0" applyNumberFormat="0" applyBorder="0" applyAlignment="0" applyProtection="0"/>
    <xf numFmtId="179" fontId="11" fillId="17" borderId="0" applyNumberFormat="0" applyBorder="0" applyAlignment="0" applyProtection="0"/>
    <xf numFmtId="0" fontId="11" fillId="17" borderId="0" applyNumberFormat="0" applyBorder="0" applyAlignment="0" applyProtection="0"/>
    <xf numFmtId="179" fontId="11" fillId="17" borderId="0" applyNumberFormat="0" applyBorder="0" applyAlignment="0" applyProtection="0"/>
    <xf numFmtId="0" fontId="11" fillId="17"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9" borderId="0" applyNumberFormat="0" applyBorder="0" applyAlignment="0" applyProtection="0"/>
    <xf numFmtId="0" fontId="11" fillId="19" borderId="0" applyNumberFormat="0" applyBorder="0" applyAlignment="0" applyProtection="0"/>
    <xf numFmtId="179" fontId="11" fillId="19" borderId="0" applyNumberFormat="0" applyBorder="0" applyAlignment="0" applyProtection="0"/>
    <xf numFmtId="0" fontId="11" fillId="19" borderId="0" applyNumberFormat="0" applyBorder="0" applyAlignment="0" applyProtection="0"/>
    <xf numFmtId="179" fontId="11" fillId="19" borderId="0" applyNumberFormat="0" applyBorder="0" applyAlignment="0" applyProtection="0"/>
    <xf numFmtId="0" fontId="11" fillId="19" borderId="0" applyNumberFormat="0" applyBorder="0" applyAlignment="0" applyProtection="0"/>
    <xf numFmtId="179" fontId="11" fillId="19" borderId="0" applyNumberFormat="0" applyBorder="0" applyAlignment="0" applyProtection="0"/>
    <xf numFmtId="0" fontId="11" fillId="19" borderId="0" applyNumberFormat="0" applyBorder="0" applyAlignment="0" applyProtection="0"/>
    <xf numFmtId="179" fontId="11" fillId="19" borderId="0" applyNumberFormat="0" applyBorder="0" applyAlignment="0" applyProtection="0"/>
    <xf numFmtId="0" fontId="11" fillId="19" borderId="0" applyNumberFormat="0" applyBorder="0" applyAlignment="0" applyProtection="0"/>
    <xf numFmtId="179" fontId="11" fillId="19" borderId="0" applyNumberFormat="0" applyBorder="0" applyAlignment="0" applyProtection="0"/>
    <xf numFmtId="0" fontId="11" fillId="19" borderId="0" applyNumberFormat="0" applyBorder="0" applyAlignment="0" applyProtection="0"/>
    <xf numFmtId="179" fontId="11" fillId="19" borderId="0" applyNumberFormat="0" applyBorder="0" applyAlignment="0" applyProtection="0"/>
    <xf numFmtId="0" fontId="11" fillId="19" borderId="0" applyNumberFormat="0" applyBorder="0" applyAlignment="0" applyProtection="0"/>
    <xf numFmtId="179" fontId="11" fillId="19" borderId="0" applyNumberFormat="0" applyBorder="0" applyAlignment="0" applyProtection="0"/>
    <xf numFmtId="0" fontId="11" fillId="19" borderId="0" applyNumberFormat="0" applyBorder="0" applyAlignment="0" applyProtection="0"/>
    <xf numFmtId="179" fontId="11" fillId="19" borderId="0" applyNumberFormat="0" applyBorder="0" applyAlignment="0" applyProtection="0"/>
    <xf numFmtId="0" fontId="11" fillId="19" borderId="0" applyNumberFormat="0" applyBorder="0" applyAlignment="0" applyProtection="0"/>
    <xf numFmtId="179" fontId="11" fillId="19" borderId="0" applyNumberFormat="0" applyBorder="0" applyAlignment="0" applyProtection="0"/>
    <xf numFmtId="0" fontId="11" fillId="19" borderId="0" applyNumberFormat="0" applyBorder="0" applyAlignment="0" applyProtection="0"/>
    <xf numFmtId="179" fontId="11" fillId="19" borderId="0" applyNumberFormat="0" applyBorder="0" applyAlignment="0" applyProtection="0"/>
    <xf numFmtId="0" fontId="11" fillId="19" borderId="0" applyNumberFormat="0" applyBorder="0" applyAlignment="0" applyProtection="0"/>
    <xf numFmtId="179" fontId="11" fillId="19" borderId="0" applyNumberFormat="0" applyBorder="0" applyAlignment="0" applyProtection="0"/>
    <xf numFmtId="0" fontId="11" fillId="19" borderId="0" applyNumberFormat="0" applyBorder="0" applyAlignment="0" applyProtection="0"/>
    <xf numFmtId="179" fontId="11" fillId="19" borderId="0" applyNumberFormat="0" applyBorder="0" applyAlignment="0" applyProtection="0"/>
    <xf numFmtId="0" fontId="11" fillId="19" borderId="0" applyNumberFormat="0" applyBorder="0" applyAlignment="0" applyProtection="0"/>
    <xf numFmtId="179" fontId="11" fillId="19" borderId="0" applyNumberFormat="0" applyBorder="0" applyAlignment="0" applyProtection="0"/>
    <xf numFmtId="0" fontId="11" fillId="19" borderId="0" applyNumberFormat="0" applyBorder="0" applyAlignment="0" applyProtection="0"/>
    <xf numFmtId="179" fontId="11" fillId="19" borderId="0" applyNumberFormat="0" applyBorder="0" applyAlignment="0" applyProtection="0"/>
    <xf numFmtId="0" fontId="11" fillId="19" borderId="0" applyNumberFormat="0" applyBorder="0" applyAlignment="0" applyProtection="0"/>
    <xf numFmtId="179" fontId="11" fillId="19" borderId="0" applyNumberFormat="0" applyBorder="0" applyAlignment="0" applyProtection="0"/>
    <xf numFmtId="0" fontId="11" fillId="19" borderId="0" applyNumberFormat="0" applyBorder="0" applyAlignment="0" applyProtection="0"/>
    <xf numFmtId="179" fontId="11" fillId="19" borderId="0" applyNumberFormat="0" applyBorder="0" applyAlignment="0" applyProtection="0"/>
    <xf numFmtId="0" fontId="11" fillId="19" borderId="0" applyNumberFormat="0" applyBorder="0" applyAlignment="0" applyProtection="0"/>
    <xf numFmtId="179" fontId="11" fillId="19" borderId="0" applyNumberFormat="0" applyBorder="0" applyAlignment="0" applyProtection="0"/>
    <xf numFmtId="0" fontId="11" fillId="19" borderId="0" applyNumberFormat="0" applyBorder="0" applyAlignment="0" applyProtection="0"/>
    <xf numFmtId="179" fontId="11" fillId="19" borderId="0" applyNumberFormat="0" applyBorder="0" applyAlignment="0" applyProtection="0"/>
    <xf numFmtId="0" fontId="11" fillId="19" borderId="0" applyNumberFormat="0" applyBorder="0" applyAlignment="0" applyProtection="0"/>
    <xf numFmtId="179" fontId="11" fillId="19" borderId="0" applyNumberFormat="0" applyBorder="0" applyAlignment="0" applyProtection="0"/>
    <xf numFmtId="0" fontId="11" fillId="19" borderId="0" applyNumberFormat="0" applyBorder="0" applyAlignment="0" applyProtection="0"/>
    <xf numFmtId="179" fontId="11" fillId="19" borderId="0" applyNumberFormat="0" applyBorder="0" applyAlignment="0" applyProtection="0"/>
    <xf numFmtId="0" fontId="11" fillId="19" borderId="0" applyNumberFormat="0" applyBorder="0" applyAlignment="0" applyProtection="0"/>
    <xf numFmtId="179" fontId="11" fillId="19" borderId="0" applyNumberFormat="0" applyBorder="0" applyAlignment="0" applyProtection="0"/>
    <xf numFmtId="0" fontId="11" fillId="19" borderId="0" applyNumberFormat="0" applyBorder="0" applyAlignment="0" applyProtection="0"/>
    <xf numFmtId="179" fontId="11" fillId="19" borderId="0" applyNumberFormat="0" applyBorder="0" applyAlignment="0" applyProtection="0"/>
    <xf numFmtId="0" fontId="11" fillId="19" borderId="0" applyNumberFormat="0" applyBorder="0" applyAlignment="0" applyProtection="0"/>
    <xf numFmtId="179" fontId="11" fillId="19" borderId="0" applyNumberFormat="0" applyBorder="0" applyAlignment="0" applyProtection="0"/>
    <xf numFmtId="0" fontId="11" fillId="19" borderId="0" applyNumberFormat="0" applyBorder="0" applyAlignment="0" applyProtection="0"/>
    <xf numFmtId="179" fontId="11" fillId="19" borderId="0" applyNumberFormat="0" applyBorder="0" applyAlignment="0" applyProtection="0"/>
    <xf numFmtId="0" fontId="11" fillId="19" borderId="0" applyNumberFormat="0" applyBorder="0" applyAlignment="0" applyProtection="0"/>
    <xf numFmtId="179" fontId="11" fillId="19" borderId="0" applyNumberFormat="0" applyBorder="0" applyAlignment="0" applyProtection="0"/>
    <xf numFmtId="0" fontId="11" fillId="19" borderId="0" applyNumberFormat="0" applyBorder="0" applyAlignment="0" applyProtection="0"/>
    <xf numFmtId="179" fontId="11" fillId="19" borderId="0" applyNumberFormat="0" applyBorder="0" applyAlignment="0" applyProtection="0"/>
    <xf numFmtId="0" fontId="11" fillId="19" borderId="0" applyNumberFormat="0" applyBorder="0" applyAlignment="0" applyProtection="0"/>
    <xf numFmtId="179" fontId="11" fillId="20" borderId="0" applyNumberFormat="0" applyBorder="0" applyAlignment="0" applyProtection="0"/>
    <xf numFmtId="0" fontId="11" fillId="20" borderId="0" applyNumberFormat="0" applyBorder="0" applyAlignment="0" applyProtection="0"/>
    <xf numFmtId="179" fontId="11" fillId="20" borderId="0" applyNumberFormat="0" applyBorder="0" applyAlignment="0" applyProtection="0"/>
    <xf numFmtId="0" fontId="11" fillId="20" borderId="0" applyNumberFormat="0" applyBorder="0" applyAlignment="0" applyProtection="0"/>
    <xf numFmtId="179" fontId="11" fillId="20" borderId="0" applyNumberFormat="0" applyBorder="0" applyAlignment="0" applyProtection="0"/>
    <xf numFmtId="0" fontId="11" fillId="20" borderId="0" applyNumberFormat="0" applyBorder="0" applyAlignment="0" applyProtection="0"/>
    <xf numFmtId="179" fontId="11" fillId="20" borderId="0" applyNumberFormat="0" applyBorder="0" applyAlignment="0" applyProtection="0"/>
    <xf numFmtId="0" fontId="11" fillId="20" borderId="0" applyNumberFormat="0" applyBorder="0" applyAlignment="0" applyProtection="0"/>
    <xf numFmtId="179" fontId="11" fillId="20" borderId="0" applyNumberFormat="0" applyBorder="0" applyAlignment="0" applyProtection="0"/>
    <xf numFmtId="0" fontId="11" fillId="20" borderId="0" applyNumberFormat="0" applyBorder="0" applyAlignment="0" applyProtection="0"/>
    <xf numFmtId="179" fontId="11" fillId="20" borderId="0" applyNumberFormat="0" applyBorder="0" applyAlignment="0" applyProtection="0"/>
    <xf numFmtId="0" fontId="11" fillId="20" borderId="0" applyNumberFormat="0" applyBorder="0" applyAlignment="0" applyProtection="0"/>
    <xf numFmtId="179" fontId="11" fillId="20" borderId="0" applyNumberFormat="0" applyBorder="0" applyAlignment="0" applyProtection="0"/>
    <xf numFmtId="0" fontId="11" fillId="20" borderId="0" applyNumberFormat="0" applyBorder="0" applyAlignment="0" applyProtection="0"/>
    <xf numFmtId="179" fontId="11" fillId="20" borderId="0" applyNumberFormat="0" applyBorder="0" applyAlignment="0" applyProtection="0"/>
    <xf numFmtId="0" fontId="11" fillId="20" borderId="0" applyNumberFormat="0" applyBorder="0" applyAlignment="0" applyProtection="0"/>
    <xf numFmtId="179" fontId="11" fillId="20" borderId="0" applyNumberFormat="0" applyBorder="0" applyAlignment="0" applyProtection="0"/>
    <xf numFmtId="0" fontId="11" fillId="20" borderId="0" applyNumberFormat="0" applyBorder="0" applyAlignment="0" applyProtection="0"/>
    <xf numFmtId="179" fontId="11" fillId="20" borderId="0" applyNumberFormat="0" applyBorder="0" applyAlignment="0" applyProtection="0"/>
    <xf numFmtId="0" fontId="11" fillId="20" borderId="0" applyNumberFormat="0" applyBorder="0" applyAlignment="0" applyProtection="0"/>
    <xf numFmtId="179" fontId="11" fillId="20" borderId="0" applyNumberFormat="0" applyBorder="0" applyAlignment="0" applyProtection="0"/>
    <xf numFmtId="0" fontId="11" fillId="20" borderId="0" applyNumberFormat="0" applyBorder="0" applyAlignment="0" applyProtection="0"/>
    <xf numFmtId="179" fontId="11" fillId="20" borderId="0" applyNumberFormat="0" applyBorder="0" applyAlignment="0" applyProtection="0"/>
    <xf numFmtId="0" fontId="11" fillId="20" borderId="0" applyNumberFormat="0" applyBorder="0" applyAlignment="0" applyProtection="0"/>
    <xf numFmtId="179" fontId="11" fillId="20" borderId="0" applyNumberFormat="0" applyBorder="0" applyAlignment="0" applyProtection="0"/>
    <xf numFmtId="0" fontId="11" fillId="20" borderId="0" applyNumberFormat="0" applyBorder="0" applyAlignment="0" applyProtection="0"/>
    <xf numFmtId="179" fontId="11" fillId="20" borderId="0" applyNumberFormat="0" applyBorder="0" applyAlignment="0" applyProtection="0"/>
    <xf numFmtId="0" fontId="11" fillId="20" borderId="0" applyNumberFormat="0" applyBorder="0" applyAlignment="0" applyProtection="0"/>
    <xf numFmtId="179" fontId="11" fillId="20" borderId="0" applyNumberFormat="0" applyBorder="0" applyAlignment="0" applyProtection="0"/>
    <xf numFmtId="0" fontId="11" fillId="20" borderId="0" applyNumberFormat="0" applyBorder="0" applyAlignment="0" applyProtection="0"/>
    <xf numFmtId="179" fontId="11" fillId="20" borderId="0" applyNumberFormat="0" applyBorder="0" applyAlignment="0" applyProtection="0"/>
    <xf numFmtId="0" fontId="11" fillId="20" borderId="0" applyNumberFormat="0" applyBorder="0" applyAlignment="0" applyProtection="0"/>
    <xf numFmtId="179" fontId="11" fillId="20" borderId="0" applyNumberFormat="0" applyBorder="0" applyAlignment="0" applyProtection="0"/>
    <xf numFmtId="0" fontId="11" fillId="20" borderId="0" applyNumberFormat="0" applyBorder="0" applyAlignment="0" applyProtection="0"/>
    <xf numFmtId="179" fontId="11" fillId="20" borderId="0" applyNumberFormat="0" applyBorder="0" applyAlignment="0" applyProtection="0"/>
    <xf numFmtId="0" fontId="11" fillId="20" borderId="0" applyNumberFormat="0" applyBorder="0" applyAlignment="0" applyProtection="0"/>
    <xf numFmtId="179" fontId="11" fillId="20" borderId="0" applyNumberFormat="0" applyBorder="0" applyAlignment="0" applyProtection="0"/>
    <xf numFmtId="0" fontId="11" fillId="20" borderId="0" applyNumberFormat="0" applyBorder="0" applyAlignment="0" applyProtection="0"/>
    <xf numFmtId="179" fontId="11" fillId="20" borderId="0" applyNumberFormat="0" applyBorder="0" applyAlignment="0" applyProtection="0"/>
    <xf numFmtId="0" fontId="11" fillId="20" borderId="0" applyNumberFormat="0" applyBorder="0" applyAlignment="0" applyProtection="0"/>
    <xf numFmtId="179" fontId="11" fillId="20" borderId="0" applyNumberFormat="0" applyBorder="0" applyAlignment="0" applyProtection="0"/>
    <xf numFmtId="0" fontId="11" fillId="20" borderId="0" applyNumberFormat="0" applyBorder="0" applyAlignment="0" applyProtection="0"/>
    <xf numFmtId="179" fontId="11" fillId="20" borderId="0" applyNumberFormat="0" applyBorder="0" applyAlignment="0" applyProtection="0"/>
    <xf numFmtId="0" fontId="11" fillId="20" borderId="0" applyNumberFormat="0" applyBorder="0" applyAlignment="0" applyProtection="0"/>
    <xf numFmtId="179" fontId="11" fillId="20" borderId="0" applyNumberFormat="0" applyBorder="0" applyAlignment="0" applyProtection="0"/>
    <xf numFmtId="0" fontId="11" fillId="20" borderId="0" applyNumberFormat="0" applyBorder="0" applyAlignment="0" applyProtection="0"/>
    <xf numFmtId="179" fontId="11" fillId="20" borderId="0" applyNumberFormat="0" applyBorder="0" applyAlignment="0" applyProtection="0"/>
    <xf numFmtId="0" fontId="11" fillId="20" borderId="0" applyNumberFormat="0" applyBorder="0" applyAlignment="0" applyProtection="0"/>
    <xf numFmtId="179" fontId="11" fillId="20" borderId="0" applyNumberFormat="0" applyBorder="0" applyAlignment="0" applyProtection="0"/>
    <xf numFmtId="0" fontId="11" fillId="20" borderId="0" applyNumberFormat="0" applyBorder="0" applyAlignment="0" applyProtection="0"/>
    <xf numFmtId="179" fontId="11" fillId="20" borderId="0" applyNumberFormat="0" applyBorder="0" applyAlignment="0" applyProtection="0"/>
    <xf numFmtId="0" fontId="11" fillId="20" borderId="0" applyNumberFormat="0" applyBorder="0" applyAlignment="0" applyProtection="0"/>
    <xf numFmtId="179" fontId="11" fillId="20" borderId="0" applyNumberFormat="0" applyBorder="0" applyAlignment="0" applyProtection="0"/>
    <xf numFmtId="0" fontId="11" fillId="20"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5" borderId="0" applyNumberFormat="0" applyBorder="0" applyAlignment="0" applyProtection="0"/>
    <xf numFmtId="0" fontId="11" fillId="15"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18" borderId="0" applyNumberFormat="0" applyBorder="0" applyAlignment="0" applyProtection="0"/>
    <xf numFmtId="0" fontId="11" fillId="18" borderId="0" applyNumberFormat="0" applyBorder="0" applyAlignment="0" applyProtection="0"/>
    <xf numFmtId="179" fontId="11" fillId="21" borderId="0" applyNumberFormat="0" applyBorder="0" applyAlignment="0" applyProtection="0"/>
    <xf numFmtId="0" fontId="11" fillId="21" borderId="0" applyNumberFormat="0" applyBorder="0" applyAlignment="0" applyProtection="0"/>
    <xf numFmtId="179" fontId="11" fillId="21" borderId="0" applyNumberFormat="0" applyBorder="0" applyAlignment="0" applyProtection="0"/>
    <xf numFmtId="0" fontId="11" fillId="21" borderId="0" applyNumberFormat="0" applyBorder="0" applyAlignment="0" applyProtection="0"/>
    <xf numFmtId="179" fontId="11" fillId="21" borderId="0" applyNumberFormat="0" applyBorder="0" applyAlignment="0" applyProtection="0"/>
    <xf numFmtId="0" fontId="11" fillId="21" borderId="0" applyNumberFormat="0" applyBorder="0" applyAlignment="0" applyProtection="0"/>
    <xf numFmtId="179" fontId="11" fillId="21" borderId="0" applyNumberFormat="0" applyBorder="0" applyAlignment="0" applyProtection="0"/>
    <xf numFmtId="0" fontId="11" fillId="21" borderId="0" applyNumberFormat="0" applyBorder="0" applyAlignment="0" applyProtection="0"/>
    <xf numFmtId="179" fontId="11" fillId="21" borderId="0" applyNumberFormat="0" applyBorder="0" applyAlignment="0" applyProtection="0"/>
    <xf numFmtId="0" fontId="11" fillId="21" borderId="0" applyNumberFormat="0" applyBorder="0" applyAlignment="0" applyProtection="0"/>
    <xf numFmtId="179" fontId="11" fillId="21" borderId="0" applyNumberFormat="0" applyBorder="0" applyAlignment="0" applyProtection="0"/>
    <xf numFmtId="0" fontId="11" fillId="21" borderId="0" applyNumberFormat="0" applyBorder="0" applyAlignment="0" applyProtection="0"/>
    <xf numFmtId="179" fontId="11" fillId="21" borderId="0" applyNumberFormat="0" applyBorder="0" applyAlignment="0" applyProtection="0"/>
    <xf numFmtId="0" fontId="11" fillId="21" borderId="0" applyNumberFormat="0" applyBorder="0" applyAlignment="0" applyProtection="0"/>
    <xf numFmtId="179" fontId="11" fillId="21" borderId="0" applyNumberFormat="0" applyBorder="0" applyAlignment="0" applyProtection="0"/>
    <xf numFmtId="0" fontId="11" fillId="21" borderId="0" applyNumberFormat="0" applyBorder="0" applyAlignment="0" applyProtection="0"/>
    <xf numFmtId="179" fontId="11" fillId="21" borderId="0" applyNumberFormat="0" applyBorder="0" applyAlignment="0" applyProtection="0"/>
    <xf numFmtId="0" fontId="11" fillId="21" borderId="0" applyNumberFormat="0" applyBorder="0" applyAlignment="0" applyProtection="0"/>
    <xf numFmtId="179" fontId="11" fillId="21" borderId="0" applyNumberFormat="0" applyBorder="0" applyAlignment="0" applyProtection="0"/>
    <xf numFmtId="0" fontId="11" fillId="21" borderId="0" applyNumberFormat="0" applyBorder="0" applyAlignment="0" applyProtection="0"/>
    <xf numFmtId="179" fontId="11" fillId="21" borderId="0" applyNumberFormat="0" applyBorder="0" applyAlignment="0" applyProtection="0"/>
    <xf numFmtId="0" fontId="11" fillId="21" borderId="0" applyNumberFormat="0" applyBorder="0" applyAlignment="0" applyProtection="0"/>
    <xf numFmtId="179" fontId="11" fillId="21" borderId="0" applyNumberFormat="0" applyBorder="0" applyAlignment="0" applyProtection="0"/>
    <xf numFmtId="0" fontId="11" fillId="21" borderId="0" applyNumberFormat="0" applyBorder="0" applyAlignment="0" applyProtection="0"/>
    <xf numFmtId="179" fontId="11" fillId="21" borderId="0" applyNumberFormat="0" applyBorder="0" applyAlignment="0" applyProtection="0"/>
    <xf numFmtId="0" fontId="11" fillId="21" borderId="0" applyNumberFormat="0" applyBorder="0" applyAlignment="0" applyProtection="0"/>
    <xf numFmtId="179" fontId="11" fillId="21" borderId="0" applyNumberFormat="0" applyBorder="0" applyAlignment="0" applyProtection="0"/>
    <xf numFmtId="0" fontId="11" fillId="21" borderId="0" applyNumberFormat="0" applyBorder="0" applyAlignment="0" applyProtection="0"/>
    <xf numFmtId="179" fontId="11" fillId="21" borderId="0" applyNumberFormat="0" applyBorder="0" applyAlignment="0" applyProtection="0"/>
    <xf numFmtId="0" fontId="11" fillId="21" borderId="0" applyNumberFormat="0" applyBorder="0" applyAlignment="0" applyProtection="0"/>
    <xf numFmtId="179" fontId="11" fillId="21" borderId="0" applyNumberFormat="0" applyBorder="0" applyAlignment="0" applyProtection="0"/>
    <xf numFmtId="0" fontId="11" fillId="21" borderId="0" applyNumberFormat="0" applyBorder="0" applyAlignment="0" applyProtection="0"/>
    <xf numFmtId="179" fontId="11" fillId="21" borderId="0" applyNumberFormat="0" applyBorder="0" applyAlignment="0" applyProtection="0"/>
    <xf numFmtId="0" fontId="11" fillId="21" borderId="0" applyNumberFormat="0" applyBorder="0" applyAlignment="0" applyProtection="0"/>
    <xf numFmtId="179" fontId="11" fillId="21" borderId="0" applyNumberFormat="0" applyBorder="0" applyAlignment="0" applyProtection="0"/>
    <xf numFmtId="0" fontId="11" fillId="21" borderId="0" applyNumberFormat="0" applyBorder="0" applyAlignment="0" applyProtection="0"/>
    <xf numFmtId="179" fontId="11" fillId="21" borderId="0" applyNumberFormat="0" applyBorder="0" applyAlignment="0" applyProtection="0"/>
    <xf numFmtId="0" fontId="11" fillId="21" borderId="0" applyNumberFormat="0" applyBorder="0" applyAlignment="0" applyProtection="0"/>
    <xf numFmtId="179" fontId="11" fillId="21" borderId="0" applyNumberFormat="0" applyBorder="0" applyAlignment="0" applyProtection="0"/>
    <xf numFmtId="0" fontId="11" fillId="21" borderId="0" applyNumberFormat="0" applyBorder="0" applyAlignment="0" applyProtection="0"/>
    <xf numFmtId="179" fontId="11" fillId="21" borderId="0" applyNumberFormat="0" applyBorder="0" applyAlignment="0" applyProtection="0"/>
    <xf numFmtId="0" fontId="11" fillId="21" borderId="0" applyNumberFormat="0" applyBorder="0" applyAlignment="0" applyProtection="0"/>
    <xf numFmtId="179" fontId="11" fillId="21" borderId="0" applyNumberFormat="0" applyBorder="0" applyAlignment="0" applyProtection="0"/>
    <xf numFmtId="0" fontId="11" fillId="21" borderId="0" applyNumberFormat="0" applyBorder="0" applyAlignment="0" applyProtection="0"/>
    <xf numFmtId="179" fontId="11" fillId="21" borderId="0" applyNumberFormat="0" applyBorder="0" applyAlignment="0" applyProtection="0"/>
    <xf numFmtId="0" fontId="11" fillId="21" borderId="0" applyNumberFormat="0" applyBorder="0" applyAlignment="0" applyProtection="0"/>
    <xf numFmtId="179" fontId="11" fillId="21" borderId="0" applyNumberFormat="0" applyBorder="0" applyAlignment="0" applyProtection="0"/>
    <xf numFmtId="0" fontId="11" fillId="21" borderId="0" applyNumberFormat="0" applyBorder="0" applyAlignment="0" applyProtection="0"/>
    <xf numFmtId="179" fontId="11" fillId="21" borderId="0" applyNumberFormat="0" applyBorder="0" applyAlignment="0" applyProtection="0"/>
    <xf numFmtId="0" fontId="11" fillId="21" borderId="0" applyNumberFormat="0" applyBorder="0" applyAlignment="0" applyProtection="0"/>
    <xf numFmtId="179" fontId="11" fillId="21" borderId="0" applyNumberFormat="0" applyBorder="0" applyAlignment="0" applyProtection="0"/>
    <xf numFmtId="0" fontId="11" fillId="21" borderId="0" applyNumberFormat="0" applyBorder="0" applyAlignment="0" applyProtection="0"/>
    <xf numFmtId="179" fontId="11" fillId="21" borderId="0" applyNumberFormat="0" applyBorder="0" applyAlignment="0" applyProtection="0"/>
    <xf numFmtId="0" fontId="11" fillId="21" borderId="0" applyNumberFormat="0" applyBorder="0" applyAlignment="0" applyProtection="0"/>
    <xf numFmtId="179" fontId="209" fillId="22" borderId="0" applyNumberFormat="0" applyBorder="0" applyAlignment="0" applyProtection="0"/>
    <xf numFmtId="0" fontId="209" fillId="22" borderId="0" applyNumberFormat="0" applyBorder="0" applyAlignment="0" applyProtection="0"/>
    <xf numFmtId="179" fontId="209" fillId="22" borderId="0" applyNumberFormat="0" applyBorder="0" applyAlignment="0" applyProtection="0"/>
    <xf numFmtId="0" fontId="209" fillId="22" borderId="0" applyNumberFormat="0" applyBorder="0" applyAlignment="0" applyProtection="0"/>
    <xf numFmtId="179" fontId="209" fillId="22" borderId="0" applyNumberFormat="0" applyBorder="0" applyAlignment="0" applyProtection="0"/>
    <xf numFmtId="0" fontId="209" fillId="22" borderId="0" applyNumberFormat="0" applyBorder="0" applyAlignment="0" applyProtection="0"/>
    <xf numFmtId="179" fontId="209" fillId="22" borderId="0" applyNumberFormat="0" applyBorder="0" applyAlignment="0" applyProtection="0"/>
    <xf numFmtId="0" fontId="209" fillId="22" borderId="0" applyNumberFormat="0" applyBorder="0" applyAlignment="0" applyProtection="0"/>
    <xf numFmtId="179" fontId="209" fillId="22" borderId="0" applyNumberFormat="0" applyBorder="0" applyAlignment="0" applyProtection="0"/>
    <xf numFmtId="0" fontId="209" fillId="22" borderId="0" applyNumberFormat="0" applyBorder="0" applyAlignment="0" applyProtection="0"/>
    <xf numFmtId="179" fontId="209" fillId="22" borderId="0" applyNumberFormat="0" applyBorder="0" applyAlignment="0" applyProtection="0"/>
    <xf numFmtId="0" fontId="209" fillId="22" borderId="0" applyNumberFormat="0" applyBorder="0" applyAlignment="0" applyProtection="0"/>
    <xf numFmtId="179" fontId="209" fillId="22" borderId="0" applyNumberFormat="0" applyBorder="0" applyAlignment="0" applyProtection="0"/>
    <xf numFmtId="0" fontId="209" fillId="22" borderId="0" applyNumberFormat="0" applyBorder="0" applyAlignment="0" applyProtection="0"/>
    <xf numFmtId="179" fontId="209" fillId="22" borderId="0" applyNumberFormat="0" applyBorder="0" applyAlignment="0" applyProtection="0"/>
    <xf numFmtId="0" fontId="209" fillId="22" borderId="0" applyNumberFormat="0" applyBorder="0" applyAlignment="0" applyProtection="0"/>
    <xf numFmtId="179" fontId="209" fillId="22" borderId="0" applyNumberFormat="0" applyBorder="0" applyAlignment="0" applyProtection="0"/>
    <xf numFmtId="0" fontId="209" fillId="22" borderId="0" applyNumberFormat="0" applyBorder="0" applyAlignment="0" applyProtection="0"/>
    <xf numFmtId="179" fontId="209" fillId="22" borderId="0" applyNumberFormat="0" applyBorder="0" applyAlignment="0" applyProtection="0"/>
    <xf numFmtId="0" fontId="209" fillId="22" borderId="0" applyNumberFormat="0" applyBorder="0" applyAlignment="0" applyProtection="0"/>
    <xf numFmtId="179" fontId="209" fillId="22" borderId="0" applyNumberFormat="0" applyBorder="0" applyAlignment="0" applyProtection="0"/>
    <xf numFmtId="0" fontId="209" fillId="22" borderId="0" applyNumberFormat="0" applyBorder="0" applyAlignment="0" applyProtection="0"/>
    <xf numFmtId="179" fontId="209" fillId="22" borderId="0" applyNumberFormat="0" applyBorder="0" applyAlignment="0" applyProtection="0"/>
    <xf numFmtId="0" fontId="209" fillId="22" borderId="0" applyNumberFormat="0" applyBorder="0" applyAlignment="0" applyProtection="0"/>
    <xf numFmtId="179" fontId="209" fillId="22" borderId="0" applyNumberFormat="0" applyBorder="0" applyAlignment="0" applyProtection="0"/>
    <xf numFmtId="0" fontId="209" fillId="22" borderId="0" applyNumberFormat="0" applyBorder="0" applyAlignment="0" applyProtection="0"/>
    <xf numFmtId="179" fontId="209" fillId="22" borderId="0" applyNumberFormat="0" applyBorder="0" applyAlignment="0" applyProtection="0"/>
    <xf numFmtId="0" fontId="209" fillId="22" borderId="0" applyNumberFormat="0" applyBorder="0" applyAlignment="0" applyProtection="0"/>
    <xf numFmtId="179" fontId="209" fillId="22" borderId="0" applyNumberFormat="0" applyBorder="0" applyAlignment="0" applyProtection="0"/>
    <xf numFmtId="0" fontId="209" fillId="22" borderId="0" applyNumberFormat="0" applyBorder="0" applyAlignment="0" applyProtection="0"/>
    <xf numFmtId="179" fontId="209" fillId="22" borderId="0" applyNumberFormat="0" applyBorder="0" applyAlignment="0" applyProtection="0"/>
    <xf numFmtId="0" fontId="209" fillId="22" borderId="0" applyNumberFormat="0" applyBorder="0" applyAlignment="0" applyProtection="0"/>
    <xf numFmtId="179" fontId="209" fillId="22" borderId="0" applyNumberFormat="0" applyBorder="0" applyAlignment="0" applyProtection="0"/>
    <xf numFmtId="0" fontId="209" fillId="22" borderId="0" applyNumberFormat="0" applyBorder="0" applyAlignment="0" applyProtection="0"/>
    <xf numFmtId="179" fontId="209" fillId="22" borderId="0" applyNumberFormat="0" applyBorder="0" applyAlignment="0" applyProtection="0"/>
    <xf numFmtId="0" fontId="209" fillId="22" borderId="0" applyNumberFormat="0" applyBorder="0" applyAlignment="0" applyProtection="0"/>
    <xf numFmtId="179" fontId="209" fillId="22" borderId="0" applyNumberFormat="0" applyBorder="0" applyAlignment="0" applyProtection="0"/>
    <xf numFmtId="0" fontId="209" fillId="22" borderId="0" applyNumberFormat="0" applyBorder="0" applyAlignment="0" applyProtection="0"/>
    <xf numFmtId="179" fontId="209" fillId="22" borderId="0" applyNumberFormat="0" applyBorder="0" applyAlignment="0" applyProtection="0"/>
    <xf numFmtId="0" fontId="209" fillId="22" borderId="0" applyNumberFormat="0" applyBorder="0" applyAlignment="0" applyProtection="0"/>
    <xf numFmtId="179" fontId="209" fillId="22" borderId="0" applyNumberFormat="0" applyBorder="0" applyAlignment="0" applyProtection="0"/>
    <xf numFmtId="0" fontId="209" fillId="22" borderId="0" applyNumberFormat="0" applyBorder="0" applyAlignment="0" applyProtection="0"/>
    <xf numFmtId="179" fontId="209" fillId="22" borderId="0" applyNumberFormat="0" applyBorder="0" applyAlignment="0" applyProtection="0"/>
    <xf numFmtId="0" fontId="209" fillId="22" borderId="0" applyNumberFormat="0" applyBorder="0" applyAlignment="0" applyProtection="0"/>
    <xf numFmtId="179" fontId="209" fillId="22" borderId="0" applyNumberFormat="0" applyBorder="0" applyAlignment="0" applyProtection="0"/>
    <xf numFmtId="0" fontId="209" fillId="22" borderId="0" applyNumberFormat="0" applyBorder="0" applyAlignment="0" applyProtection="0"/>
    <xf numFmtId="179" fontId="209" fillId="22" borderId="0" applyNumberFormat="0" applyBorder="0" applyAlignment="0" applyProtection="0"/>
    <xf numFmtId="0" fontId="209" fillId="22" borderId="0" applyNumberFormat="0" applyBorder="0" applyAlignment="0" applyProtection="0"/>
    <xf numFmtId="179" fontId="209" fillId="22" borderId="0" applyNumberFormat="0" applyBorder="0" applyAlignment="0" applyProtection="0"/>
    <xf numFmtId="0" fontId="209" fillId="22" borderId="0" applyNumberFormat="0" applyBorder="0" applyAlignment="0" applyProtection="0"/>
    <xf numFmtId="179" fontId="209" fillId="22" borderId="0" applyNumberFormat="0" applyBorder="0" applyAlignment="0" applyProtection="0"/>
    <xf numFmtId="0" fontId="209" fillId="22" borderId="0" applyNumberFormat="0" applyBorder="0" applyAlignment="0" applyProtection="0"/>
    <xf numFmtId="179" fontId="209" fillId="22" borderId="0" applyNumberFormat="0" applyBorder="0" applyAlignment="0" applyProtection="0"/>
    <xf numFmtId="0" fontId="209" fillId="22" borderId="0" applyNumberFormat="0" applyBorder="0" applyAlignment="0" applyProtection="0"/>
    <xf numFmtId="179" fontId="209" fillId="19" borderId="0" applyNumberFormat="0" applyBorder="0" applyAlignment="0" applyProtection="0"/>
    <xf numFmtId="0" fontId="209" fillId="19" borderId="0" applyNumberFormat="0" applyBorder="0" applyAlignment="0" applyProtection="0"/>
    <xf numFmtId="179" fontId="209" fillId="19" borderId="0" applyNumberFormat="0" applyBorder="0" applyAlignment="0" applyProtection="0"/>
    <xf numFmtId="0" fontId="209" fillId="19" borderId="0" applyNumberFormat="0" applyBorder="0" applyAlignment="0" applyProtection="0"/>
    <xf numFmtId="179" fontId="209" fillId="19" borderId="0" applyNumberFormat="0" applyBorder="0" applyAlignment="0" applyProtection="0"/>
    <xf numFmtId="0" fontId="209" fillId="19" borderId="0" applyNumberFormat="0" applyBorder="0" applyAlignment="0" applyProtection="0"/>
    <xf numFmtId="179" fontId="209" fillId="19" borderId="0" applyNumberFormat="0" applyBorder="0" applyAlignment="0" applyProtection="0"/>
    <xf numFmtId="0" fontId="209" fillId="19" borderId="0" applyNumberFormat="0" applyBorder="0" applyAlignment="0" applyProtection="0"/>
    <xf numFmtId="179" fontId="209" fillId="19" borderId="0" applyNumberFormat="0" applyBorder="0" applyAlignment="0" applyProtection="0"/>
    <xf numFmtId="0" fontId="209" fillId="19" borderId="0" applyNumberFormat="0" applyBorder="0" applyAlignment="0" applyProtection="0"/>
    <xf numFmtId="179" fontId="209" fillId="19" borderId="0" applyNumberFormat="0" applyBorder="0" applyAlignment="0" applyProtection="0"/>
    <xf numFmtId="0" fontId="209" fillId="19" borderId="0" applyNumberFormat="0" applyBorder="0" applyAlignment="0" applyProtection="0"/>
    <xf numFmtId="179" fontId="209" fillId="19" borderId="0" applyNumberFormat="0" applyBorder="0" applyAlignment="0" applyProtection="0"/>
    <xf numFmtId="0" fontId="209" fillId="19" borderId="0" applyNumberFormat="0" applyBorder="0" applyAlignment="0" applyProtection="0"/>
    <xf numFmtId="179" fontId="209" fillId="19" borderId="0" applyNumberFormat="0" applyBorder="0" applyAlignment="0" applyProtection="0"/>
    <xf numFmtId="0" fontId="209" fillId="19" borderId="0" applyNumberFormat="0" applyBorder="0" applyAlignment="0" applyProtection="0"/>
    <xf numFmtId="179" fontId="209" fillId="19" borderId="0" applyNumberFormat="0" applyBorder="0" applyAlignment="0" applyProtection="0"/>
    <xf numFmtId="0" fontId="209" fillId="19" borderId="0" applyNumberFormat="0" applyBorder="0" applyAlignment="0" applyProtection="0"/>
    <xf numFmtId="179" fontId="209" fillId="19" borderId="0" applyNumberFormat="0" applyBorder="0" applyAlignment="0" applyProtection="0"/>
    <xf numFmtId="0" fontId="209" fillId="19" borderId="0" applyNumberFormat="0" applyBorder="0" applyAlignment="0" applyProtection="0"/>
    <xf numFmtId="179" fontId="209" fillId="19" borderId="0" applyNumberFormat="0" applyBorder="0" applyAlignment="0" applyProtection="0"/>
    <xf numFmtId="0" fontId="209" fillId="19" borderId="0" applyNumberFormat="0" applyBorder="0" applyAlignment="0" applyProtection="0"/>
    <xf numFmtId="179" fontId="209" fillId="19" borderId="0" applyNumberFormat="0" applyBorder="0" applyAlignment="0" applyProtection="0"/>
    <xf numFmtId="0" fontId="209" fillId="19" borderId="0" applyNumberFormat="0" applyBorder="0" applyAlignment="0" applyProtection="0"/>
    <xf numFmtId="179" fontId="209" fillId="19" borderId="0" applyNumberFormat="0" applyBorder="0" applyAlignment="0" applyProtection="0"/>
    <xf numFmtId="0" fontId="209" fillId="19" borderId="0" applyNumberFormat="0" applyBorder="0" applyAlignment="0" applyProtection="0"/>
    <xf numFmtId="179" fontId="209" fillId="19" borderId="0" applyNumberFormat="0" applyBorder="0" applyAlignment="0" applyProtection="0"/>
    <xf numFmtId="0" fontId="209" fillId="19" borderId="0" applyNumberFormat="0" applyBorder="0" applyAlignment="0" applyProtection="0"/>
    <xf numFmtId="179" fontId="209" fillId="19" borderId="0" applyNumberFormat="0" applyBorder="0" applyAlignment="0" applyProtection="0"/>
    <xf numFmtId="0" fontId="209" fillId="19" borderId="0" applyNumberFormat="0" applyBorder="0" applyAlignment="0" applyProtection="0"/>
    <xf numFmtId="179" fontId="209" fillId="19" borderId="0" applyNumberFormat="0" applyBorder="0" applyAlignment="0" applyProtection="0"/>
    <xf numFmtId="0" fontId="209" fillId="19" borderId="0" applyNumberFormat="0" applyBorder="0" applyAlignment="0" applyProtection="0"/>
    <xf numFmtId="179" fontId="209" fillId="19" borderId="0" applyNumberFormat="0" applyBorder="0" applyAlignment="0" applyProtection="0"/>
    <xf numFmtId="0" fontId="209" fillId="19" borderId="0" applyNumberFormat="0" applyBorder="0" applyAlignment="0" applyProtection="0"/>
    <xf numFmtId="179" fontId="209" fillId="19" borderId="0" applyNumberFormat="0" applyBorder="0" applyAlignment="0" applyProtection="0"/>
    <xf numFmtId="0" fontId="209" fillId="19" borderId="0" applyNumberFormat="0" applyBorder="0" applyAlignment="0" applyProtection="0"/>
    <xf numFmtId="179" fontId="209" fillId="19" borderId="0" applyNumberFormat="0" applyBorder="0" applyAlignment="0" applyProtection="0"/>
    <xf numFmtId="0" fontId="209" fillId="19" borderId="0" applyNumberFormat="0" applyBorder="0" applyAlignment="0" applyProtection="0"/>
    <xf numFmtId="179" fontId="209" fillId="19" borderId="0" applyNumberFormat="0" applyBorder="0" applyAlignment="0" applyProtection="0"/>
    <xf numFmtId="0" fontId="209" fillId="19" borderId="0" applyNumberFormat="0" applyBorder="0" applyAlignment="0" applyProtection="0"/>
    <xf numFmtId="179" fontId="209" fillId="19" borderId="0" applyNumberFormat="0" applyBorder="0" applyAlignment="0" applyProtection="0"/>
    <xf numFmtId="0" fontId="209" fillId="19" borderId="0" applyNumberFormat="0" applyBorder="0" applyAlignment="0" applyProtection="0"/>
    <xf numFmtId="179" fontId="209" fillId="19" borderId="0" applyNumberFormat="0" applyBorder="0" applyAlignment="0" applyProtection="0"/>
    <xf numFmtId="0" fontId="209" fillId="19" borderId="0" applyNumberFormat="0" applyBorder="0" applyAlignment="0" applyProtection="0"/>
    <xf numFmtId="179" fontId="209" fillId="19" borderId="0" applyNumberFormat="0" applyBorder="0" applyAlignment="0" applyProtection="0"/>
    <xf numFmtId="0" fontId="209" fillId="19" borderId="0" applyNumberFormat="0" applyBorder="0" applyAlignment="0" applyProtection="0"/>
    <xf numFmtId="179" fontId="209" fillId="19" borderId="0" applyNumberFormat="0" applyBorder="0" applyAlignment="0" applyProtection="0"/>
    <xf numFmtId="0" fontId="209" fillId="19" borderId="0" applyNumberFormat="0" applyBorder="0" applyAlignment="0" applyProtection="0"/>
    <xf numFmtId="179" fontId="209" fillId="19" borderId="0" applyNumberFormat="0" applyBorder="0" applyAlignment="0" applyProtection="0"/>
    <xf numFmtId="0" fontId="209" fillId="19" borderId="0" applyNumberFormat="0" applyBorder="0" applyAlignment="0" applyProtection="0"/>
    <xf numFmtId="179" fontId="209" fillId="19" borderId="0" applyNumberFormat="0" applyBorder="0" applyAlignment="0" applyProtection="0"/>
    <xf numFmtId="0" fontId="209" fillId="19" borderId="0" applyNumberFormat="0" applyBorder="0" applyAlignment="0" applyProtection="0"/>
    <xf numFmtId="179" fontId="209" fillId="19" borderId="0" applyNumberFormat="0" applyBorder="0" applyAlignment="0" applyProtection="0"/>
    <xf numFmtId="0" fontId="209" fillId="19" borderId="0" applyNumberFormat="0" applyBorder="0" applyAlignment="0" applyProtection="0"/>
    <xf numFmtId="179" fontId="209" fillId="20" borderId="0" applyNumberFormat="0" applyBorder="0" applyAlignment="0" applyProtection="0"/>
    <xf numFmtId="0" fontId="209" fillId="20" borderId="0" applyNumberFormat="0" applyBorder="0" applyAlignment="0" applyProtection="0"/>
    <xf numFmtId="179" fontId="209" fillId="20" borderId="0" applyNumberFormat="0" applyBorder="0" applyAlignment="0" applyProtection="0"/>
    <xf numFmtId="0" fontId="209" fillId="20" borderId="0" applyNumberFormat="0" applyBorder="0" applyAlignment="0" applyProtection="0"/>
    <xf numFmtId="179" fontId="209" fillId="20" borderId="0" applyNumberFormat="0" applyBorder="0" applyAlignment="0" applyProtection="0"/>
    <xf numFmtId="0" fontId="209" fillId="20" borderId="0" applyNumberFormat="0" applyBorder="0" applyAlignment="0" applyProtection="0"/>
    <xf numFmtId="179" fontId="209" fillId="20" borderId="0" applyNumberFormat="0" applyBorder="0" applyAlignment="0" applyProtection="0"/>
    <xf numFmtId="0" fontId="209" fillId="20" borderId="0" applyNumberFormat="0" applyBorder="0" applyAlignment="0" applyProtection="0"/>
    <xf numFmtId="179" fontId="209" fillId="20" borderId="0" applyNumberFormat="0" applyBorder="0" applyAlignment="0" applyProtection="0"/>
    <xf numFmtId="0" fontId="209" fillId="20" borderId="0" applyNumberFormat="0" applyBorder="0" applyAlignment="0" applyProtection="0"/>
    <xf numFmtId="179" fontId="209" fillId="20" borderId="0" applyNumberFormat="0" applyBorder="0" applyAlignment="0" applyProtection="0"/>
    <xf numFmtId="0" fontId="209" fillId="20" borderId="0" applyNumberFormat="0" applyBorder="0" applyAlignment="0" applyProtection="0"/>
    <xf numFmtId="179" fontId="209" fillId="20" borderId="0" applyNumberFormat="0" applyBorder="0" applyAlignment="0" applyProtection="0"/>
    <xf numFmtId="0" fontId="209" fillId="20" borderId="0" applyNumberFormat="0" applyBorder="0" applyAlignment="0" applyProtection="0"/>
    <xf numFmtId="179" fontId="209" fillId="20" borderId="0" applyNumberFormat="0" applyBorder="0" applyAlignment="0" applyProtection="0"/>
    <xf numFmtId="0" fontId="209" fillId="20" borderId="0" applyNumberFormat="0" applyBorder="0" applyAlignment="0" applyProtection="0"/>
    <xf numFmtId="179" fontId="209" fillId="20" borderId="0" applyNumberFormat="0" applyBorder="0" applyAlignment="0" applyProtection="0"/>
    <xf numFmtId="0" fontId="209" fillId="20" borderId="0" applyNumberFormat="0" applyBorder="0" applyAlignment="0" applyProtection="0"/>
    <xf numFmtId="179" fontId="209" fillId="20" borderId="0" applyNumberFormat="0" applyBorder="0" applyAlignment="0" applyProtection="0"/>
    <xf numFmtId="0" fontId="209" fillId="20" borderId="0" applyNumberFormat="0" applyBorder="0" applyAlignment="0" applyProtection="0"/>
    <xf numFmtId="179" fontId="209" fillId="20" borderId="0" applyNumberFormat="0" applyBorder="0" applyAlignment="0" applyProtection="0"/>
    <xf numFmtId="0" fontId="209" fillId="20" borderId="0" applyNumberFormat="0" applyBorder="0" applyAlignment="0" applyProtection="0"/>
    <xf numFmtId="179" fontId="209" fillId="20" borderId="0" applyNumberFormat="0" applyBorder="0" applyAlignment="0" applyProtection="0"/>
    <xf numFmtId="0" fontId="209" fillId="20" borderId="0" applyNumberFormat="0" applyBorder="0" applyAlignment="0" applyProtection="0"/>
    <xf numFmtId="179" fontId="209" fillId="20" borderId="0" applyNumberFormat="0" applyBorder="0" applyAlignment="0" applyProtection="0"/>
    <xf numFmtId="0" fontId="209" fillId="20" borderId="0" applyNumberFormat="0" applyBorder="0" applyAlignment="0" applyProtection="0"/>
    <xf numFmtId="179" fontId="209" fillId="20" borderId="0" applyNumberFormat="0" applyBorder="0" applyAlignment="0" applyProtection="0"/>
    <xf numFmtId="0" fontId="209" fillId="20" borderId="0" applyNumberFormat="0" applyBorder="0" applyAlignment="0" applyProtection="0"/>
    <xf numFmtId="179" fontId="209" fillId="20" borderId="0" applyNumberFormat="0" applyBorder="0" applyAlignment="0" applyProtection="0"/>
    <xf numFmtId="0" fontId="209" fillId="20" borderId="0" applyNumberFormat="0" applyBorder="0" applyAlignment="0" applyProtection="0"/>
    <xf numFmtId="179" fontId="209" fillId="20" borderId="0" applyNumberFormat="0" applyBorder="0" applyAlignment="0" applyProtection="0"/>
    <xf numFmtId="0" fontId="209" fillId="20" borderId="0" applyNumberFormat="0" applyBorder="0" applyAlignment="0" applyProtection="0"/>
    <xf numFmtId="179" fontId="209" fillId="20" borderId="0" applyNumberFormat="0" applyBorder="0" applyAlignment="0" applyProtection="0"/>
    <xf numFmtId="0" fontId="209" fillId="20" borderId="0" applyNumberFormat="0" applyBorder="0" applyAlignment="0" applyProtection="0"/>
    <xf numFmtId="179" fontId="209" fillId="20" borderId="0" applyNumberFormat="0" applyBorder="0" applyAlignment="0" applyProtection="0"/>
    <xf numFmtId="0" fontId="209" fillId="20" borderId="0" applyNumberFormat="0" applyBorder="0" applyAlignment="0" applyProtection="0"/>
    <xf numFmtId="179" fontId="209" fillId="20" borderId="0" applyNumberFormat="0" applyBorder="0" applyAlignment="0" applyProtection="0"/>
    <xf numFmtId="0" fontId="209" fillId="20" borderId="0" applyNumberFormat="0" applyBorder="0" applyAlignment="0" applyProtection="0"/>
    <xf numFmtId="179" fontId="209" fillId="20" borderId="0" applyNumberFormat="0" applyBorder="0" applyAlignment="0" applyProtection="0"/>
    <xf numFmtId="0" fontId="209" fillId="20" borderId="0" applyNumberFormat="0" applyBorder="0" applyAlignment="0" applyProtection="0"/>
    <xf numFmtId="179" fontId="209" fillId="20" borderId="0" applyNumberFormat="0" applyBorder="0" applyAlignment="0" applyProtection="0"/>
    <xf numFmtId="0" fontId="209" fillId="20" borderId="0" applyNumberFormat="0" applyBorder="0" applyAlignment="0" applyProtection="0"/>
    <xf numFmtId="179" fontId="209" fillId="20" borderId="0" applyNumberFormat="0" applyBorder="0" applyAlignment="0" applyProtection="0"/>
    <xf numFmtId="0" fontId="209" fillId="20" borderId="0" applyNumberFormat="0" applyBorder="0" applyAlignment="0" applyProtection="0"/>
    <xf numFmtId="179" fontId="209" fillId="20" borderId="0" applyNumberFormat="0" applyBorder="0" applyAlignment="0" applyProtection="0"/>
    <xf numFmtId="0" fontId="209" fillId="20" borderId="0" applyNumberFormat="0" applyBorder="0" applyAlignment="0" applyProtection="0"/>
    <xf numFmtId="179" fontId="209" fillId="20" borderId="0" applyNumberFormat="0" applyBorder="0" applyAlignment="0" applyProtection="0"/>
    <xf numFmtId="0" fontId="209" fillId="20" borderId="0" applyNumberFormat="0" applyBorder="0" applyAlignment="0" applyProtection="0"/>
    <xf numFmtId="179" fontId="209" fillId="20" borderId="0" applyNumberFormat="0" applyBorder="0" applyAlignment="0" applyProtection="0"/>
    <xf numFmtId="0" fontId="209" fillId="20" borderId="0" applyNumberFormat="0" applyBorder="0" applyAlignment="0" applyProtection="0"/>
    <xf numFmtId="179" fontId="209" fillId="20" borderId="0" applyNumberFormat="0" applyBorder="0" applyAlignment="0" applyProtection="0"/>
    <xf numFmtId="0" fontId="209" fillId="20" borderId="0" applyNumberFormat="0" applyBorder="0" applyAlignment="0" applyProtection="0"/>
    <xf numFmtId="179" fontId="209" fillId="20" borderId="0" applyNumberFormat="0" applyBorder="0" applyAlignment="0" applyProtection="0"/>
    <xf numFmtId="0" fontId="209" fillId="20"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5" borderId="0" applyNumberFormat="0" applyBorder="0" applyAlignment="0" applyProtection="0"/>
    <xf numFmtId="0" fontId="209" fillId="25" borderId="0" applyNumberFormat="0" applyBorder="0" applyAlignment="0" applyProtection="0"/>
    <xf numFmtId="179" fontId="209" fillId="25" borderId="0" applyNumberFormat="0" applyBorder="0" applyAlignment="0" applyProtection="0"/>
    <xf numFmtId="0" fontId="209" fillId="25" borderId="0" applyNumberFormat="0" applyBorder="0" applyAlignment="0" applyProtection="0"/>
    <xf numFmtId="179" fontId="209" fillId="25" borderId="0" applyNumberFormat="0" applyBorder="0" applyAlignment="0" applyProtection="0"/>
    <xf numFmtId="0" fontId="209" fillId="25" borderId="0" applyNumberFormat="0" applyBorder="0" applyAlignment="0" applyProtection="0"/>
    <xf numFmtId="179" fontId="209" fillId="25" borderId="0" applyNumberFormat="0" applyBorder="0" applyAlignment="0" applyProtection="0"/>
    <xf numFmtId="0" fontId="209" fillId="25" borderId="0" applyNumberFormat="0" applyBorder="0" applyAlignment="0" applyProtection="0"/>
    <xf numFmtId="179" fontId="209" fillId="25" borderId="0" applyNumberFormat="0" applyBorder="0" applyAlignment="0" applyProtection="0"/>
    <xf numFmtId="0" fontId="209" fillId="25" borderId="0" applyNumberFormat="0" applyBorder="0" applyAlignment="0" applyProtection="0"/>
    <xf numFmtId="179" fontId="209" fillId="25" borderId="0" applyNumberFormat="0" applyBorder="0" applyAlignment="0" applyProtection="0"/>
    <xf numFmtId="0" fontId="209" fillId="25" borderId="0" applyNumberFormat="0" applyBorder="0" applyAlignment="0" applyProtection="0"/>
    <xf numFmtId="179" fontId="209" fillId="25" borderId="0" applyNumberFormat="0" applyBorder="0" applyAlignment="0" applyProtection="0"/>
    <xf numFmtId="0" fontId="209" fillId="25" borderId="0" applyNumberFormat="0" applyBorder="0" applyAlignment="0" applyProtection="0"/>
    <xf numFmtId="179" fontId="209" fillId="25" borderId="0" applyNumberFormat="0" applyBorder="0" applyAlignment="0" applyProtection="0"/>
    <xf numFmtId="0" fontId="209" fillId="25" borderId="0" applyNumberFormat="0" applyBorder="0" applyAlignment="0" applyProtection="0"/>
    <xf numFmtId="179" fontId="209" fillId="25" borderId="0" applyNumberFormat="0" applyBorder="0" applyAlignment="0" applyProtection="0"/>
    <xf numFmtId="0" fontId="209" fillId="25" borderId="0" applyNumberFormat="0" applyBorder="0" applyAlignment="0" applyProtection="0"/>
    <xf numFmtId="179" fontId="209" fillId="25" borderId="0" applyNumberFormat="0" applyBorder="0" applyAlignment="0" applyProtection="0"/>
    <xf numFmtId="0" fontId="209" fillId="25" borderId="0" applyNumberFormat="0" applyBorder="0" applyAlignment="0" applyProtection="0"/>
    <xf numFmtId="179" fontId="209" fillId="25" borderId="0" applyNumberFormat="0" applyBorder="0" applyAlignment="0" applyProtection="0"/>
    <xf numFmtId="0" fontId="209" fillId="25" borderId="0" applyNumberFormat="0" applyBorder="0" applyAlignment="0" applyProtection="0"/>
    <xf numFmtId="179" fontId="209" fillId="25" borderId="0" applyNumberFormat="0" applyBorder="0" applyAlignment="0" applyProtection="0"/>
    <xf numFmtId="0" fontId="209" fillId="25" borderId="0" applyNumberFormat="0" applyBorder="0" applyAlignment="0" applyProtection="0"/>
    <xf numFmtId="179" fontId="209" fillId="25" borderId="0" applyNumberFormat="0" applyBorder="0" applyAlignment="0" applyProtection="0"/>
    <xf numFmtId="0" fontId="209" fillId="25" borderId="0" applyNumberFormat="0" applyBorder="0" applyAlignment="0" applyProtection="0"/>
    <xf numFmtId="179" fontId="209" fillId="25" borderId="0" applyNumberFormat="0" applyBorder="0" applyAlignment="0" applyProtection="0"/>
    <xf numFmtId="0" fontId="209" fillId="25" borderId="0" applyNumberFormat="0" applyBorder="0" applyAlignment="0" applyProtection="0"/>
    <xf numFmtId="179" fontId="209" fillId="25" borderId="0" applyNumberFormat="0" applyBorder="0" applyAlignment="0" applyProtection="0"/>
    <xf numFmtId="0" fontId="209" fillId="25" borderId="0" applyNumberFormat="0" applyBorder="0" applyAlignment="0" applyProtection="0"/>
    <xf numFmtId="179" fontId="209" fillId="25" borderId="0" applyNumberFormat="0" applyBorder="0" applyAlignment="0" applyProtection="0"/>
    <xf numFmtId="0" fontId="209" fillId="25" borderId="0" applyNumberFormat="0" applyBorder="0" applyAlignment="0" applyProtection="0"/>
    <xf numFmtId="179" fontId="209" fillId="25" borderId="0" applyNumberFormat="0" applyBorder="0" applyAlignment="0" applyProtection="0"/>
    <xf numFmtId="0" fontId="209" fillId="25" borderId="0" applyNumberFormat="0" applyBorder="0" applyAlignment="0" applyProtection="0"/>
    <xf numFmtId="179" fontId="209" fillId="25" borderId="0" applyNumberFormat="0" applyBorder="0" applyAlignment="0" applyProtection="0"/>
    <xf numFmtId="0" fontId="209" fillId="25" borderId="0" applyNumberFormat="0" applyBorder="0" applyAlignment="0" applyProtection="0"/>
    <xf numFmtId="179" fontId="209" fillId="25" borderId="0" applyNumberFormat="0" applyBorder="0" applyAlignment="0" applyProtection="0"/>
    <xf numFmtId="0" fontId="209" fillId="25" borderId="0" applyNumberFormat="0" applyBorder="0" applyAlignment="0" applyProtection="0"/>
    <xf numFmtId="179" fontId="209" fillId="25" borderId="0" applyNumberFormat="0" applyBorder="0" applyAlignment="0" applyProtection="0"/>
    <xf numFmtId="0" fontId="209" fillId="25" borderId="0" applyNumberFormat="0" applyBorder="0" applyAlignment="0" applyProtection="0"/>
    <xf numFmtId="179" fontId="209" fillId="25" borderId="0" applyNumberFormat="0" applyBorder="0" applyAlignment="0" applyProtection="0"/>
    <xf numFmtId="0" fontId="209" fillId="25" borderId="0" applyNumberFormat="0" applyBorder="0" applyAlignment="0" applyProtection="0"/>
    <xf numFmtId="179" fontId="209" fillId="25" borderId="0" applyNumberFormat="0" applyBorder="0" applyAlignment="0" applyProtection="0"/>
    <xf numFmtId="0" fontId="209" fillId="25" borderId="0" applyNumberFormat="0" applyBorder="0" applyAlignment="0" applyProtection="0"/>
    <xf numFmtId="179" fontId="209" fillId="25" borderId="0" applyNumberFormat="0" applyBorder="0" applyAlignment="0" applyProtection="0"/>
    <xf numFmtId="0" fontId="209" fillId="25" borderId="0" applyNumberFormat="0" applyBorder="0" applyAlignment="0" applyProtection="0"/>
    <xf numFmtId="179" fontId="209" fillId="25" borderId="0" applyNumberFormat="0" applyBorder="0" applyAlignment="0" applyProtection="0"/>
    <xf numFmtId="0" fontId="209" fillId="25" borderId="0" applyNumberFormat="0" applyBorder="0" applyAlignment="0" applyProtection="0"/>
    <xf numFmtId="179" fontId="209" fillId="25" borderId="0" applyNumberFormat="0" applyBorder="0" applyAlignment="0" applyProtection="0"/>
    <xf numFmtId="0" fontId="209" fillId="25" borderId="0" applyNumberFormat="0" applyBorder="0" applyAlignment="0" applyProtection="0"/>
    <xf numFmtId="179" fontId="209" fillId="25" borderId="0" applyNumberFormat="0" applyBorder="0" applyAlignment="0" applyProtection="0"/>
    <xf numFmtId="0" fontId="209" fillId="25" borderId="0" applyNumberFormat="0" applyBorder="0" applyAlignment="0" applyProtection="0"/>
    <xf numFmtId="179" fontId="209" fillId="25" borderId="0" applyNumberFormat="0" applyBorder="0" applyAlignment="0" applyProtection="0"/>
    <xf numFmtId="0" fontId="209" fillId="25" borderId="0" applyNumberFormat="0" applyBorder="0" applyAlignment="0" applyProtection="0"/>
    <xf numFmtId="179" fontId="209" fillId="26" borderId="0" applyNumberFormat="0" applyBorder="0" applyAlignment="0" applyProtection="0"/>
    <xf numFmtId="0" fontId="209" fillId="26" borderId="0" applyNumberFormat="0" applyBorder="0" applyAlignment="0" applyProtection="0"/>
    <xf numFmtId="179" fontId="209" fillId="26" borderId="0" applyNumberFormat="0" applyBorder="0" applyAlignment="0" applyProtection="0"/>
    <xf numFmtId="0" fontId="209" fillId="26" borderId="0" applyNumberFormat="0" applyBorder="0" applyAlignment="0" applyProtection="0"/>
    <xf numFmtId="179" fontId="209" fillId="26" borderId="0" applyNumberFormat="0" applyBorder="0" applyAlignment="0" applyProtection="0"/>
    <xf numFmtId="0" fontId="209" fillId="26" borderId="0" applyNumberFormat="0" applyBorder="0" applyAlignment="0" applyProtection="0"/>
    <xf numFmtId="179" fontId="209" fillId="26" borderId="0" applyNumberFormat="0" applyBorder="0" applyAlignment="0" applyProtection="0"/>
    <xf numFmtId="0" fontId="209" fillId="26" borderId="0" applyNumberFormat="0" applyBorder="0" applyAlignment="0" applyProtection="0"/>
    <xf numFmtId="179" fontId="209" fillId="26" borderId="0" applyNumberFormat="0" applyBorder="0" applyAlignment="0" applyProtection="0"/>
    <xf numFmtId="0" fontId="209" fillId="26" borderId="0" applyNumberFormat="0" applyBorder="0" applyAlignment="0" applyProtection="0"/>
    <xf numFmtId="179" fontId="209" fillId="26" borderId="0" applyNumberFormat="0" applyBorder="0" applyAlignment="0" applyProtection="0"/>
    <xf numFmtId="0" fontId="209" fillId="26" borderId="0" applyNumberFormat="0" applyBorder="0" applyAlignment="0" applyProtection="0"/>
    <xf numFmtId="179" fontId="209" fillId="26" borderId="0" applyNumberFormat="0" applyBorder="0" applyAlignment="0" applyProtection="0"/>
    <xf numFmtId="0" fontId="209" fillId="26" borderId="0" applyNumberFormat="0" applyBorder="0" applyAlignment="0" applyProtection="0"/>
    <xf numFmtId="179" fontId="209" fillId="26" borderId="0" applyNumberFormat="0" applyBorder="0" applyAlignment="0" applyProtection="0"/>
    <xf numFmtId="0" fontId="209" fillId="26" borderId="0" applyNumberFormat="0" applyBorder="0" applyAlignment="0" applyProtection="0"/>
    <xf numFmtId="179" fontId="209" fillId="26" borderId="0" applyNumberFormat="0" applyBorder="0" applyAlignment="0" applyProtection="0"/>
    <xf numFmtId="0" fontId="209" fillId="26" borderId="0" applyNumberFormat="0" applyBorder="0" applyAlignment="0" applyProtection="0"/>
    <xf numFmtId="179" fontId="209" fillId="26" borderId="0" applyNumberFormat="0" applyBorder="0" applyAlignment="0" applyProtection="0"/>
    <xf numFmtId="0" fontId="209" fillId="26" borderId="0" applyNumberFormat="0" applyBorder="0" applyAlignment="0" applyProtection="0"/>
    <xf numFmtId="179" fontId="209" fillId="26" borderId="0" applyNumberFormat="0" applyBorder="0" applyAlignment="0" applyProtection="0"/>
    <xf numFmtId="0" fontId="209" fillId="26" borderId="0" applyNumberFormat="0" applyBorder="0" applyAlignment="0" applyProtection="0"/>
    <xf numFmtId="179" fontId="209" fillId="26" borderId="0" applyNumberFormat="0" applyBorder="0" applyAlignment="0" applyProtection="0"/>
    <xf numFmtId="0" fontId="209" fillId="26" borderId="0" applyNumberFormat="0" applyBorder="0" applyAlignment="0" applyProtection="0"/>
    <xf numFmtId="179" fontId="209" fillId="26" borderId="0" applyNumberFormat="0" applyBorder="0" applyAlignment="0" applyProtection="0"/>
    <xf numFmtId="0" fontId="209" fillId="26" borderId="0" applyNumberFormat="0" applyBorder="0" applyAlignment="0" applyProtection="0"/>
    <xf numFmtId="179" fontId="209" fillId="26" borderId="0" applyNumberFormat="0" applyBorder="0" applyAlignment="0" applyProtection="0"/>
    <xf numFmtId="0" fontId="209" fillId="26" borderId="0" applyNumberFormat="0" applyBorder="0" applyAlignment="0" applyProtection="0"/>
    <xf numFmtId="179" fontId="209" fillId="26" borderId="0" applyNumberFormat="0" applyBorder="0" applyAlignment="0" applyProtection="0"/>
    <xf numFmtId="0" fontId="209" fillId="26" borderId="0" applyNumberFormat="0" applyBorder="0" applyAlignment="0" applyProtection="0"/>
    <xf numFmtId="179" fontId="209" fillId="26" borderId="0" applyNumberFormat="0" applyBorder="0" applyAlignment="0" applyProtection="0"/>
    <xf numFmtId="0" fontId="209" fillId="26" borderId="0" applyNumberFormat="0" applyBorder="0" applyAlignment="0" applyProtection="0"/>
    <xf numFmtId="179" fontId="209" fillId="26" borderId="0" applyNumberFormat="0" applyBorder="0" applyAlignment="0" applyProtection="0"/>
    <xf numFmtId="0" fontId="209" fillId="26" borderId="0" applyNumberFormat="0" applyBorder="0" applyAlignment="0" applyProtection="0"/>
    <xf numFmtId="179" fontId="209" fillId="26" borderId="0" applyNumberFormat="0" applyBorder="0" applyAlignment="0" applyProtection="0"/>
    <xf numFmtId="0" fontId="209" fillId="26" borderId="0" applyNumberFormat="0" applyBorder="0" applyAlignment="0" applyProtection="0"/>
    <xf numFmtId="179" fontId="209" fillId="26" borderId="0" applyNumberFormat="0" applyBorder="0" applyAlignment="0" applyProtection="0"/>
    <xf numFmtId="0" fontId="209" fillId="26" borderId="0" applyNumberFormat="0" applyBorder="0" applyAlignment="0" applyProtection="0"/>
    <xf numFmtId="179" fontId="209" fillId="26" borderId="0" applyNumberFormat="0" applyBorder="0" applyAlignment="0" applyProtection="0"/>
    <xf numFmtId="0" fontId="209" fillId="26" borderId="0" applyNumberFormat="0" applyBorder="0" applyAlignment="0" applyProtection="0"/>
    <xf numFmtId="179" fontId="209" fillId="26" borderId="0" applyNumberFormat="0" applyBorder="0" applyAlignment="0" applyProtection="0"/>
    <xf numFmtId="0" fontId="209" fillId="26" borderId="0" applyNumberFormat="0" applyBorder="0" applyAlignment="0" applyProtection="0"/>
    <xf numFmtId="179" fontId="209" fillId="26" borderId="0" applyNumberFormat="0" applyBorder="0" applyAlignment="0" applyProtection="0"/>
    <xf numFmtId="0" fontId="209" fillId="26" borderId="0" applyNumberFormat="0" applyBorder="0" applyAlignment="0" applyProtection="0"/>
    <xf numFmtId="179" fontId="209" fillId="26" borderId="0" applyNumberFormat="0" applyBorder="0" applyAlignment="0" applyProtection="0"/>
    <xf numFmtId="0" fontId="209" fillId="26" borderId="0" applyNumberFormat="0" applyBorder="0" applyAlignment="0" applyProtection="0"/>
    <xf numFmtId="179" fontId="209" fillId="26" borderId="0" applyNumberFormat="0" applyBorder="0" applyAlignment="0" applyProtection="0"/>
    <xf numFmtId="0" fontId="209" fillId="26" borderId="0" applyNumberFormat="0" applyBorder="0" applyAlignment="0" applyProtection="0"/>
    <xf numFmtId="179" fontId="209" fillId="26" borderId="0" applyNumberFormat="0" applyBorder="0" applyAlignment="0" applyProtection="0"/>
    <xf numFmtId="0" fontId="209" fillId="26" borderId="0" applyNumberFormat="0" applyBorder="0" applyAlignment="0" applyProtection="0"/>
    <xf numFmtId="179" fontId="209" fillId="26" borderId="0" applyNumberFormat="0" applyBorder="0" applyAlignment="0" applyProtection="0"/>
    <xf numFmtId="0" fontId="209" fillId="26" borderId="0" applyNumberFormat="0" applyBorder="0" applyAlignment="0" applyProtection="0"/>
    <xf numFmtId="179" fontId="209" fillId="26" borderId="0" applyNumberFormat="0" applyBorder="0" applyAlignment="0" applyProtection="0"/>
    <xf numFmtId="0" fontId="209" fillId="26" borderId="0" applyNumberFormat="0" applyBorder="0" applyAlignment="0" applyProtection="0"/>
    <xf numFmtId="179" fontId="209" fillId="27" borderId="0" applyNumberFormat="0" applyBorder="0" applyAlignment="0" applyProtection="0"/>
    <xf numFmtId="0" fontId="209" fillId="27" borderId="0" applyNumberFormat="0" applyBorder="0" applyAlignment="0" applyProtection="0"/>
    <xf numFmtId="179" fontId="209" fillId="27" borderId="0" applyNumberFormat="0" applyBorder="0" applyAlignment="0" applyProtection="0"/>
    <xf numFmtId="0" fontId="209" fillId="27" borderId="0" applyNumberFormat="0" applyBorder="0" applyAlignment="0" applyProtection="0"/>
    <xf numFmtId="179" fontId="209" fillId="27" borderId="0" applyNumberFormat="0" applyBorder="0" applyAlignment="0" applyProtection="0"/>
    <xf numFmtId="0" fontId="209" fillId="27" borderId="0" applyNumberFormat="0" applyBorder="0" applyAlignment="0" applyProtection="0"/>
    <xf numFmtId="179" fontId="209" fillId="27" borderId="0" applyNumberFormat="0" applyBorder="0" applyAlignment="0" applyProtection="0"/>
    <xf numFmtId="0" fontId="209" fillId="27" borderId="0" applyNumberFormat="0" applyBorder="0" applyAlignment="0" applyProtection="0"/>
    <xf numFmtId="179" fontId="209" fillId="27" borderId="0" applyNumberFormat="0" applyBorder="0" applyAlignment="0" applyProtection="0"/>
    <xf numFmtId="0" fontId="209" fillId="27" borderId="0" applyNumberFormat="0" applyBorder="0" applyAlignment="0" applyProtection="0"/>
    <xf numFmtId="179" fontId="209" fillId="27" borderId="0" applyNumberFormat="0" applyBorder="0" applyAlignment="0" applyProtection="0"/>
    <xf numFmtId="0" fontId="209" fillId="27" borderId="0" applyNumberFormat="0" applyBorder="0" applyAlignment="0" applyProtection="0"/>
    <xf numFmtId="179" fontId="209" fillId="27" borderId="0" applyNumberFormat="0" applyBorder="0" applyAlignment="0" applyProtection="0"/>
    <xf numFmtId="0" fontId="209" fillId="27" borderId="0" applyNumberFormat="0" applyBorder="0" applyAlignment="0" applyProtection="0"/>
    <xf numFmtId="179" fontId="209" fillId="27" borderId="0" applyNumberFormat="0" applyBorder="0" applyAlignment="0" applyProtection="0"/>
    <xf numFmtId="0" fontId="209" fillId="27" borderId="0" applyNumberFormat="0" applyBorder="0" applyAlignment="0" applyProtection="0"/>
    <xf numFmtId="179" fontId="209" fillId="27" borderId="0" applyNumberFormat="0" applyBorder="0" applyAlignment="0" applyProtection="0"/>
    <xf numFmtId="0" fontId="209" fillId="27" borderId="0" applyNumberFormat="0" applyBorder="0" applyAlignment="0" applyProtection="0"/>
    <xf numFmtId="179" fontId="209" fillId="27" borderId="0" applyNumberFormat="0" applyBorder="0" applyAlignment="0" applyProtection="0"/>
    <xf numFmtId="0" fontId="209" fillId="27" borderId="0" applyNumberFormat="0" applyBorder="0" applyAlignment="0" applyProtection="0"/>
    <xf numFmtId="179" fontId="209" fillId="27" borderId="0" applyNumberFormat="0" applyBorder="0" applyAlignment="0" applyProtection="0"/>
    <xf numFmtId="0" fontId="209" fillId="27" borderId="0" applyNumberFormat="0" applyBorder="0" applyAlignment="0" applyProtection="0"/>
    <xf numFmtId="179" fontId="209" fillId="27" borderId="0" applyNumberFormat="0" applyBorder="0" applyAlignment="0" applyProtection="0"/>
    <xf numFmtId="0" fontId="209" fillId="27" borderId="0" applyNumberFormat="0" applyBorder="0" applyAlignment="0" applyProtection="0"/>
    <xf numFmtId="179" fontId="209" fillId="27" borderId="0" applyNumberFormat="0" applyBorder="0" applyAlignment="0" applyProtection="0"/>
    <xf numFmtId="0" fontId="209" fillId="27" borderId="0" applyNumberFormat="0" applyBorder="0" applyAlignment="0" applyProtection="0"/>
    <xf numFmtId="179" fontId="209" fillId="27" borderId="0" applyNumberFormat="0" applyBorder="0" applyAlignment="0" applyProtection="0"/>
    <xf numFmtId="0" fontId="209" fillId="27" borderId="0" applyNumberFormat="0" applyBorder="0" applyAlignment="0" applyProtection="0"/>
    <xf numFmtId="179" fontId="209" fillId="27" borderId="0" applyNumberFormat="0" applyBorder="0" applyAlignment="0" applyProtection="0"/>
    <xf numFmtId="0" fontId="209" fillId="27" borderId="0" applyNumberFormat="0" applyBorder="0" applyAlignment="0" applyProtection="0"/>
    <xf numFmtId="179" fontId="209" fillId="27" borderId="0" applyNumberFormat="0" applyBorder="0" applyAlignment="0" applyProtection="0"/>
    <xf numFmtId="0" fontId="209" fillId="27" borderId="0" applyNumberFormat="0" applyBorder="0" applyAlignment="0" applyProtection="0"/>
    <xf numFmtId="179" fontId="209" fillId="27" borderId="0" applyNumberFormat="0" applyBorder="0" applyAlignment="0" applyProtection="0"/>
    <xf numFmtId="0" fontId="209" fillId="27" borderId="0" applyNumberFormat="0" applyBorder="0" applyAlignment="0" applyProtection="0"/>
    <xf numFmtId="179" fontId="209" fillId="27" borderId="0" applyNumberFormat="0" applyBorder="0" applyAlignment="0" applyProtection="0"/>
    <xf numFmtId="0" fontId="209" fillId="27" borderId="0" applyNumberFormat="0" applyBorder="0" applyAlignment="0" applyProtection="0"/>
    <xf numFmtId="179" fontId="209" fillId="27" borderId="0" applyNumberFormat="0" applyBorder="0" applyAlignment="0" applyProtection="0"/>
    <xf numFmtId="0" fontId="209" fillId="27" borderId="0" applyNumberFormat="0" applyBorder="0" applyAlignment="0" applyProtection="0"/>
    <xf numFmtId="179" fontId="209" fillId="27" borderId="0" applyNumberFormat="0" applyBorder="0" applyAlignment="0" applyProtection="0"/>
    <xf numFmtId="0" fontId="209" fillId="27" borderId="0" applyNumberFormat="0" applyBorder="0" applyAlignment="0" applyProtection="0"/>
    <xf numFmtId="179" fontId="209" fillId="27" borderId="0" applyNumberFormat="0" applyBorder="0" applyAlignment="0" applyProtection="0"/>
    <xf numFmtId="0" fontId="209" fillId="27" borderId="0" applyNumberFormat="0" applyBorder="0" applyAlignment="0" applyProtection="0"/>
    <xf numFmtId="179" fontId="209" fillId="27" borderId="0" applyNumberFormat="0" applyBorder="0" applyAlignment="0" applyProtection="0"/>
    <xf numFmtId="0" fontId="209" fillId="27" borderId="0" applyNumberFormat="0" applyBorder="0" applyAlignment="0" applyProtection="0"/>
    <xf numFmtId="179" fontId="209" fillId="27" borderId="0" applyNumberFormat="0" applyBorder="0" applyAlignment="0" applyProtection="0"/>
    <xf numFmtId="0" fontId="209" fillId="27" borderId="0" applyNumberFormat="0" applyBorder="0" applyAlignment="0" applyProtection="0"/>
    <xf numFmtId="179" fontId="209" fillId="27" borderId="0" applyNumberFormat="0" applyBorder="0" applyAlignment="0" applyProtection="0"/>
    <xf numFmtId="0" fontId="209" fillId="27" borderId="0" applyNumberFormat="0" applyBorder="0" applyAlignment="0" applyProtection="0"/>
    <xf numFmtId="179" fontId="209" fillId="27" borderId="0" applyNumberFormat="0" applyBorder="0" applyAlignment="0" applyProtection="0"/>
    <xf numFmtId="0" fontId="209" fillId="27" borderId="0" applyNumberFormat="0" applyBorder="0" applyAlignment="0" applyProtection="0"/>
    <xf numFmtId="179" fontId="209" fillId="27" borderId="0" applyNumberFormat="0" applyBorder="0" applyAlignment="0" applyProtection="0"/>
    <xf numFmtId="0" fontId="209" fillId="27" borderId="0" applyNumberFormat="0" applyBorder="0" applyAlignment="0" applyProtection="0"/>
    <xf numFmtId="179" fontId="209" fillId="27" borderId="0" applyNumberFormat="0" applyBorder="0" applyAlignment="0" applyProtection="0"/>
    <xf numFmtId="0" fontId="209" fillId="27" borderId="0" applyNumberFormat="0" applyBorder="0" applyAlignment="0" applyProtection="0"/>
    <xf numFmtId="179" fontId="209" fillId="28" borderId="0" applyNumberFormat="0" applyBorder="0" applyAlignment="0" applyProtection="0"/>
    <xf numFmtId="0" fontId="209" fillId="28" borderId="0" applyNumberFormat="0" applyBorder="0" applyAlignment="0" applyProtection="0"/>
    <xf numFmtId="179" fontId="209" fillId="28" borderId="0" applyNumberFormat="0" applyBorder="0" applyAlignment="0" applyProtection="0"/>
    <xf numFmtId="0" fontId="209" fillId="28" borderId="0" applyNumberFormat="0" applyBorder="0" applyAlignment="0" applyProtection="0"/>
    <xf numFmtId="179" fontId="209" fillId="28" borderId="0" applyNumberFormat="0" applyBorder="0" applyAlignment="0" applyProtection="0"/>
    <xf numFmtId="0" fontId="209" fillId="28" borderId="0" applyNumberFormat="0" applyBorder="0" applyAlignment="0" applyProtection="0"/>
    <xf numFmtId="179" fontId="209" fillId="28" borderId="0" applyNumberFormat="0" applyBorder="0" applyAlignment="0" applyProtection="0"/>
    <xf numFmtId="0" fontId="209" fillId="28" borderId="0" applyNumberFormat="0" applyBorder="0" applyAlignment="0" applyProtection="0"/>
    <xf numFmtId="179" fontId="209" fillId="28" borderId="0" applyNumberFormat="0" applyBorder="0" applyAlignment="0" applyProtection="0"/>
    <xf numFmtId="0" fontId="209" fillId="28" borderId="0" applyNumberFormat="0" applyBorder="0" applyAlignment="0" applyProtection="0"/>
    <xf numFmtId="179" fontId="209" fillId="28" borderId="0" applyNumberFormat="0" applyBorder="0" applyAlignment="0" applyProtection="0"/>
    <xf numFmtId="0" fontId="209" fillId="28" borderId="0" applyNumberFormat="0" applyBorder="0" applyAlignment="0" applyProtection="0"/>
    <xf numFmtId="179" fontId="209" fillId="28" borderId="0" applyNumberFormat="0" applyBorder="0" applyAlignment="0" applyProtection="0"/>
    <xf numFmtId="0" fontId="209" fillId="28" borderId="0" applyNumberFormat="0" applyBorder="0" applyAlignment="0" applyProtection="0"/>
    <xf numFmtId="179" fontId="209" fillId="28" borderId="0" applyNumberFormat="0" applyBorder="0" applyAlignment="0" applyProtection="0"/>
    <xf numFmtId="0" fontId="209" fillId="28" borderId="0" applyNumberFormat="0" applyBorder="0" applyAlignment="0" applyProtection="0"/>
    <xf numFmtId="179" fontId="209" fillId="28" borderId="0" applyNumberFormat="0" applyBorder="0" applyAlignment="0" applyProtection="0"/>
    <xf numFmtId="0" fontId="209" fillId="28" borderId="0" applyNumberFormat="0" applyBorder="0" applyAlignment="0" applyProtection="0"/>
    <xf numFmtId="179" fontId="209" fillId="28" borderId="0" applyNumberFormat="0" applyBorder="0" applyAlignment="0" applyProtection="0"/>
    <xf numFmtId="0" fontId="209" fillId="28" borderId="0" applyNumberFormat="0" applyBorder="0" applyAlignment="0" applyProtection="0"/>
    <xf numFmtId="179" fontId="209" fillId="28" borderId="0" applyNumberFormat="0" applyBorder="0" applyAlignment="0" applyProtection="0"/>
    <xf numFmtId="0" fontId="209" fillId="28" borderId="0" applyNumberFormat="0" applyBorder="0" applyAlignment="0" applyProtection="0"/>
    <xf numFmtId="179" fontId="209" fillId="28" borderId="0" applyNumberFormat="0" applyBorder="0" applyAlignment="0" applyProtection="0"/>
    <xf numFmtId="0" fontId="209" fillId="28" borderId="0" applyNumberFormat="0" applyBorder="0" applyAlignment="0" applyProtection="0"/>
    <xf numFmtId="179" fontId="209" fillId="28" borderId="0" applyNumberFormat="0" applyBorder="0" applyAlignment="0" applyProtection="0"/>
    <xf numFmtId="0" fontId="209" fillId="28" borderId="0" applyNumberFormat="0" applyBorder="0" applyAlignment="0" applyProtection="0"/>
    <xf numFmtId="179" fontId="209" fillId="28" borderId="0" applyNumberFormat="0" applyBorder="0" applyAlignment="0" applyProtection="0"/>
    <xf numFmtId="0" fontId="209" fillId="28" borderId="0" applyNumberFormat="0" applyBorder="0" applyAlignment="0" applyProtection="0"/>
    <xf numFmtId="179" fontId="209" fillId="28" borderId="0" applyNumberFormat="0" applyBorder="0" applyAlignment="0" applyProtection="0"/>
    <xf numFmtId="0" fontId="209" fillId="28" borderId="0" applyNumberFormat="0" applyBorder="0" applyAlignment="0" applyProtection="0"/>
    <xf numFmtId="179" fontId="209" fillId="28" borderId="0" applyNumberFormat="0" applyBorder="0" applyAlignment="0" applyProtection="0"/>
    <xf numFmtId="0" fontId="209" fillId="28" borderId="0" applyNumberFormat="0" applyBorder="0" applyAlignment="0" applyProtection="0"/>
    <xf numFmtId="179" fontId="209" fillId="28" borderId="0" applyNumberFormat="0" applyBorder="0" applyAlignment="0" applyProtection="0"/>
    <xf numFmtId="0" fontId="209" fillId="28" borderId="0" applyNumberFormat="0" applyBorder="0" applyAlignment="0" applyProtection="0"/>
    <xf numFmtId="179" fontId="209" fillId="28" borderId="0" applyNumberFormat="0" applyBorder="0" applyAlignment="0" applyProtection="0"/>
    <xf numFmtId="0" fontId="209" fillId="28" borderId="0" applyNumberFormat="0" applyBorder="0" applyAlignment="0" applyProtection="0"/>
    <xf numFmtId="179" fontId="209" fillId="28" borderId="0" applyNumberFormat="0" applyBorder="0" applyAlignment="0" applyProtection="0"/>
    <xf numFmtId="0" fontId="209" fillId="28" borderId="0" applyNumberFormat="0" applyBorder="0" applyAlignment="0" applyProtection="0"/>
    <xf numFmtId="179" fontId="209" fillId="28" borderId="0" applyNumberFormat="0" applyBorder="0" applyAlignment="0" applyProtection="0"/>
    <xf numFmtId="0" fontId="209" fillId="28" borderId="0" applyNumberFormat="0" applyBorder="0" applyAlignment="0" applyProtection="0"/>
    <xf numFmtId="179" fontId="209" fillId="28" borderId="0" applyNumberFormat="0" applyBorder="0" applyAlignment="0" applyProtection="0"/>
    <xf numFmtId="0" fontId="209" fillId="28" borderId="0" applyNumberFormat="0" applyBorder="0" applyAlignment="0" applyProtection="0"/>
    <xf numFmtId="179" fontId="209" fillId="28" borderId="0" applyNumberFormat="0" applyBorder="0" applyAlignment="0" applyProtection="0"/>
    <xf numFmtId="0" fontId="209" fillId="28" borderId="0" applyNumberFormat="0" applyBorder="0" applyAlignment="0" applyProtection="0"/>
    <xf numFmtId="179" fontId="209" fillId="28" borderId="0" applyNumberFormat="0" applyBorder="0" applyAlignment="0" applyProtection="0"/>
    <xf numFmtId="0" fontId="209" fillId="28" borderId="0" applyNumberFormat="0" applyBorder="0" applyAlignment="0" applyProtection="0"/>
    <xf numFmtId="179" fontId="209" fillId="28" borderId="0" applyNumberFormat="0" applyBorder="0" applyAlignment="0" applyProtection="0"/>
    <xf numFmtId="0" fontId="209" fillId="28" borderId="0" applyNumberFormat="0" applyBorder="0" applyAlignment="0" applyProtection="0"/>
    <xf numFmtId="179" fontId="209" fillId="28" borderId="0" applyNumberFormat="0" applyBorder="0" applyAlignment="0" applyProtection="0"/>
    <xf numFmtId="0" fontId="209" fillId="28" borderId="0" applyNumberFormat="0" applyBorder="0" applyAlignment="0" applyProtection="0"/>
    <xf numFmtId="179" fontId="209" fillId="28" borderId="0" applyNumberFormat="0" applyBorder="0" applyAlignment="0" applyProtection="0"/>
    <xf numFmtId="0" fontId="209" fillId="28" borderId="0" applyNumberFormat="0" applyBorder="0" applyAlignment="0" applyProtection="0"/>
    <xf numFmtId="179" fontId="209" fillId="28" borderId="0" applyNumberFormat="0" applyBorder="0" applyAlignment="0" applyProtection="0"/>
    <xf numFmtId="0" fontId="209" fillId="28"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3" borderId="0" applyNumberFormat="0" applyBorder="0" applyAlignment="0" applyProtection="0"/>
    <xf numFmtId="0" fontId="209" fillId="23"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4" borderId="0" applyNumberFormat="0" applyBorder="0" applyAlignment="0" applyProtection="0"/>
    <xf numFmtId="0" fontId="209" fillId="24" borderId="0" applyNumberFormat="0" applyBorder="0" applyAlignment="0" applyProtection="0"/>
    <xf numFmtId="179" fontId="209" fillId="29" borderId="0" applyNumberFormat="0" applyBorder="0" applyAlignment="0" applyProtection="0"/>
    <xf numFmtId="0" fontId="209" fillId="29" borderId="0" applyNumberFormat="0" applyBorder="0" applyAlignment="0" applyProtection="0"/>
    <xf numFmtId="179" fontId="209" fillId="29" borderId="0" applyNumberFormat="0" applyBorder="0" applyAlignment="0" applyProtection="0"/>
    <xf numFmtId="0" fontId="209" fillId="29" borderId="0" applyNumberFormat="0" applyBorder="0" applyAlignment="0" applyProtection="0"/>
    <xf numFmtId="179" fontId="209" fillId="29" borderId="0" applyNumberFormat="0" applyBorder="0" applyAlignment="0" applyProtection="0"/>
    <xf numFmtId="0" fontId="209" fillId="29" borderId="0" applyNumberFormat="0" applyBorder="0" applyAlignment="0" applyProtection="0"/>
    <xf numFmtId="179" fontId="209" fillId="29" borderId="0" applyNumberFormat="0" applyBorder="0" applyAlignment="0" applyProtection="0"/>
    <xf numFmtId="0" fontId="209" fillId="29" borderId="0" applyNumberFormat="0" applyBorder="0" applyAlignment="0" applyProtection="0"/>
    <xf numFmtId="179" fontId="209" fillId="29" borderId="0" applyNumberFormat="0" applyBorder="0" applyAlignment="0" applyProtection="0"/>
    <xf numFmtId="0" fontId="209" fillId="29" borderId="0" applyNumberFormat="0" applyBorder="0" applyAlignment="0" applyProtection="0"/>
    <xf numFmtId="179" fontId="209" fillId="29" borderId="0" applyNumberFormat="0" applyBorder="0" applyAlignment="0" applyProtection="0"/>
    <xf numFmtId="0" fontId="209" fillId="29" borderId="0" applyNumberFormat="0" applyBorder="0" applyAlignment="0" applyProtection="0"/>
    <xf numFmtId="179" fontId="209" fillId="29" borderId="0" applyNumberFormat="0" applyBorder="0" applyAlignment="0" applyProtection="0"/>
    <xf numFmtId="0" fontId="209" fillId="29" borderId="0" applyNumberFormat="0" applyBorder="0" applyAlignment="0" applyProtection="0"/>
    <xf numFmtId="179" fontId="209" fillId="29" borderId="0" applyNumberFormat="0" applyBorder="0" applyAlignment="0" applyProtection="0"/>
    <xf numFmtId="0" fontId="209" fillId="29" borderId="0" applyNumberFormat="0" applyBorder="0" applyAlignment="0" applyProtection="0"/>
    <xf numFmtId="179" fontId="209" fillId="29" borderId="0" applyNumberFormat="0" applyBorder="0" applyAlignment="0" applyProtection="0"/>
    <xf numFmtId="0" fontId="209" fillId="29" borderId="0" applyNumberFormat="0" applyBorder="0" applyAlignment="0" applyProtection="0"/>
    <xf numFmtId="179" fontId="209" fillId="29" borderId="0" applyNumberFormat="0" applyBorder="0" applyAlignment="0" applyProtection="0"/>
    <xf numFmtId="0" fontId="209" fillId="29" borderId="0" applyNumberFormat="0" applyBorder="0" applyAlignment="0" applyProtection="0"/>
    <xf numFmtId="179" fontId="209" fillId="29" borderId="0" applyNumberFormat="0" applyBorder="0" applyAlignment="0" applyProtection="0"/>
    <xf numFmtId="0" fontId="209" fillId="29" borderId="0" applyNumberFormat="0" applyBorder="0" applyAlignment="0" applyProtection="0"/>
    <xf numFmtId="179" fontId="209" fillId="29" borderId="0" applyNumberFormat="0" applyBorder="0" applyAlignment="0" applyProtection="0"/>
    <xf numFmtId="0" fontId="209" fillId="29" borderId="0" applyNumberFormat="0" applyBorder="0" applyAlignment="0" applyProtection="0"/>
    <xf numFmtId="179" fontId="209" fillId="29" borderId="0" applyNumberFormat="0" applyBorder="0" applyAlignment="0" applyProtection="0"/>
    <xf numFmtId="0" fontId="209" fillId="29" borderId="0" applyNumberFormat="0" applyBorder="0" applyAlignment="0" applyProtection="0"/>
    <xf numFmtId="179" fontId="209" fillId="29" borderId="0" applyNumberFormat="0" applyBorder="0" applyAlignment="0" applyProtection="0"/>
    <xf numFmtId="0" fontId="209" fillId="29" borderId="0" applyNumberFormat="0" applyBorder="0" applyAlignment="0" applyProtection="0"/>
    <xf numFmtId="179" fontId="209" fillId="29" borderId="0" applyNumberFormat="0" applyBorder="0" applyAlignment="0" applyProtection="0"/>
    <xf numFmtId="0" fontId="209" fillId="29" borderId="0" applyNumberFormat="0" applyBorder="0" applyAlignment="0" applyProtection="0"/>
    <xf numFmtId="179" fontId="209" fillId="29" borderId="0" applyNumberFormat="0" applyBorder="0" applyAlignment="0" applyProtection="0"/>
    <xf numFmtId="0" fontId="209" fillId="29" borderId="0" applyNumberFormat="0" applyBorder="0" applyAlignment="0" applyProtection="0"/>
    <xf numFmtId="179" fontId="209" fillId="29" borderId="0" applyNumberFormat="0" applyBorder="0" applyAlignment="0" applyProtection="0"/>
    <xf numFmtId="0" fontId="209" fillId="29" borderId="0" applyNumberFormat="0" applyBorder="0" applyAlignment="0" applyProtection="0"/>
    <xf numFmtId="179" fontId="209" fillId="29" borderId="0" applyNumberFormat="0" applyBorder="0" applyAlignment="0" applyProtection="0"/>
    <xf numFmtId="0" fontId="209" fillId="29" borderId="0" applyNumberFormat="0" applyBorder="0" applyAlignment="0" applyProtection="0"/>
    <xf numFmtId="179" fontId="209" fillId="29" borderId="0" applyNumberFormat="0" applyBorder="0" applyAlignment="0" applyProtection="0"/>
    <xf numFmtId="0" fontId="209" fillId="29" borderId="0" applyNumberFormat="0" applyBorder="0" applyAlignment="0" applyProtection="0"/>
    <xf numFmtId="179" fontId="209" fillId="29" borderId="0" applyNumberFormat="0" applyBorder="0" applyAlignment="0" applyProtection="0"/>
    <xf numFmtId="0" fontId="209" fillId="29" borderId="0" applyNumberFormat="0" applyBorder="0" applyAlignment="0" applyProtection="0"/>
    <xf numFmtId="179" fontId="209" fillId="29" borderId="0" applyNumberFormat="0" applyBorder="0" applyAlignment="0" applyProtection="0"/>
    <xf numFmtId="0" fontId="209" fillId="29" borderId="0" applyNumberFormat="0" applyBorder="0" applyAlignment="0" applyProtection="0"/>
    <xf numFmtId="179" fontId="209" fillId="29" borderId="0" applyNumberFormat="0" applyBorder="0" applyAlignment="0" applyProtection="0"/>
    <xf numFmtId="0" fontId="209" fillId="29" borderId="0" applyNumberFormat="0" applyBorder="0" applyAlignment="0" applyProtection="0"/>
    <xf numFmtId="179" fontId="209" fillId="29" borderId="0" applyNumberFormat="0" applyBorder="0" applyAlignment="0" applyProtection="0"/>
    <xf numFmtId="0" fontId="209" fillId="29" borderId="0" applyNumberFormat="0" applyBorder="0" applyAlignment="0" applyProtection="0"/>
    <xf numFmtId="179" fontId="209" fillId="29" borderId="0" applyNumberFormat="0" applyBorder="0" applyAlignment="0" applyProtection="0"/>
    <xf numFmtId="0" fontId="209" fillId="29" borderId="0" applyNumberFormat="0" applyBorder="0" applyAlignment="0" applyProtection="0"/>
    <xf numFmtId="179" fontId="209" fillId="29" borderId="0" applyNumberFormat="0" applyBorder="0" applyAlignment="0" applyProtection="0"/>
    <xf numFmtId="0" fontId="209" fillId="29" borderId="0" applyNumberFormat="0" applyBorder="0" applyAlignment="0" applyProtection="0"/>
    <xf numFmtId="179" fontId="209" fillId="29" borderId="0" applyNumberFormat="0" applyBorder="0" applyAlignment="0" applyProtection="0"/>
    <xf numFmtId="0" fontId="209" fillId="29" borderId="0" applyNumberFormat="0" applyBorder="0" applyAlignment="0" applyProtection="0"/>
    <xf numFmtId="179" fontId="209" fillId="29" borderId="0" applyNumberFormat="0" applyBorder="0" applyAlignment="0" applyProtection="0"/>
    <xf numFmtId="0" fontId="209" fillId="29" borderId="0" applyNumberFormat="0" applyBorder="0" applyAlignment="0" applyProtection="0"/>
    <xf numFmtId="179" fontId="210" fillId="13" borderId="0" applyNumberFormat="0" applyBorder="0" applyAlignment="0" applyProtection="0"/>
    <xf numFmtId="0" fontId="210" fillId="13" borderId="0" applyNumberFormat="0" applyBorder="0" applyAlignment="0" applyProtection="0"/>
    <xf numFmtId="179" fontId="210" fillId="13" borderId="0" applyNumberFormat="0" applyBorder="0" applyAlignment="0" applyProtection="0"/>
    <xf numFmtId="0" fontId="210" fillId="13" borderId="0" applyNumberFormat="0" applyBorder="0" applyAlignment="0" applyProtection="0"/>
    <xf numFmtId="179" fontId="210" fillId="13" borderId="0" applyNumberFormat="0" applyBorder="0" applyAlignment="0" applyProtection="0"/>
    <xf numFmtId="0" fontId="210" fillId="13" borderId="0" applyNumberFormat="0" applyBorder="0" applyAlignment="0" applyProtection="0"/>
    <xf numFmtId="179" fontId="210" fillId="13" borderId="0" applyNumberFormat="0" applyBorder="0" applyAlignment="0" applyProtection="0"/>
    <xf numFmtId="0" fontId="210" fillId="13" borderId="0" applyNumberFormat="0" applyBorder="0" applyAlignment="0" applyProtection="0"/>
    <xf numFmtId="179" fontId="210" fillId="13" borderId="0" applyNumberFormat="0" applyBorder="0" applyAlignment="0" applyProtection="0"/>
    <xf numFmtId="0" fontId="210" fillId="13" borderId="0" applyNumberFormat="0" applyBorder="0" applyAlignment="0" applyProtection="0"/>
    <xf numFmtId="179" fontId="210" fillId="13" borderId="0" applyNumberFormat="0" applyBorder="0" applyAlignment="0" applyProtection="0"/>
    <xf numFmtId="0" fontId="210" fillId="13" borderId="0" applyNumberFormat="0" applyBorder="0" applyAlignment="0" applyProtection="0"/>
    <xf numFmtId="179" fontId="210" fillId="13" borderId="0" applyNumberFormat="0" applyBorder="0" applyAlignment="0" applyProtection="0"/>
    <xf numFmtId="0" fontId="210" fillId="13" borderId="0" applyNumberFormat="0" applyBorder="0" applyAlignment="0" applyProtection="0"/>
    <xf numFmtId="179" fontId="210" fillId="13" borderId="0" applyNumberFormat="0" applyBorder="0" applyAlignment="0" applyProtection="0"/>
    <xf numFmtId="0" fontId="210" fillId="13" borderId="0" applyNumberFormat="0" applyBorder="0" applyAlignment="0" applyProtection="0"/>
    <xf numFmtId="179" fontId="210" fillId="13" borderId="0" applyNumberFormat="0" applyBorder="0" applyAlignment="0" applyProtection="0"/>
    <xf numFmtId="0" fontId="210" fillId="13" borderId="0" applyNumberFormat="0" applyBorder="0" applyAlignment="0" applyProtection="0"/>
    <xf numFmtId="179" fontId="210" fillId="13" borderId="0" applyNumberFormat="0" applyBorder="0" applyAlignment="0" applyProtection="0"/>
    <xf numFmtId="0" fontId="210" fillId="13" borderId="0" applyNumberFormat="0" applyBorder="0" applyAlignment="0" applyProtection="0"/>
    <xf numFmtId="179" fontId="210" fillId="13" borderId="0" applyNumberFormat="0" applyBorder="0" applyAlignment="0" applyProtection="0"/>
    <xf numFmtId="0" fontId="210" fillId="13" borderId="0" applyNumberFormat="0" applyBorder="0" applyAlignment="0" applyProtection="0"/>
    <xf numFmtId="179" fontId="210" fillId="13" borderId="0" applyNumberFormat="0" applyBorder="0" applyAlignment="0" applyProtection="0"/>
    <xf numFmtId="0" fontId="210" fillId="13" borderId="0" applyNumberFormat="0" applyBorder="0" applyAlignment="0" applyProtection="0"/>
    <xf numFmtId="179" fontId="210" fillId="13" borderId="0" applyNumberFormat="0" applyBorder="0" applyAlignment="0" applyProtection="0"/>
    <xf numFmtId="0" fontId="210" fillId="13" borderId="0" applyNumberFormat="0" applyBorder="0" applyAlignment="0" applyProtection="0"/>
    <xf numFmtId="179" fontId="210" fillId="13" borderId="0" applyNumberFormat="0" applyBorder="0" applyAlignment="0" applyProtection="0"/>
    <xf numFmtId="0" fontId="210" fillId="13" borderId="0" applyNumberFormat="0" applyBorder="0" applyAlignment="0" applyProtection="0"/>
    <xf numFmtId="179" fontId="210" fillId="13" borderId="0" applyNumberFormat="0" applyBorder="0" applyAlignment="0" applyProtection="0"/>
    <xf numFmtId="0" fontId="210" fillId="13" borderId="0" applyNumberFormat="0" applyBorder="0" applyAlignment="0" applyProtection="0"/>
    <xf numFmtId="179" fontId="210" fillId="13" borderId="0" applyNumberFormat="0" applyBorder="0" applyAlignment="0" applyProtection="0"/>
    <xf numFmtId="0" fontId="210" fillId="13" borderId="0" applyNumberFormat="0" applyBorder="0" applyAlignment="0" applyProtection="0"/>
    <xf numFmtId="179" fontId="210" fillId="13" borderId="0" applyNumberFormat="0" applyBorder="0" applyAlignment="0" applyProtection="0"/>
    <xf numFmtId="0" fontId="210" fillId="13" borderId="0" applyNumberFormat="0" applyBorder="0" applyAlignment="0" applyProtection="0"/>
    <xf numFmtId="179" fontId="210" fillId="13" borderId="0" applyNumberFormat="0" applyBorder="0" applyAlignment="0" applyProtection="0"/>
    <xf numFmtId="0" fontId="210" fillId="13" borderId="0" applyNumberFormat="0" applyBorder="0" applyAlignment="0" applyProtection="0"/>
    <xf numFmtId="179" fontId="210" fillId="13" borderId="0" applyNumberFormat="0" applyBorder="0" applyAlignment="0" applyProtection="0"/>
    <xf numFmtId="0" fontId="210" fillId="13" borderId="0" applyNumberFormat="0" applyBorder="0" applyAlignment="0" applyProtection="0"/>
    <xf numFmtId="179" fontId="210" fillId="13" borderId="0" applyNumberFormat="0" applyBorder="0" applyAlignment="0" applyProtection="0"/>
    <xf numFmtId="0" fontId="210" fillId="13" borderId="0" applyNumberFormat="0" applyBorder="0" applyAlignment="0" applyProtection="0"/>
    <xf numFmtId="179" fontId="210" fillId="13" borderId="0" applyNumberFormat="0" applyBorder="0" applyAlignment="0" applyProtection="0"/>
    <xf numFmtId="0" fontId="210" fillId="13" borderId="0" applyNumberFormat="0" applyBorder="0" applyAlignment="0" applyProtection="0"/>
    <xf numFmtId="179" fontId="210" fillId="13" borderId="0" applyNumberFormat="0" applyBorder="0" applyAlignment="0" applyProtection="0"/>
    <xf numFmtId="0" fontId="210" fillId="13" borderId="0" applyNumberFormat="0" applyBorder="0" applyAlignment="0" applyProtection="0"/>
    <xf numFmtId="179" fontId="210" fillId="13" borderId="0" applyNumberFormat="0" applyBorder="0" applyAlignment="0" applyProtection="0"/>
    <xf numFmtId="0" fontId="210" fillId="13" borderId="0" applyNumberFormat="0" applyBorder="0" applyAlignment="0" applyProtection="0"/>
    <xf numFmtId="179" fontId="210" fillId="13" borderId="0" applyNumberFormat="0" applyBorder="0" applyAlignment="0" applyProtection="0"/>
    <xf numFmtId="0" fontId="210" fillId="13" borderId="0" applyNumberFormat="0" applyBorder="0" applyAlignment="0" applyProtection="0"/>
    <xf numFmtId="179" fontId="210" fillId="13" borderId="0" applyNumberFormat="0" applyBorder="0" applyAlignment="0" applyProtection="0"/>
    <xf numFmtId="0" fontId="210" fillId="13" borderId="0" applyNumberFormat="0" applyBorder="0" applyAlignment="0" applyProtection="0"/>
    <xf numFmtId="179" fontId="210" fillId="13" borderId="0" applyNumberFormat="0" applyBorder="0" applyAlignment="0" applyProtection="0"/>
    <xf numFmtId="0" fontId="210" fillId="13" borderId="0" applyNumberFormat="0" applyBorder="0" applyAlignment="0" applyProtection="0"/>
    <xf numFmtId="179" fontId="210" fillId="13" borderId="0" applyNumberFormat="0" applyBorder="0" applyAlignment="0" applyProtection="0"/>
    <xf numFmtId="0" fontId="210" fillId="13" borderId="0" applyNumberFormat="0" applyBorder="0" applyAlignment="0" applyProtection="0"/>
    <xf numFmtId="179" fontId="211" fillId="30" borderId="15" applyNumberFormat="0" applyAlignment="0" applyProtection="0"/>
    <xf numFmtId="0" fontId="211" fillId="30" borderId="15" applyNumberFormat="0" applyAlignment="0" applyProtection="0"/>
    <xf numFmtId="179" fontId="211" fillId="30" borderId="15" applyNumberFormat="0" applyAlignment="0" applyProtection="0"/>
    <xf numFmtId="0" fontId="211" fillId="30" borderId="15" applyNumberFormat="0" applyAlignment="0" applyProtection="0"/>
    <xf numFmtId="179" fontId="211" fillId="30" borderId="15" applyNumberFormat="0" applyAlignment="0" applyProtection="0"/>
    <xf numFmtId="0" fontId="211" fillId="30" borderId="15" applyNumberFormat="0" applyAlignment="0" applyProtection="0"/>
    <xf numFmtId="179" fontId="211" fillId="30" borderId="15" applyNumberFormat="0" applyAlignment="0" applyProtection="0"/>
    <xf numFmtId="0" fontId="211" fillId="30" borderId="15" applyNumberFormat="0" applyAlignment="0" applyProtection="0"/>
    <xf numFmtId="179" fontId="211" fillId="30" borderId="15" applyNumberFormat="0" applyAlignment="0" applyProtection="0"/>
    <xf numFmtId="0" fontId="211" fillId="30" borderId="15" applyNumberFormat="0" applyAlignment="0" applyProtection="0"/>
    <xf numFmtId="179" fontId="211" fillId="30" borderId="15" applyNumberFormat="0" applyAlignment="0" applyProtection="0"/>
    <xf numFmtId="0" fontId="211" fillId="30" borderId="15" applyNumberFormat="0" applyAlignment="0" applyProtection="0"/>
    <xf numFmtId="179" fontId="211" fillId="30" borderId="15" applyNumberFormat="0" applyAlignment="0" applyProtection="0"/>
    <xf numFmtId="0" fontId="211" fillId="30" borderId="15" applyNumberFormat="0" applyAlignment="0" applyProtection="0"/>
    <xf numFmtId="179" fontId="211" fillId="30" borderId="15" applyNumberFormat="0" applyAlignment="0" applyProtection="0"/>
    <xf numFmtId="0" fontId="211" fillId="30" borderId="15" applyNumberFormat="0" applyAlignment="0" applyProtection="0"/>
    <xf numFmtId="179" fontId="211" fillId="30" borderId="15" applyNumberFormat="0" applyAlignment="0" applyProtection="0"/>
    <xf numFmtId="0" fontId="211" fillId="30" borderId="15" applyNumberFormat="0" applyAlignment="0" applyProtection="0"/>
    <xf numFmtId="179" fontId="211" fillId="30" borderId="15" applyNumberFormat="0" applyAlignment="0" applyProtection="0"/>
    <xf numFmtId="0" fontId="211" fillId="30" borderId="15" applyNumberFormat="0" applyAlignment="0" applyProtection="0"/>
    <xf numFmtId="179" fontId="211" fillId="30" borderId="15" applyNumberFormat="0" applyAlignment="0" applyProtection="0"/>
    <xf numFmtId="0" fontId="211" fillId="30" borderId="15" applyNumberFormat="0" applyAlignment="0" applyProtection="0"/>
    <xf numFmtId="179" fontId="211" fillId="30" borderId="15" applyNumberFormat="0" applyAlignment="0" applyProtection="0"/>
    <xf numFmtId="0" fontId="211" fillId="30" borderId="15" applyNumberFormat="0" applyAlignment="0" applyProtection="0"/>
    <xf numFmtId="179" fontId="211" fillId="30" borderId="15" applyNumberFormat="0" applyAlignment="0" applyProtection="0"/>
    <xf numFmtId="0" fontId="211" fillId="30" borderId="15" applyNumberFormat="0" applyAlignment="0" applyProtection="0"/>
    <xf numFmtId="179" fontId="211" fillId="30" borderId="15" applyNumberFormat="0" applyAlignment="0" applyProtection="0"/>
    <xf numFmtId="0" fontId="211" fillId="30" borderId="15" applyNumberFormat="0" applyAlignment="0" applyProtection="0"/>
    <xf numFmtId="179" fontId="211" fillId="30" borderId="15" applyNumberFormat="0" applyAlignment="0" applyProtection="0"/>
    <xf numFmtId="0" fontId="211" fillId="30" borderId="15" applyNumberFormat="0" applyAlignment="0" applyProtection="0"/>
    <xf numFmtId="179" fontId="211" fillId="30" borderId="15" applyNumberFormat="0" applyAlignment="0" applyProtection="0"/>
    <xf numFmtId="0" fontId="211" fillId="30" borderId="15" applyNumberFormat="0" applyAlignment="0" applyProtection="0"/>
    <xf numFmtId="179" fontId="211" fillId="30" borderId="15" applyNumberFormat="0" applyAlignment="0" applyProtection="0"/>
    <xf numFmtId="0" fontId="211" fillId="30" borderId="15" applyNumberFormat="0" applyAlignment="0" applyProtection="0"/>
    <xf numFmtId="179" fontId="211" fillId="30" borderId="15" applyNumberFormat="0" applyAlignment="0" applyProtection="0"/>
    <xf numFmtId="0" fontId="211" fillId="30" borderId="15" applyNumberFormat="0" applyAlignment="0" applyProtection="0"/>
    <xf numFmtId="179" fontId="211" fillId="30" borderId="15" applyNumberFormat="0" applyAlignment="0" applyProtection="0"/>
    <xf numFmtId="0" fontId="211" fillId="30" borderId="15" applyNumberFormat="0" applyAlignment="0" applyProtection="0"/>
    <xf numFmtId="179" fontId="211" fillId="30" borderId="15" applyNumberFormat="0" applyAlignment="0" applyProtection="0"/>
    <xf numFmtId="0" fontId="211" fillId="30" borderId="15" applyNumberFormat="0" applyAlignment="0" applyProtection="0"/>
    <xf numFmtId="179" fontId="211" fillId="30" borderId="15" applyNumberFormat="0" applyAlignment="0" applyProtection="0"/>
    <xf numFmtId="0" fontId="211" fillId="30" borderId="15" applyNumberFormat="0" applyAlignment="0" applyProtection="0"/>
    <xf numFmtId="179" fontId="211" fillId="30" borderId="15" applyNumberFormat="0" applyAlignment="0" applyProtection="0"/>
    <xf numFmtId="0" fontId="211" fillId="30" borderId="15" applyNumberFormat="0" applyAlignment="0" applyProtection="0"/>
    <xf numFmtId="179" fontId="211" fillId="30" borderId="15" applyNumberFormat="0" applyAlignment="0" applyProtection="0"/>
    <xf numFmtId="0" fontId="211" fillId="30" borderId="15" applyNumberFormat="0" applyAlignment="0" applyProtection="0"/>
    <xf numFmtId="179" fontId="211" fillId="30" borderId="15" applyNumberFormat="0" applyAlignment="0" applyProtection="0"/>
    <xf numFmtId="0" fontId="211" fillId="30" borderId="15" applyNumberFormat="0" applyAlignment="0" applyProtection="0"/>
    <xf numFmtId="179" fontId="211" fillId="30" borderId="15" applyNumberFormat="0" applyAlignment="0" applyProtection="0"/>
    <xf numFmtId="0" fontId="211" fillId="30" borderId="15" applyNumberFormat="0" applyAlignment="0" applyProtection="0"/>
    <xf numFmtId="179" fontId="211" fillId="30" borderId="15" applyNumberFormat="0" applyAlignment="0" applyProtection="0"/>
    <xf numFmtId="0" fontId="211" fillId="30" borderId="15" applyNumberFormat="0" applyAlignment="0" applyProtection="0"/>
    <xf numFmtId="179" fontId="211" fillId="30" borderId="15" applyNumberFormat="0" applyAlignment="0" applyProtection="0"/>
    <xf numFmtId="0" fontId="211" fillId="30" borderId="15" applyNumberFormat="0" applyAlignment="0" applyProtection="0"/>
    <xf numFmtId="179" fontId="212" fillId="31" borderId="16" applyNumberFormat="0" applyAlignment="0" applyProtection="0"/>
    <xf numFmtId="0" fontId="212" fillId="31" borderId="16" applyNumberFormat="0" applyAlignment="0" applyProtection="0"/>
    <xf numFmtId="179" fontId="212" fillId="31" borderId="16" applyNumberFormat="0" applyAlignment="0" applyProtection="0"/>
    <xf numFmtId="0" fontId="212" fillId="31" borderId="16" applyNumberFormat="0" applyAlignment="0" applyProtection="0"/>
    <xf numFmtId="179" fontId="212" fillId="31" borderId="16" applyNumberFormat="0" applyAlignment="0" applyProtection="0"/>
    <xf numFmtId="0" fontId="212" fillId="31" borderId="16" applyNumberFormat="0" applyAlignment="0" applyProtection="0"/>
    <xf numFmtId="179" fontId="212" fillId="31" borderId="16" applyNumberFormat="0" applyAlignment="0" applyProtection="0"/>
    <xf numFmtId="0" fontId="212" fillId="31" borderId="16" applyNumberFormat="0" applyAlignment="0" applyProtection="0"/>
    <xf numFmtId="179" fontId="212" fillId="31" borderId="16" applyNumberFormat="0" applyAlignment="0" applyProtection="0"/>
    <xf numFmtId="0" fontId="212" fillId="31" borderId="16" applyNumberFormat="0" applyAlignment="0" applyProtection="0"/>
    <xf numFmtId="179" fontId="212" fillId="31" borderId="16" applyNumberFormat="0" applyAlignment="0" applyProtection="0"/>
    <xf numFmtId="0" fontId="212" fillId="31" borderId="16" applyNumberFormat="0" applyAlignment="0" applyProtection="0"/>
    <xf numFmtId="179" fontId="212" fillId="31" borderId="16" applyNumberFormat="0" applyAlignment="0" applyProtection="0"/>
    <xf numFmtId="0" fontId="212" fillId="31" borderId="16" applyNumberFormat="0" applyAlignment="0" applyProtection="0"/>
    <xf numFmtId="179" fontId="212" fillId="31" borderId="16" applyNumberFormat="0" applyAlignment="0" applyProtection="0"/>
    <xf numFmtId="0" fontId="212" fillId="31" borderId="16" applyNumberFormat="0" applyAlignment="0" applyProtection="0"/>
    <xf numFmtId="179" fontId="212" fillId="31" borderId="16" applyNumberFormat="0" applyAlignment="0" applyProtection="0"/>
    <xf numFmtId="0" fontId="212" fillId="31" borderId="16" applyNumberFormat="0" applyAlignment="0" applyProtection="0"/>
    <xf numFmtId="179" fontId="212" fillId="31" borderId="16" applyNumberFormat="0" applyAlignment="0" applyProtection="0"/>
    <xf numFmtId="0" fontId="212" fillId="31" borderId="16" applyNumberFormat="0" applyAlignment="0" applyProtection="0"/>
    <xf numFmtId="179" fontId="212" fillId="31" borderId="16" applyNumberFormat="0" applyAlignment="0" applyProtection="0"/>
    <xf numFmtId="0" fontId="212" fillId="31" borderId="16" applyNumberFormat="0" applyAlignment="0" applyProtection="0"/>
    <xf numFmtId="179" fontId="212" fillId="31" borderId="16" applyNumberFormat="0" applyAlignment="0" applyProtection="0"/>
    <xf numFmtId="0" fontId="212" fillId="31" borderId="16" applyNumberFormat="0" applyAlignment="0" applyProtection="0"/>
    <xf numFmtId="179" fontId="212" fillId="31" borderId="16" applyNumberFormat="0" applyAlignment="0" applyProtection="0"/>
    <xf numFmtId="0" fontId="212" fillId="31" borderId="16" applyNumberFormat="0" applyAlignment="0" applyProtection="0"/>
    <xf numFmtId="179" fontId="212" fillId="31" borderId="16" applyNumberFormat="0" applyAlignment="0" applyProtection="0"/>
    <xf numFmtId="0" fontId="212" fillId="31" borderId="16" applyNumberFormat="0" applyAlignment="0" applyProtection="0"/>
    <xf numFmtId="179" fontId="212" fillId="31" borderId="16" applyNumberFormat="0" applyAlignment="0" applyProtection="0"/>
    <xf numFmtId="0" fontId="212" fillId="31" borderId="16" applyNumberFormat="0" applyAlignment="0" applyProtection="0"/>
    <xf numFmtId="179" fontId="212" fillId="31" borderId="16" applyNumberFormat="0" applyAlignment="0" applyProtection="0"/>
    <xf numFmtId="0" fontId="212" fillId="31" borderId="16" applyNumberFormat="0" applyAlignment="0" applyProtection="0"/>
    <xf numFmtId="179" fontId="212" fillId="31" borderId="16" applyNumberFormat="0" applyAlignment="0" applyProtection="0"/>
    <xf numFmtId="0" fontId="212" fillId="31" borderId="16" applyNumberFormat="0" applyAlignment="0" applyProtection="0"/>
    <xf numFmtId="179" fontId="212" fillId="31" borderId="16" applyNumberFormat="0" applyAlignment="0" applyProtection="0"/>
    <xf numFmtId="0" fontId="212" fillId="31" borderId="16" applyNumberFormat="0" applyAlignment="0" applyProtection="0"/>
    <xf numFmtId="179" fontId="212" fillId="31" borderId="16" applyNumberFormat="0" applyAlignment="0" applyProtection="0"/>
    <xf numFmtId="0" fontId="212" fillId="31" borderId="16" applyNumberFormat="0" applyAlignment="0" applyProtection="0"/>
    <xf numFmtId="179" fontId="212" fillId="31" borderId="16" applyNumberFormat="0" applyAlignment="0" applyProtection="0"/>
    <xf numFmtId="0" fontId="212" fillId="31" borderId="16" applyNumberFormat="0" applyAlignment="0" applyProtection="0"/>
    <xf numFmtId="179" fontId="212" fillId="31" borderId="16" applyNumberFormat="0" applyAlignment="0" applyProtection="0"/>
    <xf numFmtId="0" fontId="212" fillId="31" borderId="16" applyNumberFormat="0" applyAlignment="0" applyProtection="0"/>
    <xf numFmtId="179" fontId="212" fillId="31" borderId="16" applyNumberFormat="0" applyAlignment="0" applyProtection="0"/>
    <xf numFmtId="0" fontId="212" fillId="31" borderId="16" applyNumberFormat="0" applyAlignment="0" applyProtection="0"/>
    <xf numFmtId="179" fontId="212" fillId="31" borderId="16" applyNumberFormat="0" applyAlignment="0" applyProtection="0"/>
    <xf numFmtId="0" fontId="212" fillId="31" borderId="16" applyNumberFormat="0" applyAlignment="0" applyProtection="0"/>
    <xf numFmtId="179" fontId="212" fillId="31" borderId="16" applyNumberFormat="0" applyAlignment="0" applyProtection="0"/>
    <xf numFmtId="0" fontId="212" fillId="31" borderId="16" applyNumberFormat="0" applyAlignment="0" applyProtection="0"/>
    <xf numFmtId="179" fontId="212" fillId="31" borderId="16" applyNumberFormat="0" applyAlignment="0" applyProtection="0"/>
    <xf numFmtId="0" fontId="212" fillId="31" borderId="16" applyNumberFormat="0" applyAlignment="0" applyProtection="0"/>
    <xf numFmtId="179" fontId="212" fillId="31" borderId="16" applyNumberFormat="0" applyAlignment="0" applyProtection="0"/>
    <xf numFmtId="0" fontId="212" fillId="31" borderId="16" applyNumberFormat="0" applyAlignment="0" applyProtection="0"/>
    <xf numFmtId="179" fontId="212" fillId="31" borderId="16" applyNumberFormat="0" applyAlignment="0" applyProtection="0"/>
    <xf numFmtId="0" fontId="212" fillId="31" borderId="16" applyNumberFormat="0" applyAlignment="0" applyProtection="0"/>
    <xf numFmtId="43" fontId="1" fillId="0" borderId="0" applyFont="0" applyFill="0" applyBorder="0" applyAlignment="0" applyProtection="0"/>
    <xf numFmtId="43" fontId="12" fillId="0" borderId="0" applyFont="0" applyFill="0" applyBorder="0" applyAlignment="0" applyProtection="0"/>
    <xf numFmtId="188" fontId="11" fillId="0" borderId="0" applyFont="0" applyFill="0" applyBorder="0" applyAlignment="0" applyProtection="0"/>
    <xf numFmtId="166" fontId="11" fillId="0" borderId="0" applyFont="0" applyFill="0" applyBorder="0" applyAlignment="0" applyProtection="0"/>
    <xf numFmtId="180"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89" fontId="99"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80" fontId="11" fillId="0" borderId="0" applyFont="0" applyFill="0" applyBorder="0" applyAlignment="0" applyProtection="0"/>
    <xf numFmtId="189" fontId="99"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80" fontId="11" fillId="0" borderId="0" applyFont="0" applyFill="0" applyBorder="0" applyAlignment="0" applyProtection="0"/>
    <xf numFmtId="164" fontId="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80" fontId="11" fillId="0" borderId="0" applyFont="0" applyFill="0" applyBorder="0" applyAlignment="0" applyProtection="0"/>
    <xf numFmtId="192" fontId="11" fillId="0" borderId="0" applyFont="0" applyFill="0" applyBorder="0" applyAlignment="0" applyProtection="0"/>
    <xf numFmtId="181" fontId="11" fillId="0" borderId="0" applyFont="0" applyFill="0" applyBorder="0" applyAlignment="0" applyProtection="0"/>
    <xf numFmtId="181" fontId="11" fillId="0" borderId="0" applyFont="0" applyFill="0" applyBorder="0" applyAlignment="0" applyProtection="0"/>
    <xf numFmtId="181" fontId="11" fillId="0" borderId="0" applyFont="0" applyFill="0" applyBorder="0" applyAlignment="0" applyProtection="0"/>
    <xf numFmtId="181" fontId="11" fillId="0" borderId="0" applyFont="0" applyFill="0" applyBorder="0" applyAlignment="0" applyProtection="0"/>
    <xf numFmtId="181" fontId="11" fillId="0" borderId="0" applyFont="0" applyFill="0" applyBorder="0" applyAlignment="0" applyProtection="0"/>
    <xf numFmtId="167" fontId="11" fillId="0" borderId="0" applyFont="0" applyFill="0" applyBorder="0" applyAlignment="0" applyProtection="0"/>
    <xf numFmtId="191" fontId="12" fillId="0" borderId="0" applyFont="0" applyFill="0" applyBorder="0" applyAlignment="0" applyProtection="0"/>
    <xf numFmtId="190" fontId="99" fillId="0" borderId="0" applyFont="0" applyFill="0" applyBorder="0" applyAlignment="0" applyProtection="0"/>
    <xf numFmtId="0" fontId="99" fillId="0" borderId="0"/>
    <xf numFmtId="0" fontId="99" fillId="0" borderId="0"/>
    <xf numFmtId="0" fontId="99" fillId="0" borderId="0"/>
    <xf numFmtId="0" fontId="99" fillId="0" borderId="0"/>
    <xf numFmtId="0" fontId="99" fillId="0" borderId="0"/>
    <xf numFmtId="166" fontId="11" fillId="0" borderId="0" applyFont="0" applyFill="0" applyBorder="0" applyAlignment="0" applyProtection="0"/>
    <xf numFmtId="189" fontId="11" fillId="0" borderId="0" applyFont="0" applyFill="0" applyBorder="0" applyAlignment="0" applyProtection="0"/>
    <xf numFmtId="181" fontId="126" fillId="0" borderId="0" applyFont="0" applyFill="0" applyBorder="0" applyAlignment="0" applyProtection="0"/>
    <xf numFmtId="189" fontId="11" fillId="0" borderId="0" applyFont="0" applyFill="0" applyBorder="0" applyAlignment="0" applyProtection="0"/>
    <xf numFmtId="0" fontId="99" fillId="0" borderId="0"/>
    <xf numFmtId="179" fontId="99" fillId="0" borderId="0"/>
    <xf numFmtId="0" fontId="99" fillId="0" borderId="0"/>
    <xf numFmtId="166" fontId="11" fillId="0" borderId="0" applyFont="0" applyFill="0" applyBorder="0" applyAlignment="0" applyProtection="0"/>
    <xf numFmtId="179" fontId="99" fillId="0" borderId="0"/>
    <xf numFmtId="0" fontId="99" fillId="0" borderId="0"/>
    <xf numFmtId="190" fontId="11" fillId="0" borderId="0" applyFont="0" applyFill="0" applyBorder="0" applyAlignment="0" applyProtection="0"/>
    <xf numFmtId="0" fontId="99" fillId="0" borderId="0"/>
    <xf numFmtId="0" fontId="99" fillId="0" borderId="0"/>
    <xf numFmtId="0" fontId="99" fillId="0" borderId="0"/>
    <xf numFmtId="0" fontId="99" fillId="0" borderId="0"/>
    <xf numFmtId="190" fontId="11" fillId="0" borderId="0" applyFont="0" applyFill="0" applyBorder="0" applyAlignment="0" applyProtection="0"/>
    <xf numFmtId="190" fontId="11" fillId="0" borderId="0" applyFont="0" applyFill="0" applyBorder="0" applyAlignment="0" applyProtection="0"/>
    <xf numFmtId="166" fontId="11" fillId="0" borderId="0" applyFont="0" applyFill="0" applyBorder="0" applyAlignment="0" applyProtection="0"/>
    <xf numFmtId="179" fontId="12" fillId="0" borderId="0" applyFont="0" applyFill="0" applyBorder="0" applyAlignment="0" applyProtection="0"/>
    <xf numFmtId="167" fontId="12" fillId="0" borderId="0" applyFont="0" applyFill="0" applyBorder="0" applyAlignment="0" applyProtection="0"/>
    <xf numFmtId="180" fontId="213" fillId="0" borderId="0" applyFont="0" applyFill="0" applyBorder="0" applyAlignment="0" applyProtection="0"/>
    <xf numFmtId="166" fontId="11" fillId="0" borderId="0" applyFont="0" applyFill="0" applyBorder="0" applyAlignment="0" applyProtection="0"/>
    <xf numFmtId="189" fontId="99" fillId="0" borderId="0" applyFont="0" applyFill="0" applyBorder="0" applyAlignment="0" applyProtection="0"/>
    <xf numFmtId="166" fontId="11" fillId="0" borderId="0" applyFont="0" applyFill="0" applyBorder="0" applyAlignment="0" applyProtection="0"/>
    <xf numFmtId="189" fontId="99" fillId="0" borderId="0" applyFont="0" applyFill="0" applyBorder="0" applyAlignment="0" applyProtection="0"/>
    <xf numFmtId="43" fontId="99" fillId="0" borderId="0" applyFont="0" applyFill="0" applyBorder="0" applyAlignment="0" applyProtection="0"/>
    <xf numFmtId="179" fontId="12" fillId="0" borderId="0" applyFont="0" applyFill="0" applyBorder="0" applyAlignment="0" applyProtection="0"/>
    <xf numFmtId="167" fontId="12" fillId="0" borderId="0" applyFont="0" applyFill="0" applyBorder="0" applyAlignment="0" applyProtection="0"/>
    <xf numFmtId="166" fontId="99" fillId="0" borderId="0" applyFont="0" applyFill="0" applyBorder="0" applyAlignment="0" applyProtection="0"/>
    <xf numFmtId="179" fontId="12" fillId="0" borderId="0" applyFont="0" applyFill="0" applyBorder="0" applyAlignment="0" applyProtection="0"/>
    <xf numFmtId="167" fontId="12" fillId="0" borderId="0" applyFont="0" applyFill="0" applyBorder="0" applyAlignment="0" applyProtection="0"/>
    <xf numFmtId="179" fontId="214" fillId="0" borderId="0" applyNumberFormat="0" applyFill="0" applyBorder="0" applyAlignment="0" applyProtection="0"/>
    <xf numFmtId="0" fontId="214" fillId="0" borderId="0" applyNumberFormat="0" applyFill="0" applyBorder="0" applyAlignment="0" applyProtection="0"/>
    <xf numFmtId="179" fontId="214" fillId="0" borderId="0" applyNumberFormat="0" applyFill="0" applyBorder="0" applyAlignment="0" applyProtection="0"/>
    <xf numFmtId="0" fontId="214" fillId="0" borderId="0" applyNumberFormat="0" applyFill="0" applyBorder="0" applyAlignment="0" applyProtection="0"/>
    <xf numFmtId="179" fontId="214" fillId="0" borderId="0" applyNumberFormat="0" applyFill="0" applyBorder="0" applyAlignment="0" applyProtection="0"/>
    <xf numFmtId="0" fontId="214" fillId="0" borderId="0" applyNumberFormat="0" applyFill="0" applyBorder="0" applyAlignment="0" applyProtection="0"/>
    <xf numFmtId="179" fontId="214" fillId="0" borderId="0" applyNumberFormat="0" applyFill="0" applyBorder="0" applyAlignment="0" applyProtection="0"/>
    <xf numFmtId="0" fontId="214" fillId="0" borderId="0" applyNumberFormat="0" applyFill="0" applyBorder="0" applyAlignment="0" applyProtection="0"/>
    <xf numFmtId="179" fontId="214" fillId="0" borderId="0" applyNumberFormat="0" applyFill="0" applyBorder="0" applyAlignment="0" applyProtection="0"/>
    <xf numFmtId="0" fontId="214" fillId="0" borderId="0" applyNumberFormat="0" applyFill="0" applyBorder="0" applyAlignment="0" applyProtection="0"/>
    <xf numFmtId="179" fontId="214" fillId="0" borderId="0" applyNumberFormat="0" applyFill="0" applyBorder="0" applyAlignment="0" applyProtection="0"/>
    <xf numFmtId="0" fontId="214" fillId="0" borderId="0" applyNumberFormat="0" applyFill="0" applyBorder="0" applyAlignment="0" applyProtection="0"/>
    <xf numFmtId="179" fontId="214" fillId="0" borderId="0" applyNumberFormat="0" applyFill="0" applyBorder="0" applyAlignment="0" applyProtection="0"/>
    <xf numFmtId="0" fontId="214" fillId="0" borderId="0" applyNumberFormat="0" applyFill="0" applyBorder="0" applyAlignment="0" applyProtection="0"/>
    <xf numFmtId="179" fontId="214" fillId="0" borderId="0" applyNumberFormat="0" applyFill="0" applyBorder="0" applyAlignment="0" applyProtection="0"/>
    <xf numFmtId="0" fontId="214" fillId="0" borderId="0" applyNumberFormat="0" applyFill="0" applyBorder="0" applyAlignment="0" applyProtection="0"/>
    <xf numFmtId="179" fontId="214" fillId="0" borderId="0" applyNumberFormat="0" applyFill="0" applyBorder="0" applyAlignment="0" applyProtection="0"/>
    <xf numFmtId="0" fontId="214" fillId="0" borderId="0" applyNumberFormat="0" applyFill="0" applyBorder="0" applyAlignment="0" applyProtection="0"/>
    <xf numFmtId="179" fontId="214" fillId="0" borderId="0" applyNumberFormat="0" applyFill="0" applyBorder="0" applyAlignment="0" applyProtection="0"/>
    <xf numFmtId="0" fontId="214" fillId="0" borderId="0" applyNumberFormat="0" applyFill="0" applyBorder="0" applyAlignment="0" applyProtection="0"/>
    <xf numFmtId="179" fontId="214" fillId="0" borderId="0" applyNumberFormat="0" applyFill="0" applyBorder="0" applyAlignment="0" applyProtection="0"/>
    <xf numFmtId="0" fontId="214" fillId="0" borderId="0" applyNumberFormat="0" applyFill="0" applyBorder="0" applyAlignment="0" applyProtection="0"/>
    <xf numFmtId="179" fontId="214" fillId="0" borderId="0" applyNumberFormat="0" applyFill="0" applyBorder="0" applyAlignment="0" applyProtection="0"/>
    <xf numFmtId="0" fontId="214" fillId="0" borderId="0" applyNumberFormat="0" applyFill="0" applyBorder="0" applyAlignment="0" applyProtection="0"/>
    <xf numFmtId="179" fontId="214" fillId="0" borderId="0" applyNumberFormat="0" applyFill="0" applyBorder="0" applyAlignment="0" applyProtection="0"/>
    <xf numFmtId="0" fontId="214" fillId="0" borderId="0" applyNumberFormat="0" applyFill="0" applyBorder="0" applyAlignment="0" applyProtection="0"/>
    <xf numFmtId="179" fontId="214" fillId="0" borderId="0" applyNumberFormat="0" applyFill="0" applyBorder="0" applyAlignment="0" applyProtection="0"/>
    <xf numFmtId="0" fontId="214" fillId="0" borderId="0" applyNumberFormat="0" applyFill="0" applyBorder="0" applyAlignment="0" applyProtection="0"/>
    <xf numFmtId="179" fontId="214" fillId="0" borderId="0" applyNumberFormat="0" applyFill="0" applyBorder="0" applyAlignment="0" applyProtection="0"/>
    <xf numFmtId="0" fontId="214" fillId="0" borderId="0" applyNumberFormat="0" applyFill="0" applyBorder="0" applyAlignment="0" applyProtection="0"/>
    <xf numFmtId="179" fontId="214" fillId="0" borderId="0" applyNumberFormat="0" applyFill="0" applyBorder="0" applyAlignment="0" applyProtection="0"/>
    <xf numFmtId="0" fontId="214" fillId="0" borderId="0" applyNumberFormat="0" applyFill="0" applyBorder="0" applyAlignment="0" applyProtection="0"/>
    <xf numFmtId="179" fontId="214" fillId="0" borderId="0" applyNumberFormat="0" applyFill="0" applyBorder="0" applyAlignment="0" applyProtection="0"/>
    <xf numFmtId="0" fontId="214" fillId="0" borderId="0" applyNumberFormat="0" applyFill="0" applyBorder="0" applyAlignment="0" applyProtection="0"/>
    <xf numFmtId="179" fontId="214" fillId="0" borderId="0" applyNumberFormat="0" applyFill="0" applyBorder="0" applyAlignment="0" applyProtection="0"/>
    <xf numFmtId="0" fontId="214" fillId="0" borderId="0" applyNumberFormat="0" applyFill="0" applyBorder="0" applyAlignment="0" applyProtection="0"/>
    <xf numFmtId="179" fontId="214" fillId="0" borderId="0" applyNumberFormat="0" applyFill="0" applyBorder="0" applyAlignment="0" applyProtection="0"/>
    <xf numFmtId="0" fontId="214" fillId="0" borderId="0" applyNumberFormat="0" applyFill="0" applyBorder="0" applyAlignment="0" applyProtection="0"/>
    <xf numFmtId="179" fontId="214" fillId="0" borderId="0" applyNumberFormat="0" applyFill="0" applyBorder="0" applyAlignment="0" applyProtection="0"/>
    <xf numFmtId="0" fontId="214" fillId="0" borderId="0" applyNumberFormat="0" applyFill="0" applyBorder="0" applyAlignment="0" applyProtection="0"/>
    <xf numFmtId="179" fontId="214" fillId="0" borderId="0" applyNumberFormat="0" applyFill="0" applyBorder="0" applyAlignment="0" applyProtection="0"/>
    <xf numFmtId="0" fontId="214" fillId="0" borderId="0" applyNumberFormat="0" applyFill="0" applyBorder="0" applyAlignment="0" applyProtection="0"/>
    <xf numFmtId="179" fontId="214" fillId="0" borderId="0" applyNumberFormat="0" applyFill="0" applyBorder="0" applyAlignment="0" applyProtection="0"/>
    <xf numFmtId="0" fontId="214" fillId="0" borderId="0" applyNumberFormat="0" applyFill="0" applyBorder="0" applyAlignment="0" applyProtection="0"/>
    <xf numFmtId="179" fontId="214" fillId="0" borderId="0" applyNumberFormat="0" applyFill="0" applyBorder="0" applyAlignment="0" applyProtection="0"/>
    <xf numFmtId="0" fontId="214" fillId="0" borderId="0" applyNumberFormat="0" applyFill="0" applyBorder="0" applyAlignment="0" applyProtection="0"/>
    <xf numFmtId="179" fontId="214" fillId="0" borderId="0" applyNumberFormat="0" applyFill="0" applyBorder="0" applyAlignment="0" applyProtection="0"/>
    <xf numFmtId="0" fontId="214" fillId="0" borderId="0" applyNumberFormat="0" applyFill="0" applyBorder="0" applyAlignment="0" applyProtection="0"/>
    <xf numFmtId="179" fontId="214" fillId="0" borderId="0" applyNumberFormat="0" applyFill="0" applyBorder="0" applyAlignment="0" applyProtection="0"/>
    <xf numFmtId="0" fontId="214" fillId="0" borderId="0" applyNumberFormat="0" applyFill="0" applyBorder="0" applyAlignment="0" applyProtection="0"/>
    <xf numFmtId="179" fontId="214" fillId="0" borderId="0" applyNumberFormat="0" applyFill="0" applyBorder="0" applyAlignment="0" applyProtection="0"/>
    <xf numFmtId="0" fontId="214" fillId="0" borderId="0" applyNumberFormat="0" applyFill="0" applyBorder="0" applyAlignment="0" applyProtection="0"/>
    <xf numFmtId="179" fontId="214" fillId="0" borderId="0" applyNumberFormat="0" applyFill="0" applyBorder="0" applyAlignment="0" applyProtection="0"/>
    <xf numFmtId="0" fontId="214" fillId="0" borderId="0" applyNumberFormat="0" applyFill="0" applyBorder="0" applyAlignment="0" applyProtection="0"/>
    <xf numFmtId="0" fontId="215" fillId="0" borderId="0" applyFill="0" applyBorder="0" applyProtection="0">
      <alignment horizontal="left"/>
    </xf>
    <xf numFmtId="179" fontId="216" fillId="14" borderId="0" applyNumberFormat="0" applyBorder="0" applyAlignment="0" applyProtection="0"/>
    <xf numFmtId="0" fontId="216" fillId="14" borderId="0" applyNumberFormat="0" applyBorder="0" applyAlignment="0" applyProtection="0"/>
    <xf numFmtId="179" fontId="216" fillId="14" borderId="0" applyNumberFormat="0" applyBorder="0" applyAlignment="0" applyProtection="0"/>
    <xf numFmtId="0" fontId="216" fillId="14" borderId="0" applyNumberFormat="0" applyBorder="0" applyAlignment="0" applyProtection="0"/>
    <xf numFmtId="179" fontId="216" fillId="14" borderId="0" applyNumberFormat="0" applyBorder="0" applyAlignment="0" applyProtection="0"/>
    <xf numFmtId="0" fontId="216" fillId="14" borderId="0" applyNumberFormat="0" applyBorder="0" applyAlignment="0" applyProtection="0"/>
    <xf numFmtId="179" fontId="216" fillId="14" borderId="0" applyNumberFormat="0" applyBorder="0" applyAlignment="0" applyProtection="0"/>
    <xf numFmtId="0" fontId="216" fillId="14" borderId="0" applyNumberFormat="0" applyBorder="0" applyAlignment="0" applyProtection="0"/>
    <xf numFmtId="179" fontId="216" fillId="14" borderId="0" applyNumberFormat="0" applyBorder="0" applyAlignment="0" applyProtection="0"/>
    <xf numFmtId="0" fontId="216" fillId="14" borderId="0" applyNumberFormat="0" applyBorder="0" applyAlignment="0" applyProtection="0"/>
    <xf numFmtId="179" fontId="216" fillId="14" borderId="0" applyNumberFormat="0" applyBorder="0" applyAlignment="0" applyProtection="0"/>
    <xf numFmtId="0" fontId="216" fillId="14" borderId="0" applyNumberFormat="0" applyBorder="0" applyAlignment="0" applyProtection="0"/>
    <xf numFmtId="179" fontId="216" fillId="14" borderId="0" applyNumberFormat="0" applyBorder="0" applyAlignment="0" applyProtection="0"/>
    <xf numFmtId="0" fontId="216" fillId="14" borderId="0" applyNumberFormat="0" applyBorder="0" applyAlignment="0" applyProtection="0"/>
    <xf numFmtId="179" fontId="216" fillId="14" borderId="0" applyNumberFormat="0" applyBorder="0" applyAlignment="0" applyProtection="0"/>
    <xf numFmtId="0" fontId="216" fillId="14" borderId="0" applyNumberFormat="0" applyBorder="0" applyAlignment="0" applyProtection="0"/>
    <xf numFmtId="179" fontId="216" fillId="14" borderId="0" applyNumberFormat="0" applyBorder="0" applyAlignment="0" applyProtection="0"/>
    <xf numFmtId="0" fontId="216" fillId="14" borderId="0" applyNumberFormat="0" applyBorder="0" applyAlignment="0" applyProtection="0"/>
    <xf numFmtId="179" fontId="216" fillId="14" borderId="0" applyNumberFormat="0" applyBorder="0" applyAlignment="0" applyProtection="0"/>
    <xf numFmtId="0" fontId="216" fillId="14" borderId="0" applyNumberFormat="0" applyBorder="0" applyAlignment="0" applyProtection="0"/>
    <xf numFmtId="179" fontId="216" fillId="14" borderId="0" applyNumberFormat="0" applyBorder="0" applyAlignment="0" applyProtection="0"/>
    <xf numFmtId="0" fontId="216" fillId="14" borderId="0" applyNumberFormat="0" applyBorder="0" applyAlignment="0" applyProtection="0"/>
    <xf numFmtId="179" fontId="216" fillId="14" borderId="0" applyNumberFormat="0" applyBorder="0" applyAlignment="0" applyProtection="0"/>
    <xf numFmtId="0" fontId="216" fillId="14" borderId="0" applyNumberFormat="0" applyBorder="0" applyAlignment="0" applyProtection="0"/>
    <xf numFmtId="179" fontId="216" fillId="14" borderId="0" applyNumberFormat="0" applyBorder="0" applyAlignment="0" applyProtection="0"/>
    <xf numFmtId="0" fontId="216" fillId="14" borderId="0" applyNumberFormat="0" applyBorder="0" applyAlignment="0" applyProtection="0"/>
    <xf numFmtId="179" fontId="216" fillId="14" borderId="0" applyNumberFormat="0" applyBorder="0" applyAlignment="0" applyProtection="0"/>
    <xf numFmtId="0" fontId="216" fillId="14" borderId="0" applyNumberFormat="0" applyBorder="0" applyAlignment="0" applyProtection="0"/>
    <xf numFmtId="179" fontId="216" fillId="14" borderId="0" applyNumberFormat="0" applyBorder="0" applyAlignment="0" applyProtection="0"/>
    <xf numFmtId="0" fontId="216" fillId="14" borderId="0" applyNumberFormat="0" applyBorder="0" applyAlignment="0" applyProtection="0"/>
    <xf numFmtId="179" fontId="216" fillId="14" borderId="0" applyNumberFormat="0" applyBorder="0" applyAlignment="0" applyProtection="0"/>
    <xf numFmtId="0" fontId="216" fillId="14" borderId="0" applyNumberFormat="0" applyBorder="0" applyAlignment="0" applyProtection="0"/>
    <xf numFmtId="179" fontId="216" fillId="14" borderId="0" applyNumberFormat="0" applyBorder="0" applyAlignment="0" applyProtection="0"/>
    <xf numFmtId="0" fontId="216" fillId="14" borderId="0" applyNumberFormat="0" applyBorder="0" applyAlignment="0" applyProtection="0"/>
    <xf numFmtId="179" fontId="216" fillId="14" borderId="0" applyNumberFormat="0" applyBorder="0" applyAlignment="0" applyProtection="0"/>
    <xf numFmtId="0" fontId="216" fillId="14" borderId="0" applyNumberFormat="0" applyBorder="0" applyAlignment="0" applyProtection="0"/>
    <xf numFmtId="179" fontId="216" fillId="14" borderId="0" applyNumberFormat="0" applyBorder="0" applyAlignment="0" applyProtection="0"/>
    <xf numFmtId="0" fontId="216" fillId="14" borderId="0" applyNumberFormat="0" applyBorder="0" applyAlignment="0" applyProtection="0"/>
    <xf numFmtId="179" fontId="216" fillId="14" borderId="0" applyNumberFormat="0" applyBorder="0" applyAlignment="0" applyProtection="0"/>
    <xf numFmtId="0" fontId="216" fillId="14" borderId="0" applyNumberFormat="0" applyBorder="0" applyAlignment="0" applyProtection="0"/>
    <xf numFmtId="179" fontId="216" fillId="14" borderId="0" applyNumberFormat="0" applyBorder="0" applyAlignment="0" applyProtection="0"/>
    <xf numFmtId="0" fontId="216" fillId="14" borderId="0" applyNumberFormat="0" applyBorder="0" applyAlignment="0" applyProtection="0"/>
    <xf numFmtId="179" fontId="216" fillId="14" borderId="0" applyNumberFormat="0" applyBorder="0" applyAlignment="0" applyProtection="0"/>
    <xf numFmtId="0" fontId="216" fillId="14" borderId="0" applyNumberFormat="0" applyBorder="0" applyAlignment="0" applyProtection="0"/>
    <xf numFmtId="179" fontId="216" fillId="14" borderId="0" applyNumberFormat="0" applyBorder="0" applyAlignment="0" applyProtection="0"/>
    <xf numFmtId="0" fontId="216" fillId="14" borderId="0" applyNumberFormat="0" applyBorder="0" applyAlignment="0" applyProtection="0"/>
    <xf numFmtId="179" fontId="216" fillId="14" borderId="0" applyNumberFormat="0" applyBorder="0" applyAlignment="0" applyProtection="0"/>
    <xf numFmtId="0" fontId="216" fillId="14" borderId="0" applyNumberFormat="0" applyBorder="0" applyAlignment="0" applyProtection="0"/>
    <xf numFmtId="179" fontId="216" fillId="14" borderId="0" applyNumberFormat="0" applyBorder="0" applyAlignment="0" applyProtection="0"/>
    <xf numFmtId="0" fontId="216" fillId="14" borderId="0" applyNumberFormat="0" applyBorder="0" applyAlignment="0" applyProtection="0"/>
    <xf numFmtId="179" fontId="216" fillId="14" borderId="0" applyNumberFormat="0" applyBorder="0" applyAlignment="0" applyProtection="0"/>
    <xf numFmtId="0" fontId="216" fillId="14" borderId="0" applyNumberFormat="0" applyBorder="0" applyAlignment="0" applyProtection="0"/>
    <xf numFmtId="179" fontId="216" fillId="14" borderId="0" applyNumberFormat="0" applyBorder="0" applyAlignment="0" applyProtection="0"/>
    <xf numFmtId="0" fontId="216" fillId="14" borderId="0" applyNumberFormat="0" applyBorder="0" applyAlignment="0" applyProtection="0"/>
    <xf numFmtId="179" fontId="217" fillId="0" borderId="17" applyNumberFormat="0" applyFill="0" applyAlignment="0" applyProtection="0"/>
    <xf numFmtId="0" fontId="217" fillId="0" borderId="17" applyNumberFormat="0" applyFill="0" applyAlignment="0" applyProtection="0"/>
    <xf numFmtId="179" fontId="217" fillId="0" borderId="17" applyNumberFormat="0" applyFill="0" applyAlignment="0" applyProtection="0"/>
    <xf numFmtId="0" fontId="217" fillId="0" borderId="17" applyNumberFormat="0" applyFill="0" applyAlignment="0" applyProtection="0"/>
    <xf numFmtId="179" fontId="217" fillId="0" borderId="17" applyNumberFormat="0" applyFill="0" applyAlignment="0" applyProtection="0"/>
    <xf numFmtId="0" fontId="217" fillId="0" borderId="17" applyNumberFormat="0" applyFill="0" applyAlignment="0" applyProtection="0"/>
    <xf numFmtId="179" fontId="217" fillId="0" borderId="17" applyNumberFormat="0" applyFill="0" applyAlignment="0" applyProtection="0"/>
    <xf numFmtId="0" fontId="217" fillId="0" borderId="17" applyNumberFormat="0" applyFill="0" applyAlignment="0" applyProtection="0"/>
    <xf numFmtId="179" fontId="217" fillId="0" borderId="17" applyNumberFormat="0" applyFill="0" applyAlignment="0" applyProtection="0"/>
    <xf numFmtId="0" fontId="217" fillId="0" borderId="17" applyNumberFormat="0" applyFill="0" applyAlignment="0" applyProtection="0"/>
    <xf numFmtId="179" fontId="217" fillId="0" borderId="17" applyNumberFormat="0" applyFill="0" applyAlignment="0" applyProtection="0"/>
    <xf numFmtId="0" fontId="217" fillId="0" borderId="17" applyNumberFormat="0" applyFill="0" applyAlignment="0" applyProtection="0"/>
    <xf numFmtId="179" fontId="217" fillId="0" borderId="17" applyNumberFormat="0" applyFill="0" applyAlignment="0" applyProtection="0"/>
    <xf numFmtId="0" fontId="217" fillId="0" borderId="17" applyNumberFormat="0" applyFill="0" applyAlignment="0" applyProtection="0"/>
    <xf numFmtId="179" fontId="217" fillId="0" borderId="17" applyNumberFormat="0" applyFill="0" applyAlignment="0" applyProtection="0"/>
    <xf numFmtId="0" fontId="217" fillId="0" borderId="17" applyNumberFormat="0" applyFill="0" applyAlignment="0" applyProtection="0"/>
    <xf numFmtId="179" fontId="217" fillId="0" borderId="17" applyNumberFormat="0" applyFill="0" applyAlignment="0" applyProtection="0"/>
    <xf numFmtId="0" fontId="217" fillId="0" borderId="17" applyNumberFormat="0" applyFill="0" applyAlignment="0" applyProtection="0"/>
    <xf numFmtId="179" fontId="217" fillId="0" borderId="17" applyNumberFormat="0" applyFill="0" applyAlignment="0" applyProtection="0"/>
    <xf numFmtId="0" fontId="217" fillId="0" borderId="17" applyNumberFormat="0" applyFill="0" applyAlignment="0" applyProtection="0"/>
    <xf numFmtId="179" fontId="217" fillId="0" borderId="17" applyNumberFormat="0" applyFill="0" applyAlignment="0" applyProtection="0"/>
    <xf numFmtId="0" fontId="217" fillId="0" borderId="17" applyNumberFormat="0" applyFill="0" applyAlignment="0" applyProtection="0"/>
    <xf numFmtId="179" fontId="217" fillId="0" borderId="17" applyNumberFormat="0" applyFill="0" applyAlignment="0" applyProtection="0"/>
    <xf numFmtId="0" fontId="217" fillId="0" borderId="17" applyNumberFormat="0" applyFill="0" applyAlignment="0" applyProtection="0"/>
    <xf numFmtId="179" fontId="217" fillId="0" borderId="17" applyNumberFormat="0" applyFill="0" applyAlignment="0" applyProtection="0"/>
    <xf numFmtId="0" fontId="217" fillId="0" borderId="17" applyNumberFormat="0" applyFill="0" applyAlignment="0" applyProtection="0"/>
    <xf numFmtId="179" fontId="217" fillId="0" borderId="17" applyNumberFormat="0" applyFill="0" applyAlignment="0" applyProtection="0"/>
    <xf numFmtId="0" fontId="217" fillId="0" borderId="17" applyNumberFormat="0" applyFill="0" applyAlignment="0" applyProtection="0"/>
    <xf numFmtId="179" fontId="217" fillId="0" borderId="17" applyNumberFormat="0" applyFill="0" applyAlignment="0" applyProtection="0"/>
    <xf numFmtId="0" fontId="217" fillId="0" borderId="17" applyNumberFormat="0" applyFill="0" applyAlignment="0" applyProtection="0"/>
    <xf numFmtId="179" fontId="217" fillId="0" borderId="17" applyNumberFormat="0" applyFill="0" applyAlignment="0" applyProtection="0"/>
    <xf numFmtId="0" fontId="217" fillId="0" borderId="17" applyNumberFormat="0" applyFill="0" applyAlignment="0" applyProtection="0"/>
    <xf numFmtId="179" fontId="217" fillId="0" borderId="17" applyNumberFormat="0" applyFill="0" applyAlignment="0" applyProtection="0"/>
    <xf numFmtId="0" fontId="217" fillId="0" borderId="17" applyNumberFormat="0" applyFill="0" applyAlignment="0" applyProtection="0"/>
    <xf numFmtId="179" fontId="217" fillId="0" borderId="17" applyNumberFormat="0" applyFill="0" applyAlignment="0" applyProtection="0"/>
    <xf numFmtId="0" fontId="217" fillId="0" borderId="17" applyNumberFormat="0" applyFill="0" applyAlignment="0" applyProtection="0"/>
    <xf numFmtId="179" fontId="217" fillId="0" borderId="17" applyNumberFormat="0" applyFill="0" applyAlignment="0" applyProtection="0"/>
    <xf numFmtId="0" fontId="217" fillId="0" borderId="17" applyNumberFormat="0" applyFill="0" applyAlignment="0" applyProtection="0"/>
    <xf numFmtId="179" fontId="217" fillId="0" borderId="17" applyNumberFormat="0" applyFill="0" applyAlignment="0" applyProtection="0"/>
    <xf numFmtId="0" fontId="217" fillId="0" borderId="17" applyNumberFormat="0" applyFill="0" applyAlignment="0" applyProtection="0"/>
    <xf numFmtId="179" fontId="217" fillId="0" borderId="17" applyNumberFormat="0" applyFill="0" applyAlignment="0" applyProtection="0"/>
    <xf numFmtId="0" fontId="217" fillId="0" borderId="17" applyNumberFormat="0" applyFill="0" applyAlignment="0" applyProtection="0"/>
    <xf numFmtId="179" fontId="217" fillId="0" borderId="17" applyNumberFormat="0" applyFill="0" applyAlignment="0" applyProtection="0"/>
    <xf numFmtId="0" fontId="217" fillId="0" borderId="17" applyNumberFormat="0" applyFill="0" applyAlignment="0" applyProtection="0"/>
    <xf numFmtId="179" fontId="217" fillId="0" borderId="17" applyNumberFormat="0" applyFill="0" applyAlignment="0" applyProtection="0"/>
    <xf numFmtId="0" fontId="217" fillId="0" borderId="17" applyNumberFormat="0" applyFill="0" applyAlignment="0" applyProtection="0"/>
    <xf numFmtId="179" fontId="217" fillId="0" borderId="17" applyNumberFormat="0" applyFill="0" applyAlignment="0" applyProtection="0"/>
    <xf numFmtId="0" fontId="217" fillId="0" borderId="17" applyNumberFormat="0" applyFill="0" applyAlignment="0" applyProtection="0"/>
    <xf numFmtId="179" fontId="217" fillId="0" borderId="17" applyNumberFormat="0" applyFill="0" applyAlignment="0" applyProtection="0"/>
    <xf numFmtId="0" fontId="217" fillId="0" borderId="17" applyNumberFormat="0" applyFill="0" applyAlignment="0" applyProtection="0"/>
    <xf numFmtId="179" fontId="217" fillId="0" borderId="17" applyNumberFormat="0" applyFill="0" applyAlignment="0" applyProtection="0"/>
    <xf numFmtId="0" fontId="217" fillId="0" borderId="17" applyNumberFormat="0" applyFill="0" applyAlignment="0" applyProtection="0"/>
    <xf numFmtId="179" fontId="217" fillId="0" borderId="17" applyNumberFormat="0" applyFill="0" applyAlignment="0" applyProtection="0"/>
    <xf numFmtId="0" fontId="217" fillId="0" borderId="17" applyNumberFormat="0" applyFill="0" applyAlignment="0" applyProtection="0"/>
    <xf numFmtId="179" fontId="218" fillId="0" borderId="18" applyNumberFormat="0" applyFill="0" applyAlignment="0" applyProtection="0"/>
    <xf numFmtId="0" fontId="218" fillId="0" borderId="18" applyNumberFormat="0" applyFill="0" applyAlignment="0" applyProtection="0"/>
    <xf numFmtId="179" fontId="218" fillId="0" borderId="18" applyNumberFormat="0" applyFill="0" applyAlignment="0" applyProtection="0"/>
    <xf numFmtId="0" fontId="218" fillId="0" borderId="18" applyNumberFormat="0" applyFill="0" applyAlignment="0" applyProtection="0"/>
    <xf numFmtId="179" fontId="218" fillId="0" borderId="18" applyNumberFormat="0" applyFill="0" applyAlignment="0" applyProtection="0"/>
    <xf numFmtId="0" fontId="218" fillId="0" borderId="18" applyNumberFormat="0" applyFill="0" applyAlignment="0" applyProtection="0"/>
    <xf numFmtId="179" fontId="218" fillId="0" borderId="18" applyNumberFormat="0" applyFill="0" applyAlignment="0" applyProtection="0"/>
    <xf numFmtId="0" fontId="218" fillId="0" borderId="18" applyNumberFormat="0" applyFill="0" applyAlignment="0" applyProtection="0"/>
    <xf numFmtId="179" fontId="218" fillId="0" borderId="18" applyNumberFormat="0" applyFill="0" applyAlignment="0" applyProtection="0"/>
    <xf numFmtId="0" fontId="218" fillId="0" borderId="18" applyNumberFormat="0" applyFill="0" applyAlignment="0" applyProtection="0"/>
    <xf numFmtId="179" fontId="218" fillId="0" borderId="18" applyNumberFormat="0" applyFill="0" applyAlignment="0" applyProtection="0"/>
    <xf numFmtId="0" fontId="218" fillId="0" borderId="18" applyNumberFormat="0" applyFill="0" applyAlignment="0" applyProtection="0"/>
    <xf numFmtId="179" fontId="218" fillId="0" borderId="18" applyNumberFormat="0" applyFill="0" applyAlignment="0" applyProtection="0"/>
    <xf numFmtId="0" fontId="218" fillId="0" borderId="18" applyNumberFormat="0" applyFill="0" applyAlignment="0" applyProtection="0"/>
    <xf numFmtId="179" fontId="218" fillId="0" borderId="18" applyNumberFormat="0" applyFill="0" applyAlignment="0" applyProtection="0"/>
    <xf numFmtId="0" fontId="218" fillId="0" borderId="18" applyNumberFormat="0" applyFill="0" applyAlignment="0" applyProtection="0"/>
    <xf numFmtId="179" fontId="218" fillId="0" borderId="18" applyNumberFormat="0" applyFill="0" applyAlignment="0" applyProtection="0"/>
    <xf numFmtId="0" fontId="218" fillId="0" borderId="18" applyNumberFormat="0" applyFill="0" applyAlignment="0" applyProtection="0"/>
    <xf numFmtId="179" fontId="218" fillId="0" borderId="18" applyNumberFormat="0" applyFill="0" applyAlignment="0" applyProtection="0"/>
    <xf numFmtId="0" fontId="218" fillId="0" borderId="18" applyNumberFormat="0" applyFill="0" applyAlignment="0" applyProtection="0"/>
    <xf numFmtId="179" fontId="218" fillId="0" borderId="18" applyNumberFormat="0" applyFill="0" applyAlignment="0" applyProtection="0"/>
    <xf numFmtId="0" fontId="218" fillId="0" borderId="18" applyNumberFormat="0" applyFill="0" applyAlignment="0" applyProtection="0"/>
    <xf numFmtId="179" fontId="218" fillId="0" borderId="18" applyNumberFormat="0" applyFill="0" applyAlignment="0" applyProtection="0"/>
    <xf numFmtId="0" fontId="218" fillId="0" borderId="18" applyNumberFormat="0" applyFill="0" applyAlignment="0" applyProtection="0"/>
    <xf numFmtId="179" fontId="218" fillId="0" borderId="18" applyNumberFormat="0" applyFill="0" applyAlignment="0" applyProtection="0"/>
    <xf numFmtId="0" fontId="218" fillId="0" borderId="18" applyNumberFormat="0" applyFill="0" applyAlignment="0" applyProtection="0"/>
    <xf numFmtId="179" fontId="218" fillId="0" borderId="18" applyNumberFormat="0" applyFill="0" applyAlignment="0" applyProtection="0"/>
    <xf numFmtId="0" fontId="218" fillId="0" borderId="18" applyNumberFormat="0" applyFill="0" applyAlignment="0" applyProtection="0"/>
    <xf numFmtId="179" fontId="218" fillId="0" borderId="18" applyNumberFormat="0" applyFill="0" applyAlignment="0" applyProtection="0"/>
    <xf numFmtId="0" fontId="218" fillId="0" borderId="18" applyNumberFormat="0" applyFill="0" applyAlignment="0" applyProtection="0"/>
    <xf numFmtId="179" fontId="218" fillId="0" borderId="18" applyNumberFormat="0" applyFill="0" applyAlignment="0" applyProtection="0"/>
    <xf numFmtId="0" fontId="218" fillId="0" borderId="18" applyNumberFormat="0" applyFill="0" applyAlignment="0" applyProtection="0"/>
    <xf numFmtId="179" fontId="218" fillId="0" borderId="18" applyNumberFormat="0" applyFill="0" applyAlignment="0" applyProtection="0"/>
    <xf numFmtId="0" fontId="218" fillId="0" borderId="18" applyNumberFormat="0" applyFill="0" applyAlignment="0" applyProtection="0"/>
    <xf numFmtId="179" fontId="218" fillId="0" borderId="18" applyNumberFormat="0" applyFill="0" applyAlignment="0" applyProtection="0"/>
    <xf numFmtId="0" fontId="218" fillId="0" borderId="18" applyNumberFormat="0" applyFill="0" applyAlignment="0" applyProtection="0"/>
    <xf numFmtId="179" fontId="218" fillId="0" borderId="18" applyNumberFormat="0" applyFill="0" applyAlignment="0" applyProtection="0"/>
    <xf numFmtId="0" fontId="218" fillId="0" borderId="18" applyNumberFormat="0" applyFill="0" applyAlignment="0" applyProtection="0"/>
    <xf numFmtId="179" fontId="218" fillId="0" borderId="18" applyNumberFormat="0" applyFill="0" applyAlignment="0" applyProtection="0"/>
    <xf numFmtId="0" fontId="218" fillId="0" borderId="18" applyNumberFormat="0" applyFill="0" applyAlignment="0" applyProtection="0"/>
    <xf numFmtId="179" fontId="218" fillId="0" borderId="18" applyNumberFormat="0" applyFill="0" applyAlignment="0" applyProtection="0"/>
    <xf numFmtId="0" fontId="218" fillId="0" borderId="18" applyNumberFormat="0" applyFill="0" applyAlignment="0" applyProtection="0"/>
    <xf numFmtId="179" fontId="218" fillId="0" borderId="18" applyNumberFormat="0" applyFill="0" applyAlignment="0" applyProtection="0"/>
    <xf numFmtId="0" fontId="218" fillId="0" borderId="18" applyNumberFormat="0" applyFill="0" applyAlignment="0" applyProtection="0"/>
    <xf numFmtId="179" fontId="218" fillId="0" borderId="18" applyNumberFormat="0" applyFill="0" applyAlignment="0" applyProtection="0"/>
    <xf numFmtId="0" fontId="218" fillId="0" borderId="18" applyNumberFormat="0" applyFill="0" applyAlignment="0" applyProtection="0"/>
    <xf numFmtId="179" fontId="218" fillId="0" borderId="18" applyNumberFormat="0" applyFill="0" applyAlignment="0" applyProtection="0"/>
    <xf numFmtId="0" fontId="218" fillId="0" borderId="18" applyNumberFormat="0" applyFill="0" applyAlignment="0" applyProtection="0"/>
    <xf numFmtId="179" fontId="218" fillId="0" borderId="18" applyNumberFormat="0" applyFill="0" applyAlignment="0" applyProtection="0"/>
    <xf numFmtId="0" fontId="218" fillId="0" borderId="18" applyNumberFormat="0" applyFill="0" applyAlignment="0" applyProtection="0"/>
    <xf numFmtId="179" fontId="218" fillId="0" borderId="18" applyNumberFormat="0" applyFill="0" applyAlignment="0" applyProtection="0"/>
    <xf numFmtId="0" fontId="218" fillId="0" borderId="18" applyNumberFormat="0" applyFill="0" applyAlignment="0" applyProtection="0"/>
    <xf numFmtId="179" fontId="218" fillId="0" borderId="18" applyNumberFormat="0" applyFill="0" applyAlignment="0" applyProtection="0"/>
    <xf numFmtId="0" fontId="218" fillId="0" borderId="18" applyNumberFormat="0" applyFill="0" applyAlignment="0" applyProtection="0"/>
    <xf numFmtId="179" fontId="219" fillId="0" borderId="19" applyNumberFormat="0" applyFill="0" applyAlignment="0" applyProtection="0"/>
    <xf numFmtId="0" fontId="219" fillId="0" borderId="19" applyNumberFormat="0" applyFill="0" applyAlignment="0" applyProtection="0"/>
    <xf numFmtId="179" fontId="219" fillId="0" borderId="19" applyNumberFormat="0" applyFill="0" applyAlignment="0" applyProtection="0"/>
    <xf numFmtId="0" fontId="219" fillId="0" borderId="19" applyNumberFormat="0" applyFill="0" applyAlignment="0" applyProtection="0"/>
    <xf numFmtId="179" fontId="219" fillId="0" borderId="19" applyNumberFormat="0" applyFill="0" applyAlignment="0" applyProtection="0"/>
    <xf numFmtId="0" fontId="219" fillId="0" borderId="19" applyNumberFormat="0" applyFill="0" applyAlignment="0" applyProtection="0"/>
    <xf numFmtId="179" fontId="219" fillId="0" borderId="19" applyNumberFormat="0" applyFill="0" applyAlignment="0" applyProtection="0"/>
    <xf numFmtId="0" fontId="219" fillId="0" borderId="19" applyNumberFormat="0" applyFill="0" applyAlignment="0" applyProtection="0"/>
    <xf numFmtId="179" fontId="219" fillId="0" borderId="19" applyNumberFormat="0" applyFill="0" applyAlignment="0" applyProtection="0"/>
    <xf numFmtId="0" fontId="219" fillId="0" borderId="19" applyNumberFormat="0" applyFill="0" applyAlignment="0" applyProtection="0"/>
    <xf numFmtId="179" fontId="219" fillId="0" borderId="19" applyNumberFormat="0" applyFill="0" applyAlignment="0" applyProtection="0"/>
    <xf numFmtId="0" fontId="219" fillId="0" borderId="19" applyNumberFormat="0" applyFill="0" applyAlignment="0" applyProtection="0"/>
    <xf numFmtId="179" fontId="219" fillId="0" borderId="19" applyNumberFormat="0" applyFill="0" applyAlignment="0" applyProtection="0"/>
    <xf numFmtId="0" fontId="219" fillId="0" borderId="19" applyNumberFormat="0" applyFill="0" applyAlignment="0" applyProtection="0"/>
    <xf numFmtId="179" fontId="219" fillId="0" borderId="19" applyNumberFormat="0" applyFill="0" applyAlignment="0" applyProtection="0"/>
    <xf numFmtId="0" fontId="219" fillId="0" borderId="19" applyNumberFormat="0" applyFill="0" applyAlignment="0" applyProtection="0"/>
    <xf numFmtId="179" fontId="219" fillId="0" borderId="19" applyNumberFormat="0" applyFill="0" applyAlignment="0" applyProtection="0"/>
    <xf numFmtId="0" fontId="219" fillId="0" borderId="19" applyNumberFormat="0" applyFill="0" applyAlignment="0" applyProtection="0"/>
    <xf numFmtId="179" fontId="219" fillId="0" borderId="19" applyNumberFormat="0" applyFill="0" applyAlignment="0" applyProtection="0"/>
    <xf numFmtId="0" fontId="219" fillId="0" borderId="19" applyNumberFormat="0" applyFill="0" applyAlignment="0" applyProtection="0"/>
    <xf numFmtId="179" fontId="219" fillId="0" borderId="19" applyNumberFormat="0" applyFill="0" applyAlignment="0" applyProtection="0"/>
    <xf numFmtId="0" fontId="219" fillId="0" borderId="19" applyNumberFormat="0" applyFill="0" applyAlignment="0" applyProtection="0"/>
    <xf numFmtId="179" fontId="219" fillId="0" borderId="19" applyNumberFormat="0" applyFill="0" applyAlignment="0" applyProtection="0"/>
    <xf numFmtId="0" fontId="219" fillId="0" borderId="19" applyNumberFormat="0" applyFill="0" applyAlignment="0" applyProtection="0"/>
    <xf numFmtId="179" fontId="219" fillId="0" borderId="19" applyNumberFormat="0" applyFill="0" applyAlignment="0" applyProtection="0"/>
    <xf numFmtId="0" fontId="219" fillId="0" borderId="19" applyNumberFormat="0" applyFill="0" applyAlignment="0" applyProtection="0"/>
    <xf numFmtId="179" fontId="219" fillId="0" borderId="19" applyNumberFormat="0" applyFill="0" applyAlignment="0" applyProtection="0"/>
    <xf numFmtId="0" fontId="219" fillId="0" borderId="19" applyNumberFormat="0" applyFill="0" applyAlignment="0" applyProtection="0"/>
    <xf numFmtId="179" fontId="219" fillId="0" borderId="19" applyNumberFormat="0" applyFill="0" applyAlignment="0" applyProtection="0"/>
    <xf numFmtId="0" fontId="219" fillId="0" borderId="19" applyNumberFormat="0" applyFill="0" applyAlignment="0" applyProtection="0"/>
    <xf numFmtId="179" fontId="219" fillId="0" borderId="19" applyNumberFormat="0" applyFill="0" applyAlignment="0" applyProtection="0"/>
    <xf numFmtId="0" fontId="219" fillId="0" borderId="19" applyNumberFormat="0" applyFill="0" applyAlignment="0" applyProtection="0"/>
    <xf numFmtId="179" fontId="219" fillId="0" borderId="19" applyNumberFormat="0" applyFill="0" applyAlignment="0" applyProtection="0"/>
    <xf numFmtId="0" fontId="219" fillId="0" borderId="19" applyNumberFormat="0" applyFill="0" applyAlignment="0" applyProtection="0"/>
    <xf numFmtId="179" fontId="219" fillId="0" borderId="19" applyNumberFormat="0" applyFill="0" applyAlignment="0" applyProtection="0"/>
    <xf numFmtId="0" fontId="219" fillId="0" borderId="19" applyNumberFormat="0" applyFill="0" applyAlignment="0" applyProtection="0"/>
    <xf numFmtId="179" fontId="219" fillId="0" borderId="19" applyNumberFormat="0" applyFill="0" applyAlignment="0" applyProtection="0"/>
    <xf numFmtId="0" fontId="219" fillId="0" borderId="19" applyNumberFormat="0" applyFill="0" applyAlignment="0" applyProtection="0"/>
    <xf numFmtId="179" fontId="219" fillId="0" borderId="19" applyNumberFormat="0" applyFill="0" applyAlignment="0" applyProtection="0"/>
    <xf numFmtId="0" fontId="219" fillId="0" borderId="19" applyNumberFormat="0" applyFill="0" applyAlignment="0" applyProtection="0"/>
    <xf numFmtId="179" fontId="219" fillId="0" borderId="19" applyNumberFormat="0" applyFill="0" applyAlignment="0" applyProtection="0"/>
    <xf numFmtId="0" fontId="219" fillId="0" borderId="19" applyNumberFormat="0" applyFill="0" applyAlignment="0" applyProtection="0"/>
    <xf numFmtId="179" fontId="219" fillId="0" borderId="19" applyNumberFormat="0" applyFill="0" applyAlignment="0" applyProtection="0"/>
    <xf numFmtId="0" fontId="219" fillId="0" borderId="19" applyNumberFormat="0" applyFill="0" applyAlignment="0" applyProtection="0"/>
    <xf numFmtId="179" fontId="219" fillId="0" borderId="19" applyNumberFormat="0" applyFill="0" applyAlignment="0" applyProtection="0"/>
    <xf numFmtId="0" fontId="219" fillId="0" borderId="19" applyNumberFormat="0" applyFill="0" applyAlignment="0" applyProtection="0"/>
    <xf numFmtId="179" fontId="219" fillId="0" borderId="19" applyNumberFormat="0" applyFill="0" applyAlignment="0" applyProtection="0"/>
    <xf numFmtId="0" fontId="219" fillId="0" borderId="19" applyNumberFormat="0" applyFill="0" applyAlignment="0" applyProtection="0"/>
    <xf numFmtId="179" fontId="219" fillId="0" borderId="19" applyNumberFormat="0" applyFill="0" applyAlignment="0" applyProtection="0"/>
    <xf numFmtId="0" fontId="219" fillId="0" borderId="19" applyNumberFormat="0" applyFill="0" applyAlignment="0" applyProtection="0"/>
    <xf numFmtId="179" fontId="219" fillId="0" borderId="19" applyNumberFormat="0" applyFill="0" applyAlignment="0" applyProtection="0"/>
    <xf numFmtId="0" fontId="219" fillId="0" borderId="19" applyNumberFormat="0" applyFill="0" applyAlignment="0" applyProtection="0"/>
    <xf numFmtId="179" fontId="219" fillId="0" borderId="19" applyNumberFormat="0" applyFill="0" applyAlignment="0" applyProtection="0"/>
    <xf numFmtId="0" fontId="219" fillId="0" borderId="19" applyNumberFormat="0" applyFill="0" applyAlignment="0" applyProtection="0"/>
    <xf numFmtId="179" fontId="219" fillId="0" borderId="0" applyNumberFormat="0" applyFill="0" applyBorder="0" applyAlignment="0" applyProtection="0"/>
    <xf numFmtId="0" fontId="219" fillId="0" borderId="0" applyNumberFormat="0" applyFill="0" applyBorder="0" applyAlignment="0" applyProtection="0"/>
    <xf numFmtId="179" fontId="219" fillId="0" borderId="0" applyNumberFormat="0" applyFill="0" applyBorder="0" applyAlignment="0" applyProtection="0"/>
    <xf numFmtId="0" fontId="219" fillId="0" borderId="0" applyNumberFormat="0" applyFill="0" applyBorder="0" applyAlignment="0" applyProtection="0"/>
    <xf numFmtId="179" fontId="219" fillId="0" borderId="0" applyNumberFormat="0" applyFill="0" applyBorder="0" applyAlignment="0" applyProtection="0"/>
    <xf numFmtId="0" fontId="219" fillId="0" borderId="0" applyNumberFormat="0" applyFill="0" applyBorder="0" applyAlignment="0" applyProtection="0"/>
    <xf numFmtId="179" fontId="219" fillId="0" borderId="0" applyNumberFormat="0" applyFill="0" applyBorder="0" applyAlignment="0" applyProtection="0"/>
    <xf numFmtId="0" fontId="219" fillId="0" borderId="0" applyNumberFormat="0" applyFill="0" applyBorder="0" applyAlignment="0" applyProtection="0"/>
    <xf numFmtId="179" fontId="219" fillId="0" borderId="0" applyNumberFormat="0" applyFill="0" applyBorder="0" applyAlignment="0" applyProtection="0"/>
    <xf numFmtId="0" fontId="219" fillId="0" borderId="0" applyNumberFormat="0" applyFill="0" applyBorder="0" applyAlignment="0" applyProtection="0"/>
    <xf numFmtId="179" fontId="219" fillId="0" borderId="0" applyNumberFormat="0" applyFill="0" applyBorder="0" applyAlignment="0" applyProtection="0"/>
    <xf numFmtId="0" fontId="219" fillId="0" borderId="0" applyNumberFormat="0" applyFill="0" applyBorder="0" applyAlignment="0" applyProtection="0"/>
    <xf numFmtId="179" fontId="219" fillId="0" borderId="0" applyNumberFormat="0" applyFill="0" applyBorder="0" applyAlignment="0" applyProtection="0"/>
    <xf numFmtId="0" fontId="219" fillId="0" borderId="0" applyNumberFormat="0" applyFill="0" applyBorder="0" applyAlignment="0" applyProtection="0"/>
    <xf numFmtId="179" fontId="219" fillId="0" borderId="0" applyNumberFormat="0" applyFill="0" applyBorder="0" applyAlignment="0" applyProtection="0"/>
    <xf numFmtId="0" fontId="219" fillId="0" borderId="0" applyNumberFormat="0" applyFill="0" applyBorder="0" applyAlignment="0" applyProtection="0"/>
    <xf numFmtId="179" fontId="219" fillId="0" borderId="0" applyNumberFormat="0" applyFill="0" applyBorder="0" applyAlignment="0" applyProtection="0"/>
    <xf numFmtId="0" fontId="219" fillId="0" borderId="0" applyNumberFormat="0" applyFill="0" applyBorder="0" applyAlignment="0" applyProtection="0"/>
    <xf numFmtId="179" fontId="219" fillId="0" borderId="0" applyNumberFormat="0" applyFill="0" applyBorder="0" applyAlignment="0" applyProtection="0"/>
    <xf numFmtId="0" fontId="219" fillId="0" borderId="0" applyNumberFormat="0" applyFill="0" applyBorder="0" applyAlignment="0" applyProtection="0"/>
    <xf numFmtId="179" fontId="219" fillId="0" borderId="0" applyNumberFormat="0" applyFill="0" applyBorder="0" applyAlignment="0" applyProtection="0"/>
    <xf numFmtId="0" fontId="219" fillId="0" borderId="0" applyNumberFormat="0" applyFill="0" applyBorder="0" applyAlignment="0" applyProtection="0"/>
    <xf numFmtId="179" fontId="219" fillId="0" borderId="0" applyNumberFormat="0" applyFill="0" applyBorder="0" applyAlignment="0" applyProtection="0"/>
    <xf numFmtId="0" fontId="219" fillId="0" borderId="0" applyNumberFormat="0" applyFill="0" applyBorder="0" applyAlignment="0" applyProtection="0"/>
    <xf numFmtId="179" fontId="219" fillId="0" borderId="0" applyNumberFormat="0" applyFill="0" applyBorder="0" applyAlignment="0" applyProtection="0"/>
    <xf numFmtId="0" fontId="219" fillId="0" borderId="0" applyNumberFormat="0" applyFill="0" applyBorder="0" applyAlignment="0" applyProtection="0"/>
    <xf numFmtId="179" fontId="219" fillId="0" borderId="0" applyNumberFormat="0" applyFill="0" applyBorder="0" applyAlignment="0" applyProtection="0"/>
    <xf numFmtId="0" fontId="219" fillId="0" borderId="0" applyNumberFormat="0" applyFill="0" applyBorder="0" applyAlignment="0" applyProtection="0"/>
    <xf numFmtId="179" fontId="219" fillId="0" borderId="0" applyNumberFormat="0" applyFill="0" applyBorder="0" applyAlignment="0" applyProtection="0"/>
    <xf numFmtId="0" fontId="219" fillId="0" borderId="0" applyNumberFormat="0" applyFill="0" applyBorder="0" applyAlignment="0" applyProtection="0"/>
    <xf numFmtId="179" fontId="219" fillId="0" borderId="0" applyNumberFormat="0" applyFill="0" applyBorder="0" applyAlignment="0" applyProtection="0"/>
    <xf numFmtId="0" fontId="219" fillId="0" borderId="0" applyNumberFormat="0" applyFill="0" applyBorder="0" applyAlignment="0" applyProtection="0"/>
    <xf numFmtId="179" fontId="219" fillId="0" borderId="0" applyNumberFormat="0" applyFill="0" applyBorder="0" applyAlignment="0" applyProtection="0"/>
    <xf numFmtId="0" fontId="219" fillId="0" borderId="0" applyNumberFormat="0" applyFill="0" applyBorder="0" applyAlignment="0" applyProtection="0"/>
    <xf numFmtId="179" fontId="219" fillId="0" borderId="0" applyNumberFormat="0" applyFill="0" applyBorder="0" applyAlignment="0" applyProtection="0"/>
    <xf numFmtId="0" fontId="219" fillId="0" borderId="0" applyNumberFormat="0" applyFill="0" applyBorder="0" applyAlignment="0" applyProtection="0"/>
    <xf numFmtId="179" fontId="219" fillId="0" borderId="0" applyNumberFormat="0" applyFill="0" applyBorder="0" applyAlignment="0" applyProtection="0"/>
    <xf numFmtId="0" fontId="219" fillId="0" borderId="0" applyNumberFormat="0" applyFill="0" applyBorder="0" applyAlignment="0" applyProtection="0"/>
    <xf numFmtId="179" fontId="219" fillId="0" borderId="0" applyNumberFormat="0" applyFill="0" applyBorder="0" applyAlignment="0" applyProtection="0"/>
    <xf numFmtId="0" fontId="219" fillId="0" borderId="0" applyNumberFormat="0" applyFill="0" applyBorder="0" applyAlignment="0" applyProtection="0"/>
    <xf numFmtId="179" fontId="219" fillId="0" borderId="0" applyNumberFormat="0" applyFill="0" applyBorder="0" applyAlignment="0" applyProtection="0"/>
    <xf numFmtId="0" fontId="219" fillId="0" borderId="0" applyNumberFormat="0" applyFill="0" applyBorder="0" applyAlignment="0" applyProtection="0"/>
    <xf numFmtId="179" fontId="219" fillId="0" borderId="0" applyNumberFormat="0" applyFill="0" applyBorder="0" applyAlignment="0" applyProtection="0"/>
    <xf numFmtId="0" fontId="219" fillId="0" borderId="0" applyNumberFormat="0" applyFill="0" applyBorder="0" applyAlignment="0" applyProtection="0"/>
    <xf numFmtId="179" fontId="219" fillId="0" borderId="0" applyNumberFormat="0" applyFill="0" applyBorder="0" applyAlignment="0" applyProtection="0"/>
    <xf numFmtId="0" fontId="219" fillId="0" borderId="0" applyNumberFormat="0" applyFill="0" applyBorder="0" applyAlignment="0" applyProtection="0"/>
    <xf numFmtId="179" fontId="219" fillId="0" borderId="0" applyNumberFormat="0" applyFill="0" applyBorder="0" applyAlignment="0" applyProtection="0"/>
    <xf numFmtId="0" fontId="219" fillId="0" borderId="0" applyNumberFormat="0" applyFill="0" applyBorder="0" applyAlignment="0" applyProtection="0"/>
    <xf numFmtId="179" fontId="219" fillId="0" borderId="0" applyNumberFormat="0" applyFill="0" applyBorder="0" applyAlignment="0" applyProtection="0"/>
    <xf numFmtId="0" fontId="219" fillId="0" borderId="0" applyNumberFormat="0" applyFill="0" applyBorder="0" applyAlignment="0" applyProtection="0"/>
    <xf numFmtId="179" fontId="219" fillId="0" borderId="0" applyNumberFormat="0" applyFill="0" applyBorder="0" applyAlignment="0" applyProtection="0"/>
    <xf numFmtId="0" fontId="219" fillId="0" borderId="0" applyNumberFormat="0" applyFill="0" applyBorder="0" applyAlignment="0" applyProtection="0"/>
    <xf numFmtId="179" fontId="219" fillId="0" borderId="0" applyNumberFormat="0" applyFill="0" applyBorder="0" applyAlignment="0" applyProtection="0"/>
    <xf numFmtId="0" fontId="219" fillId="0" borderId="0" applyNumberFormat="0" applyFill="0" applyBorder="0" applyAlignment="0" applyProtection="0"/>
    <xf numFmtId="179" fontId="220" fillId="0" borderId="0" applyNumberFormat="0" applyFill="0" applyBorder="0" applyAlignment="0" applyProtection="0">
      <alignment vertical="top"/>
      <protection locked="0"/>
    </xf>
    <xf numFmtId="0" fontId="220" fillId="0" borderId="0" applyNumberFormat="0" applyFill="0" applyBorder="0" applyAlignment="0" applyProtection="0">
      <alignment vertical="top"/>
      <protection locked="0"/>
    </xf>
    <xf numFmtId="165" fontId="221" fillId="0" borderId="0" applyNumberFormat="0" applyFill="0" applyBorder="0" applyAlignment="0" applyProtection="0">
      <alignment vertical="top"/>
      <protection locked="0"/>
    </xf>
    <xf numFmtId="165" fontId="221" fillId="0" borderId="0" applyNumberFormat="0" applyFill="0" applyBorder="0" applyAlignment="0" applyProtection="0">
      <alignment vertical="top"/>
      <protection locked="0"/>
    </xf>
    <xf numFmtId="165" fontId="221" fillId="0" borderId="0" applyNumberFormat="0" applyFill="0" applyBorder="0" applyAlignment="0" applyProtection="0">
      <alignment vertical="top"/>
      <protection locked="0"/>
    </xf>
    <xf numFmtId="165" fontId="221" fillId="0" borderId="0" applyNumberFormat="0" applyFill="0" applyBorder="0" applyAlignment="0" applyProtection="0">
      <alignment vertical="top"/>
      <protection locked="0"/>
    </xf>
    <xf numFmtId="0" fontId="222" fillId="0" borderId="0" applyNumberFormat="0" applyFill="0" applyBorder="0" applyAlignment="0" applyProtection="0">
      <alignment vertical="top"/>
      <protection locked="0"/>
    </xf>
    <xf numFmtId="0" fontId="223" fillId="0" borderId="0" applyNumberFormat="0" applyFill="0" applyBorder="0" applyAlignment="0" applyProtection="0">
      <alignment vertical="top"/>
      <protection locked="0"/>
    </xf>
    <xf numFmtId="179" fontId="224" fillId="17" borderId="15" applyNumberFormat="0" applyAlignment="0" applyProtection="0"/>
    <xf numFmtId="0" fontId="224" fillId="17" borderId="15" applyNumberFormat="0" applyAlignment="0" applyProtection="0"/>
    <xf numFmtId="179" fontId="224" fillId="17" borderId="15" applyNumberFormat="0" applyAlignment="0" applyProtection="0"/>
    <xf numFmtId="0" fontId="224" fillId="17" borderId="15" applyNumberFormat="0" applyAlignment="0" applyProtection="0"/>
    <xf numFmtId="179" fontId="224" fillId="17" borderId="15" applyNumberFormat="0" applyAlignment="0" applyProtection="0"/>
    <xf numFmtId="0" fontId="224" fillId="17" borderId="15" applyNumberFormat="0" applyAlignment="0" applyProtection="0"/>
    <xf numFmtId="179" fontId="224" fillId="17" borderId="15" applyNumberFormat="0" applyAlignment="0" applyProtection="0"/>
    <xf numFmtId="0" fontId="224" fillId="17" borderId="15" applyNumberFormat="0" applyAlignment="0" applyProtection="0"/>
    <xf numFmtId="179" fontId="224" fillId="17" borderId="15" applyNumberFormat="0" applyAlignment="0" applyProtection="0"/>
    <xf numFmtId="0" fontId="224" fillId="17" borderId="15" applyNumberFormat="0" applyAlignment="0" applyProtection="0"/>
    <xf numFmtId="179" fontId="224" fillId="17" borderId="15" applyNumberFormat="0" applyAlignment="0" applyProtection="0"/>
    <xf numFmtId="0" fontId="224" fillId="17" borderId="15" applyNumberFormat="0" applyAlignment="0" applyProtection="0"/>
    <xf numFmtId="179" fontId="224" fillId="17" borderId="15" applyNumberFormat="0" applyAlignment="0" applyProtection="0"/>
    <xf numFmtId="0" fontId="224" fillId="17" borderId="15" applyNumberFormat="0" applyAlignment="0" applyProtection="0"/>
    <xf numFmtId="179" fontId="224" fillId="17" borderId="15" applyNumberFormat="0" applyAlignment="0" applyProtection="0"/>
    <xf numFmtId="0" fontId="224" fillId="17" borderId="15" applyNumberFormat="0" applyAlignment="0" applyProtection="0"/>
    <xf numFmtId="179" fontId="224" fillId="17" borderId="15" applyNumberFormat="0" applyAlignment="0" applyProtection="0"/>
    <xf numFmtId="0" fontId="224" fillId="17" borderId="15" applyNumberFormat="0" applyAlignment="0" applyProtection="0"/>
    <xf numFmtId="179" fontId="224" fillId="17" borderId="15" applyNumberFormat="0" applyAlignment="0" applyProtection="0"/>
    <xf numFmtId="0" fontId="224" fillId="17" borderId="15" applyNumberFormat="0" applyAlignment="0" applyProtection="0"/>
    <xf numFmtId="179" fontId="224" fillId="17" borderId="15" applyNumberFormat="0" applyAlignment="0" applyProtection="0"/>
    <xf numFmtId="0" fontId="224" fillId="17" borderId="15" applyNumberFormat="0" applyAlignment="0" applyProtection="0"/>
    <xf numFmtId="179" fontId="224" fillId="17" borderId="15" applyNumberFormat="0" applyAlignment="0" applyProtection="0"/>
    <xf numFmtId="0" fontId="224" fillId="17" borderId="15" applyNumberFormat="0" applyAlignment="0" applyProtection="0"/>
    <xf numFmtId="179" fontId="224" fillId="17" borderId="15" applyNumberFormat="0" applyAlignment="0" applyProtection="0"/>
    <xf numFmtId="0" fontId="224" fillId="17" borderId="15" applyNumberFormat="0" applyAlignment="0" applyProtection="0"/>
    <xf numFmtId="179" fontId="224" fillId="17" borderId="15" applyNumberFormat="0" applyAlignment="0" applyProtection="0"/>
    <xf numFmtId="0" fontId="224" fillId="17" borderId="15" applyNumberFormat="0" applyAlignment="0" applyProtection="0"/>
    <xf numFmtId="179" fontId="224" fillId="17" borderId="15" applyNumberFormat="0" applyAlignment="0" applyProtection="0"/>
    <xf numFmtId="0" fontId="224" fillId="17" borderId="15" applyNumberFormat="0" applyAlignment="0" applyProtection="0"/>
    <xf numFmtId="179" fontId="224" fillId="17" borderId="15" applyNumberFormat="0" applyAlignment="0" applyProtection="0"/>
    <xf numFmtId="0" fontId="224" fillId="17" borderId="15" applyNumberFormat="0" applyAlignment="0" applyProtection="0"/>
    <xf numFmtId="179" fontId="224" fillId="17" borderId="15" applyNumberFormat="0" applyAlignment="0" applyProtection="0"/>
    <xf numFmtId="0" fontId="224" fillId="17" borderId="15" applyNumberFormat="0" applyAlignment="0" applyProtection="0"/>
    <xf numFmtId="179" fontId="224" fillId="17" borderId="15" applyNumberFormat="0" applyAlignment="0" applyProtection="0"/>
    <xf numFmtId="0" fontId="224" fillId="17" borderId="15" applyNumberFormat="0" applyAlignment="0" applyProtection="0"/>
    <xf numFmtId="179" fontId="224" fillId="17" borderId="15" applyNumberFormat="0" applyAlignment="0" applyProtection="0"/>
    <xf numFmtId="0" fontId="224" fillId="17" borderId="15" applyNumberFormat="0" applyAlignment="0" applyProtection="0"/>
    <xf numFmtId="179" fontId="224" fillId="17" borderId="15" applyNumberFormat="0" applyAlignment="0" applyProtection="0"/>
    <xf numFmtId="0" fontId="224" fillId="17" borderId="15" applyNumberFormat="0" applyAlignment="0" applyProtection="0"/>
    <xf numFmtId="179" fontId="224" fillId="17" borderId="15" applyNumberFormat="0" applyAlignment="0" applyProtection="0"/>
    <xf numFmtId="0" fontId="224" fillId="17" borderId="15" applyNumberFormat="0" applyAlignment="0" applyProtection="0"/>
    <xf numFmtId="179" fontId="224" fillId="17" borderId="15" applyNumberFormat="0" applyAlignment="0" applyProtection="0"/>
    <xf numFmtId="0" fontId="224" fillId="17" borderId="15" applyNumberFormat="0" applyAlignment="0" applyProtection="0"/>
    <xf numFmtId="179" fontId="224" fillId="17" borderId="15" applyNumberFormat="0" applyAlignment="0" applyProtection="0"/>
    <xf numFmtId="0" fontId="224" fillId="17" borderId="15" applyNumberFormat="0" applyAlignment="0" applyProtection="0"/>
    <xf numFmtId="179" fontId="224" fillId="17" borderId="15" applyNumberFormat="0" applyAlignment="0" applyProtection="0"/>
    <xf numFmtId="0" fontId="224" fillId="17" borderId="15" applyNumberFormat="0" applyAlignment="0" applyProtection="0"/>
    <xf numFmtId="179" fontId="224" fillId="17" borderId="15" applyNumberFormat="0" applyAlignment="0" applyProtection="0"/>
    <xf numFmtId="0" fontId="224" fillId="17" borderId="15" applyNumberFormat="0" applyAlignment="0" applyProtection="0"/>
    <xf numFmtId="179" fontId="224" fillId="17" borderId="15" applyNumberFormat="0" applyAlignment="0" applyProtection="0"/>
    <xf numFmtId="0" fontId="224" fillId="17" borderId="15" applyNumberFormat="0" applyAlignment="0" applyProtection="0"/>
    <xf numFmtId="179" fontId="224" fillId="17" borderId="15" applyNumberFormat="0" applyAlignment="0" applyProtection="0"/>
    <xf numFmtId="0" fontId="224" fillId="17" borderId="15" applyNumberFormat="0" applyAlignment="0" applyProtection="0"/>
    <xf numFmtId="179" fontId="225" fillId="0" borderId="20" applyNumberFormat="0" applyFill="0" applyAlignment="0" applyProtection="0"/>
    <xf numFmtId="0" fontId="225" fillId="0" borderId="20" applyNumberFormat="0" applyFill="0" applyAlignment="0" applyProtection="0"/>
    <xf numFmtId="179" fontId="225" fillId="0" borderId="20" applyNumberFormat="0" applyFill="0" applyAlignment="0" applyProtection="0"/>
    <xf numFmtId="0" fontId="225" fillId="0" borderId="20" applyNumberFormat="0" applyFill="0" applyAlignment="0" applyProtection="0"/>
    <xf numFmtId="179" fontId="225" fillId="0" borderId="20" applyNumberFormat="0" applyFill="0" applyAlignment="0" applyProtection="0"/>
    <xf numFmtId="0" fontId="225" fillId="0" borderId="20" applyNumberFormat="0" applyFill="0" applyAlignment="0" applyProtection="0"/>
    <xf numFmtId="179" fontId="225" fillId="0" borderId="20" applyNumberFormat="0" applyFill="0" applyAlignment="0" applyProtection="0"/>
    <xf numFmtId="0" fontId="225" fillId="0" borderId="20" applyNumberFormat="0" applyFill="0" applyAlignment="0" applyProtection="0"/>
    <xf numFmtId="179" fontId="225" fillId="0" borderId="20" applyNumberFormat="0" applyFill="0" applyAlignment="0" applyProtection="0"/>
    <xf numFmtId="0" fontId="225" fillId="0" borderId="20" applyNumberFormat="0" applyFill="0" applyAlignment="0" applyProtection="0"/>
    <xf numFmtId="179" fontId="225" fillId="0" borderId="20" applyNumberFormat="0" applyFill="0" applyAlignment="0" applyProtection="0"/>
    <xf numFmtId="0" fontId="225" fillId="0" borderId="20" applyNumberFormat="0" applyFill="0" applyAlignment="0" applyProtection="0"/>
    <xf numFmtId="179" fontId="225" fillId="0" borderId="20" applyNumberFormat="0" applyFill="0" applyAlignment="0" applyProtection="0"/>
    <xf numFmtId="0" fontId="225" fillId="0" borderId="20" applyNumberFormat="0" applyFill="0" applyAlignment="0" applyProtection="0"/>
    <xf numFmtId="179" fontId="225" fillId="0" borderId="20" applyNumberFormat="0" applyFill="0" applyAlignment="0" applyProtection="0"/>
    <xf numFmtId="0" fontId="225" fillId="0" borderId="20" applyNumberFormat="0" applyFill="0" applyAlignment="0" applyProtection="0"/>
    <xf numFmtId="179" fontId="225" fillId="0" borderId="20" applyNumberFormat="0" applyFill="0" applyAlignment="0" applyProtection="0"/>
    <xf numFmtId="0" fontId="225" fillId="0" borderId="20" applyNumberFormat="0" applyFill="0" applyAlignment="0" applyProtection="0"/>
    <xf numFmtId="179" fontId="225" fillId="0" borderId="20" applyNumberFormat="0" applyFill="0" applyAlignment="0" applyProtection="0"/>
    <xf numFmtId="0" fontId="225" fillId="0" borderId="20" applyNumberFormat="0" applyFill="0" applyAlignment="0" applyProtection="0"/>
    <xf numFmtId="179" fontId="225" fillId="0" borderId="20" applyNumberFormat="0" applyFill="0" applyAlignment="0" applyProtection="0"/>
    <xf numFmtId="0" fontId="225" fillId="0" borderId="20" applyNumberFormat="0" applyFill="0" applyAlignment="0" applyProtection="0"/>
    <xf numFmtId="179" fontId="225" fillId="0" borderId="20" applyNumberFormat="0" applyFill="0" applyAlignment="0" applyProtection="0"/>
    <xf numFmtId="0" fontId="225" fillId="0" borderId="20" applyNumberFormat="0" applyFill="0" applyAlignment="0" applyProtection="0"/>
    <xf numFmtId="179" fontId="225" fillId="0" borderId="20" applyNumberFormat="0" applyFill="0" applyAlignment="0" applyProtection="0"/>
    <xf numFmtId="0" fontId="225" fillId="0" borderId="20" applyNumberFormat="0" applyFill="0" applyAlignment="0" applyProtection="0"/>
    <xf numFmtId="179" fontId="225" fillId="0" borderId="20" applyNumberFormat="0" applyFill="0" applyAlignment="0" applyProtection="0"/>
    <xf numFmtId="0" fontId="225" fillId="0" borderId="20" applyNumberFormat="0" applyFill="0" applyAlignment="0" applyProtection="0"/>
    <xf numFmtId="179" fontId="225" fillId="0" borderId="20" applyNumberFormat="0" applyFill="0" applyAlignment="0" applyProtection="0"/>
    <xf numFmtId="0" fontId="225" fillId="0" borderId="20" applyNumberFormat="0" applyFill="0" applyAlignment="0" applyProtection="0"/>
    <xf numFmtId="179" fontId="225" fillId="0" borderId="20" applyNumberFormat="0" applyFill="0" applyAlignment="0" applyProtection="0"/>
    <xf numFmtId="0" fontId="225" fillId="0" borderId="20" applyNumberFormat="0" applyFill="0" applyAlignment="0" applyProtection="0"/>
    <xf numFmtId="179" fontId="225" fillId="0" borderId="20" applyNumberFormat="0" applyFill="0" applyAlignment="0" applyProtection="0"/>
    <xf numFmtId="0" fontId="225" fillId="0" borderId="20" applyNumberFormat="0" applyFill="0" applyAlignment="0" applyProtection="0"/>
    <xf numFmtId="179" fontId="225" fillId="0" borderId="20" applyNumberFormat="0" applyFill="0" applyAlignment="0" applyProtection="0"/>
    <xf numFmtId="0" fontId="225" fillId="0" borderId="20" applyNumberFormat="0" applyFill="0" applyAlignment="0" applyProtection="0"/>
    <xf numFmtId="179" fontId="225" fillId="0" borderId="20" applyNumberFormat="0" applyFill="0" applyAlignment="0" applyProtection="0"/>
    <xf numFmtId="0" fontId="225" fillId="0" borderId="20" applyNumberFormat="0" applyFill="0" applyAlignment="0" applyProtection="0"/>
    <xf numFmtId="179" fontId="225" fillId="0" borderId="20" applyNumberFormat="0" applyFill="0" applyAlignment="0" applyProtection="0"/>
    <xf numFmtId="0" fontId="225" fillId="0" borderId="20" applyNumberFormat="0" applyFill="0" applyAlignment="0" applyProtection="0"/>
    <xf numFmtId="179" fontId="225" fillId="0" borderId="20" applyNumberFormat="0" applyFill="0" applyAlignment="0" applyProtection="0"/>
    <xf numFmtId="0" fontId="225" fillId="0" borderId="20" applyNumberFormat="0" applyFill="0" applyAlignment="0" applyProtection="0"/>
    <xf numFmtId="179" fontId="225" fillId="0" borderId="20" applyNumberFormat="0" applyFill="0" applyAlignment="0" applyProtection="0"/>
    <xf numFmtId="0" fontId="225" fillId="0" borderId="20" applyNumberFormat="0" applyFill="0" applyAlignment="0" applyProtection="0"/>
    <xf numFmtId="179" fontId="225" fillId="0" borderId="20" applyNumberFormat="0" applyFill="0" applyAlignment="0" applyProtection="0"/>
    <xf numFmtId="0" fontId="225" fillId="0" borderId="20" applyNumberFormat="0" applyFill="0" applyAlignment="0" applyProtection="0"/>
    <xf numFmtId="179" fontId="225" fillId="0" borderId="20" applyNumberFormat="0" applyFill="0" applyAlignment="0" applyProtection="0"/>
    <xf numFmtId="0" fontId="225" fillId="0" borderId="20" applyNumberFormat="0" applyFill="0" applyAlignment="0" applyProtection="0"/>
    <xf numFmtId="179" fontId="225" fillId="0" borderId="20" applyNumberFormat="0" applyFill="0" applyAlignment="0" applyProtection="0"/>
    <xf numFmtId="0" fontId="225" fillId="0" borderId="20" applyNumberFormat="0" applyFill="0" applyAlignment="0" applyProtection="0"/>
    <xf numFmtId="179" fontId="225" fillId="0" borderId="20" applyNumberFormat="0" applyFill="0" applyAlignment="0" applyProtection="0"/>
    <xf numFmtId="0" fontId="225" fillId="0" borderId="20" applyNumberFormat="0" applyFill="0" applyAlignment="0" applyProtection="0"/>
    <xf numFmtId="179" fontId="225" fillId="0" borderId="20" applyNumberFormat="0" applyFill="0" applyAlignment="0" applyProtection="0"/>
    <xf numFmtId="0" fontId="225" fillId="0" borderId="20" applyNumberFormat="0" applyFill="0" applyAlignment="0" applyProtection="0"/>
    <xf numFmtId="179" fontId="226" fillId="32" borderId="0" applyNumberFormat="0" applyBorder="0" applyAlignment="0" applyProtection="0"/>
    <xf numFmtId="0" fontId="226" fillId="32" borderId="0" applyNumberFormat="0" applyBorder="0" applyAlignment="0" applyProtection="0"/>
    <xf numFmtId="179" fontId="226" fillId="32" borderId="0" applyNumberFormat="0" applyBorder="0" applyAlignment="0" applyProtection="0"/>
    <xf numFmtId="0" fontId="226" fillId="32" borderId="0" applyNumberFormat="0" applyBorder="0" applyAlignment="0" applyProtection="0"/>
    <xf numFmtId="179" fontId="226" fillId="32" borderId="0" applyNumberFormat="0" applyBorder="0" applyAlignment="0" applyProtection="0"/>
    <xf numFmtId="0" fontId="226" fillId="32" borderId="0" applyNumberFormat="0" applyBorder="0" applyAlignment="0" applyProtection="0"/>
    <xf numFmtId="179" fontId="226" fillId="32" borderId="0" applyNumberFormat="0" applyBorder="0" applyAlignment="0" applyProtection="0"/>
    <xf numFmtId="0" fontId="226" fillId="32" borderId="0" applyNumberFormat="0" applyBorder="0" applyAlignment="0" applyProtection="0"/>
    <xf numFmtId="179" fontId="226" fillId="32" borderId="0" applyNumberFormat="0" applyBorder="0" applyAlignment="0" applyProtection="0"/>
    <xf numFmtId="0" fontId="226" fillId="32" borderId="0" applyNumberFormat="0" applyBorder="0" applyAlignment="0" applyProtection="0"/>
    <xf numFmtId="179" fontId="226" fillId="32" borderId="0" applyNumberFormat="0" applyBorder="0" applyAlignment="0" applyProtection="0"/>
    <xf numFmtId="0" fontId="226" fillId="32" borderId="0" applyNumberFormat="0" applyBorder="0" applyAlignment="0" applyProtection="0"/>
    <xf numFmtId="179" fontId="226" fillId="32" borderId="0" applyNumberFormat="0" applyBorder="0" applyAlignment="0" applyProtection="0"/>
    <xf numFmtId="0" fontId="226" fillId="32" borderId="0" applyNumberFormat="0" applyBorder="0" applyAlignment="0" applyProtection="0"/>
    <xf numFmtId="179" fontId="226" fillId="32" borderId="0" applyNumberFormat="0" applyBorder="0" applyAlignment="0" applyProtection="0"/>
    <xf numFmtId="0" fontId="226" fillId="32" borderId="0" applyNumberFormat="0" applyBorder="0" applyAlignment="0" applyProtection="0"/>
    <xf numFmtId="179" fontId="226" fillId="32" borderId="0" applyNumberFormat="0" applyBorder="0" applyAlignment="0" applyProtection="0"/>
    <xf numFmtId="0" fontId="226" fillId="32" borderId="0" applyNumberFormat="0" applyBorder="0" applyAlignment="0" applyProtection="0"/>
    <xf numFmtId="179" fontId="226" fillId="32" borderId="0" applyNumberFormat="0" applyBorder="0" applyAlignment="0" applyProtection="0"/>
    <xf numFmtId="0" fontId="226" fillId="32" borderId="0" applyNumberFormat="0" applyBorder="0" applyAlignment="0" applyProtection="0"/>
    <xf numFmtId="179" fontId="226" fillId="32" borderId="0" applyNumberFormat="0" applyBorder="0" applyAlignment="0" applyProtection="0"/>
    <xf numFmtId="0" fontId="226" fillId="32" borderId="0" applyNumberFormat="0" applyBorder="0" applyAlignment="0" applyProtection="0"/>
    <xf numFmtId="179" fontId="226" fillId="32" borderId="0" applyNumberFormat="0" applyBorder="0" applyAlignment="0" applyProtection="0"/>
    <xf numFmtId="0" fontId="226" fillId="32" borderId="0" applyNumberFormat="0" applyBorder="0" applyAlignment="0" applyProtection="0"/>
    <xf numFmtId="179" fontId="226" fillId="32" borderId="0" applyNumberFormat="0" applyBorder="0" applyAlignment="0" applyProtection="0"/>
    <xf numFmtId="0" fontId="226" fillId="32" borderId="0" applyNumberFormat="0" applyBorder="0" applyAlignment="0" applyProtection="0"/>
    <xf numFmtId="179" fontId="226" fillId="32" borderId="0" applyNumberFormat="0" applyBorder="0" applyAlignment="0" applyProtection="0"/>
    <xf numFmtId="0" fontId="226" fillId="32" borderId="0" applyNumberFormat="0" applyBorder="0" applyAlignment="0" applyProtection="0"/>
    <xf numFmtId="179" fontId="226" fillId="32" borderId="0" applyNumberFormat="0" applyBorder="0" applyAlignment="0" applyProtection="0"/>
    <xf numFmtId="0" fontId="226" fillId="32" borderId="0" applyNumberFormat="0" applyBorder="0" applyAlignment="0" applyProtection="0"/>
    <xf numFmtId="179" fontId="226" fillId="32" borderId="0" applyNumberFormat="0" applyBorder="0" applyAlignment="0" applyProtection="0"/>
    <xf numFmtId="0" fontId="226" fillId="32" borderId="0" applyNumberFormat="0" applyBorder="0" applyAlignment="0" applyProtection="0"/>
    <xf numFmtId="179" fontId="226" fillId="32" borderId="0" applyNumberFormat="0" applyBorder="0" applyAlignment="0" applyProtection="0"/>
    <xf numFmtId="0" fontId="226" fillId="32" borderId="0" applyNumberFormat="0" applyBorder="0" applyAlignment="0" applyProtection="0"/>
    <xf numFmtId="179" fontId="226" fillId="32" borderId="0" applyNumberFormat="0" applyBorder="0" applyAlignment="0" applyProtection="0"/>
    <xf numFmtId="0" fontId="226" fillId="32" borderId="0" applyNumberFormat="0" applyBorder="0" applyAlignment="0" applyProtection="0"/>
    <xf numFmtId="179" fontId="226" fillId="32" borderId="0" applyNumberFormat="0" applyBorder="0" applyAlignment="0" applyProtection="0"/>
    <xf numFmtId="0" fontId="226" fillId="32" borderId="0" applyNumberFormat="0" applyBorder="0" applyAlignment="0" applyProtection="0"/>
    <xf numFmtId="179" fontId="226" fillId="32" borderId="0" applyNumberFormat="0" applyBorder="0" applyAlignment="0" applyProtection="0"/>
    <xf numFmtId="0" fontId="226" fillId="32" borderId="0" applyNumberFormat="0" applyBorder="0" applyAlignment="0" applyProtection="0"/>
    <xf numFmtId="179" fontId="226" fillId="32" borderId="0" applyNumberFormat="0" applyBorder="0" applyAlignment="0" applyProtection="0"/>
    <xf numFmtId="0" fontId="226" fillId="32" borderId="0" applyNumberFormat="0" applyBorder="0" applyAlignment="0" applyProtection="0"/>
    <xf numFmtId="179" fontId="226" fillId="32" borderId="0" applyNumberFormat="0" applyBorder="0" applyAlignment="0" applyProtection="0"/>
    <xf numFmtId="0" fontId="226" fillId="32" borderId="0" applyNumberFormat="0" applyBorder="0" applyAlignment="0" applyProtection="0"/>
    <xf numFmtId="179" fontId="226" fillId="32" borderId="0" applyNumberFormat="0" applyBorder="0" applyAlignment="0" applyProtection="0"/>
    <xf numFmtId="0" fontId="226" fillId="32" borderId="0" applyNumberFormat="0" applyBorder="0" applyAlignment="0" applyProtection="0"/>
    <xf numFmtId="179" fontId="226" fillId="32" borderId="0" applyNumberFormat="0" applyBorder="0" applyAlignment="0" applyProtection="0"/>
    <xf numFmtId="0" fontId="226" fillId="32" borderId="0" applyNumberFormat="0" applyBorder="0" applyAlignment="0" applyProtection="0"/>
    <xf numFmtId="179" fontId="226" fillId="32" borderId="0" applyNumberFormat="0" applyBorder="0" applyAlignment="0" applyProtection="0"/>
    <xf numFmtId="0" fontId="226" fillId="32" borderId="0" applyNumberFormat="0" applyBorder="0" applyAlignment="0" applyProtection="0"/>
    <xf numFmtId="179" fontId="226" fillId="32" borderId="0" applyNumberFormat="0" applyBorder="0" applyAlignment="0" applyProtection="0"/>
    <xf numFmtId="0" fontId="226" fillId="32" borderId="0" applyNumberFormat="0" applyBorder="0" applyAlignment="0" applyProtection="0"/>
    <xf numFmtId="179" fontId="226" fillId="32" borderId="0" applyNumberFormat="0" applyBorder="0" applyAlignment="0" applyProtection="0"/>
    <xf numFmtId="0" fontId="226" fillId="32" borderId="0" applyNumberFormat="0" applyBorder="0" applyAlignment="0" applyProtection="0"/>
    <xf numFmtId="0" fontId="99" fillId="0" borderId="0"/>
    <xf numFmtId="179" fontId="99" fillId="0" borderId="0"/>
    <xf numFmtId="0" fontId="99" fillId="0" borderId="0"/>
    <xf numFmtId="0" fontId="126" fillId="0" borderId="0"/>
    <xf numFmtId="0" fontId="11" fillId="0" borderId="0"/>
    <xf numFmtId="179" fontId="1" fillId="0" borderId="0"/>
    <xf numFmtId="179" fontId="43" fillId="0" borderId="0"/>
    <xf numFmtId="0" fontId="43" fillId="0" borderId="0"/>
    <xf numFmtId="179" fontId="43" fillId="0" borderId="0"/>
    <xf numFmtId="0" fontId="43" fillId="0" borderId="0"/>
    <xf numFmtId="0" fontId="126" fillId="0" borderId="0"/>
    <xf numFmtId="176" fontId="1" fillId="0" borderId="0"/>
    <xf numFmtId="179" fontId="1" fillId="0" borderId="0"/>
    <xf numFmtId="0" fontId="43" fillId="0" borderId="0"/>
    <xf numFmtId="0" fontId="99" fillId="0" borderId="0"/>
    <xf numFmtId="179" fontId="12" fillId="0" borderId="0"/>
    <xf numFmtId="179" fontId="227" fillId="0" borderId="0"/>
    <xf numFmtId="179" fontId="43" fillId="0" borderId="0"/>
    <xf numFmtId="0" fontId="43" fillId="0" borderId="0"/>
    <xf numFmtId="0" fontId="126" fillId="0" borderId="0"/>
    <xf numFmtId="0" fontId="43" fillId="0" borderId="0"/>
    <xf numFmtId="0" fontId="99" fillId="0" borderId="0"/>
    <xf numFmtId="179" fontId="43" fillId="0" borderId="0"/>
    <xf numFmtId="0" fontId="43" fillId="0" borderId="0"/>
    <xf numFmtId="0" fontId="126" fillId="0" borderId="0"/>
    <xf numFmtId="179" fontId="43" fillId="0" borderId="0"/>
    <xf numFmtId="0" fontId="43" fillId="0" borderId="0"/>
    <xf numFmtId="0" fontId="126" fillId="0" borderId="0"/>
    <xf numFmtId="0" fontId="99" fillId="0" borderId="0">
      <alignment horizontal="left" wrapText="1"/>
    </xf>
    <xf numFmtId="0" fontId="99" fillId="0" borderId="0">
      <alignment horizontal="left" wrapText="1"/>
    </xf>
    <xf numFmtId="0" fontId="99" fillId="0" borderId="0">
      <alignment horizontal="left" wrapText="1"/>
    </xf>
    <xf numFmtId="179" fontId="43" fillId="0" borderId="0"/>
    <xf numFmtId="0" fontId="43" fillId="0" borderId="0"/>
    <xf numFmtId="0" fontId="126" fillId="0" borderId="0"/>
    <xf numFmtId="0" fontId="99" fillId="0" borderId="0">
      <alignment horizontal="left" wrapText="1"/>
    </xf>
    <xf numFmtId="0" fontId="99" fillId="0" borderId="0">
      <alignment horizontal="left" wrapText="1"/>
    </xf>
    <xf numFmtId="0" fontId="99" fillId="0" borderId="0">
      <alignment horizontal="left" wrapText="1"/>
    </xf>
    <xf numFmtId="0" fontId="99" fillId="0" borderId="0">
      <alignment horizontal="left" wrapText="1"/>
    </xf>
    <xf numFmtId="0" fontId="99" fillId="0" borderId="0">
      <alignment horizontal="left" wrapText="1"/>
    </xf>
    <xf numFmtId="0" fontId="99" fillId="0" borderId="0">
      <alignment horizontal="left" wrapText="1"/>
    </xf>
    <xf numFmtId="179" fontId="43" fillId="0" borderId="0"/>
    <xf numFmtId="0" fontId="43" fillId="0" borderId="0"/>
    <xf numFmtId="179" fontId="43" fillId="0" borderId="0"/>
    <xf numFmtId="0" fontId="43" fillId="0" borderId="0"/>
    <xf numFmtId="179" fontId="43" fillId="0" borderId="0"/>
    <xf numFmtId="0" fontId="43" fillId="0" borderId="0"/>
    <xf numFmtId="0" fontId="11" fillId="0" borderId="0"/>
    <xf numFmtId="179" fontId="10" fillId="0" borderId="0"/>
    <xf numFmtId="188" fontId="99" fillId="0" borderId="0"/>
    <xf numFmtId="166" fontId="99" fillId="0" borderId="0"/>
    <xf numFmtId="190" fontId="99" fillId="0" borderId="0"/>
    <xf numFmtId="190" fontId="99" fillId="0" borderId="0"/>
    <xf numFmtId="190" fontId="99" fillId="0" borderId="0"/>
    <xf numFmtId="190" fontId="99" fillId="0" borderId="0"/>
    <xf numFmtId="188" fontId="99" fillId="0" borderId="0"/>
    <xf numFmtId="188" fontId="99" fillId="0" borderId="0"/>
    <xf numFmtId="188" fontId="99" fillId="0" borderId="0"/>
    <xf numFmtId="190" fontId="99" fillId="0" borderId="0"/>
    <xf numFmtId="0" fontId="99" fillId="0" borderId="0"/>
    <xf numFmtId="179"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0" fontId="10" fillId="0" borderId="0"/>
    <xf numFmtId="179" fontId="12" fillId="0" borderId="0"/>
    <xf numFmtId="0" fontId="1" fillId="0" borderId="0"/>
    <xf numFmtId="0" fontId="228" fillId="0" borderId="0"/>
    <xf numFmtId="179" fontId="10" fillId="0" borderId="0"/>
    <xf numFmtId="0" fontId="10" fillId="0" borderId="0"/>
    <xf numFmtId="0" fontId="126"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1" fillId="0" borderId="0"/>
    <xf numFmtId="0" fontId="1"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228" fillId="0" borderId="0"/>
    <xf numFmtId="0" fontId="228" fillId="0" borderId="0"/>
    <xf numFmtId="179" fontId="228" fillId="0" borderId="0"/>
    <xf numFmtId="0" fontId="228" fillId="0" borderId="0"/>
    <xf numFmtId="179" fontId="1" fillId="0" borderId="0"/>
    <xf numFmtId="0" fontId="1"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1" fillId="0" borderId="0"/>
    <xf numFmtId="0" fontId="1" fillId="0" borderId="0"/>
    <xf numFmtId="0" fontId="99" fillId="0" borderId="0"/>
    <xf numFmtId="179" fontId="1" fillId="0" borderId="0"/>
    <xf numFmtId="0" fontId="1" fillId="0" borderId="0"/>
    <xf numFmtId="0" fontId="99" fillId="0" borderId="0"/>
    <xf numFmtId="0" fontId="99" fillId="0" borderId="0"/>
    <xf numFmtId="0"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228" fillId="0" borderId="0"/>
    <xf numFmtId="0" fontId="228" fillId="0" borderId="0"/>
    <xf numFmtId="0" fontId="126" fillId="0" borderId="0"/>
    <xf numFmtId="179" fontId="1" fillId="0" borderId="0"/>
    <xf numFmtId="0" fontId="1" fillId="0" borderId="0"/>
    <xf numFmtId="0" fontId="99"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0" fontId="99" fillId="0" borderId="0"/>
    <xf numFmtId="0" fontId="99" fillId="0" borderId="0"/>
    <xf numFmtId="0" fontId="228" fillId="0" borderId="0"/>
    <xf numFmtId="179" fontId="99" fillId="0" borderId="0"/>
    <xf numFmtId="0" fontId="99" fillId="0" borderId="0"/>
    <xf numFmtId="0" fontId="99" fillId="0" borderId="0"/>
    <xf numFmtId="179" fontId="99" fillId="0" borderId="0"/>
    <xf numFmtId="0" fontId="99" fillId="0" borderId="0"/>
    <xf numFmtId="0" fontId="99" fillId="0" borderId="0"/>
    <xf numFmtId="179" fontId="99" fillId="0" borderId="0"/>
    <xf numFmtId="0" fontId="99" fillId="0" borderId="0"/>
    <xf numFmtId="0" fontId="99" fillId="0" borderId="0"/>
    <xf numFmtId="179" fontId="1" fillId="0" borderId="0"/>
    <xf numFmtId="0" fontId="1" fillId="0" borderId="0"/>
    <xf numFmtId="0" fontId="228" fillId="0" borderId="0"/>
    <xf numFmtId="179" fontId="228" fillId="0" borderId="0"/>
    <xf numFmtId="0" fontId="228" fillId="0" borderId="0"/>
    <xf numFmtId="179" fontId="11" fillId="0" borderId="0"/>
    <xf numFmtId="179" fontId="10" fillId="0" borderId="0"/>
    <xf numFmtId="0" fontId="10"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0" fontId="99" fillId="0" borderId="0"/>
    <xf numFmtId="0" fontId="99" fillId="0" borderId="0">
      <alignment horizontal="left" wrapText="1"/>
    </xf>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1" fillId="0" borderId="0"/>
    <xf numFmtId="0" fontId="1" fillId="0" borderId="0"/>
    <xf numFmtId="0" fontId="99" fillId="0" borderId="0"/>
    <xf numFmtId="179" fontId="1" fillId="0" borderId="0"/>
    <xf numFmtId="0" fontId="1" fillId="0" borderId="0"/>
    <xf numFmtId="179" fontId="10" fillId="0" borderId="0"/>
    <xf numFmtId="0" fontId="10"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10" fillId="0" borderId="0"/>
    <xf numFmtId="0" fontId="10" fillId="0" borderId="0"/>
    <xf numFmtId="179" fontId="10" fillId="0" borderId="0"/>
    <xf numFmtId="0" fontId="10"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0" fontId="99" fillId="0" borderId="0"/>
    <xf numFmtId="179"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0" fontId="99" fillId="0" borderId="0"/>
    <xf numFmtId="179"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0" fontId="99" fillId="0" borderId="0"/>
    <xf numFmtId="179"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0" fontId="99" fillId="0" borderId="0"/>
    <xf numFmtId="179"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0" fontId="99" fillId="0" borderId="0"/>
    <xf numFmtId="165" fontId="12" fillId="0" borderId="0"/>
    <xf numFmtId="179" fontId="43" fillId="0" borderId="0"/>
    <xf numFmtId="0" fontId="43" fillId="0" borderId="0"/>
    <xf numFmtId="179" fontId="43" fillId="0" borderId="0"/>
    <xf numFmtId="0" fontId="43" fillId="0" borderId="0"/>
    <xf numFmtId="179" fontId="1" fillId="0" borderId="0"/>
    <xf numFmtId="179" fontId="99" fillId="0" borderId="0"/>
    <xf numFmtId="0" fontId="99" fillId="0" borderId="0"/>
    <xf numFmtId="167" fontId="1"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1" fillId="0" borderId="0"/>
    <xf numFmtId="179" fontId="126" fillId="0" borderId="0"/>
    <xf numFmtId="0" fontId="126"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26" fillId="0" borderId="0"/>
    <xf numFmtId="0" fontId="126"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26" fillId="0" borderId="0"/>
    <xf numFmtId="0" fontId="126"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0" fontId="1" fillId="0" borderId="0"/>
    <xf numFmtId="179" fontId="126" fillId="0" borderId="0"/>
    <xf numFmtId="0" fontId="126" fillId="0" borderId="0"/>
    <xf numFmtId="179" fontId="126" fillId="0" borderId="0"/>
    <xf numFmtId="0" fontId="126" fillId="0" borderId="0"/>
    <xf numFmtId="179" fontId="126" fillId="0" borderId="0"/>
    <xf numFmtId="0" fontId="126" fillId="0" borderId="0"/>
    <xf numFmtId="179" fontId="126" fillId="0" borderId="0"/>
    <xf numFmtId="0" fontId="126" fillId="0" borderId="0"/>
    <xf numFmtId="179" fontId="126" fillId="0" borderId="0"/>
    <xf numFmtId="0" fontId="126" fillId="0" borderId="0"/>
    <xf numFmtId="179" fontId="126" fillId="0" borderId="0"/>
    <xf numFmtId="0" fontId="126" fillId="0" borderId="0"/>
    <xf numFmtId="179" fontId="1" fillId="0" borderId="0"/>
    <xf numFmtId="179"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67" fontId="1" fillId="0" borderId="0"/>
    <xf numFmtId="179" fontId="1" fillId="0" borderId="0"/>
    <xf numFmtId="0" fontId="1" fillId="0" borderId="0"/>
    <xf numFmtId="0" fontId="99"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0" fontId="1" fillId="0" borderId="0"/>
    <xf numFmtId="179" fontId="1" fillId="0" borderId="0"/>
    <xf numFmtId="179" fontId="126" fillId="0" borderId="0"/>
    <xf numFmtId="0" fontId="126" fillId="0" borderId="0"/>
    <xf numFmtId="167" fontId="1" fillId="0" borderId="0"/>
    <xf numFmtId="179" fontId="126" fillId="0" borderId="0"/>
    <xf numFmtId="0" fontId="126" fillId="0" borderId="0"/>
    <xf numFmtId="179" fontId="126" fillId="0" borderId="0"/>
    <xf numFmtId="0" fontId="126" fillId="0" borderId="0"/>
    <xf numFmtId="179" fontId="126" fillId="0" borderId="0"/>
    <xf numFmtId="0" fontId="126" fillId="0" borderId="0"/>
    <xf numFmtId="179" fontId="126" fillId="0" borderId="0"/>
    <xf numFmtId="0" fontId="126" fillId="0" borderId="0"/>
    <xf numFmtId="179" fontId="126" fillId="0" borderId="0"/>
    <xf numFmtId="0" fontId="126" fillId="0" borderId="0"/>
    <xf numFmtId="179" fontId="126" fillId="0" borderId="0"/>
    <xf numFmtId="0" fontId="126" fillId="0" borderId="0"/>
    <xf numFmtId="179" fontId="126" fillId="0" borderId="0"/>
    <xf numFmtId="0" fontId="126" fillId="0" borderId="0"/>
    <xf numFmtId="179" fontId="126" fillId="0" borderId="0"/>
    <xf numFmtId="0" fontId="126" fillId="0" borderId="0"/>
    <xf numFmtId="179"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0" fontId="99" fillId="0" borderId="0"/>
    <xf numFmtId="179" fontId="99" fillId="0" borderId="0"/>
    <xf numFmtId="0" fontId="99" fillId="0" borderId="0"/>
    <xf numFmtId="0" fontId="126" fillId="0" borderId="0"/>
    <xf numFmtId="179" fontId="1" fillId="0" borderId="0"/>
    <xf numFmtId="179" fontId="99" fillId="0" borderId="0"/>
    <xf numFmtId="0" fontId="99" fillId="0" borderId="0"/>
    <xf numFmtId="167" fontId="1" fillId="0" borderId="0"/>
    <xf numFmtId="0" fontId="1" fillId="0" borderId="0"/>
    <xf numFmtId="0" fontId="1" fillId="0" borderId="0"/>
    <xf numFmtId="190" fontId="1" fillId="0" borderId="0"/>
    <xf numFmtId="0" fontId="229" fillId="0" borderId="0" applyFill="0" applyBorder="0" applyAlignment="0" applyProtection="0"/>
    <xf numFmtId="179" fontId="1" fillId="0" borderId="0"/>
    <xf numFmtId="0" fontId="1"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1" fillId="0" borderId="0"/>
    <xf numFmtId="0" fontId="1"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10" fillId="0" borderId="0"/>
    <xf numFmtId="0" fontId="10" fillId="0" borderId="0"/>
    <xf numFmtId="179" fontId="10" fillId="0" borderId="0"/>
    <xf numFmtId="0" fontId="10" fillId="0" borderId="0"/>
    <xf numFmtId="0" fontId="1" fillId="0" borderId="0"/>
    <xf numFmtId="179" fontId="12"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90" fontId="99" fillId="0" borderId="0"/>
    <xf numFmtId="181" fontId="227" fillId="0" borderId="0"/>
    <xf numFmtId="181" fontId="227" fillId="0" borderId="0"/>
    <xf numFmtId="179" fontId="10" fillId="0" borderId="0"/>
    <xf numFmtId="0" fontId="10" fillId="0" borderId="0"/>
    <xf numFmtId="179" fontId="10" fillId="0" borderId="0"/>
    <xf numFmtId="0" fontId="10" fillId="0" borderId="0"/>
    <xf numFmtId="179" fontId="10" fillId="0" borderId="0"/>
    <xf numFmtId="0" fontId="10" fillId="0" borderId="0"/>
    <xf numFmtId="0" fontId="99" fillId="0" borderId="0"/>
    <xf numFmtId="0" fontId="99" fillId="0" borderId="0"/>
    <xf numFmtId="0" fontId="99" fillId="0" borderId="0"/>
    <xf numFmtId="0" fontId="99" fillId="0" borderId="0"/>
    <xf numFmtId="179" fontId="99" fillId="0" borderId="0"/>
    <xf numFmtId="0" fontId="99" fillId="0" borderId="0"/>
    <xf numFmtId="179" fontId="1" fillId="0" borderId="0"/>
    <xf numFmtId="167" fontId="227" fillId="0" borderId="0"/>
    <xf numFmtId="0" fontId="1" fillId="0" borderId="0"/>
    <xf numFmtId="0" fontId="99" fillId="0" borderId="0"/>
    <xf numFmtId="179" fontId="99" fillId="0" borderId="0"/>
    <xf numFmtId="0" fontId="99" fillId="0" borderId="0"/>
    <xf numFmtId="0" fontId="99" fillId="0" borderId="0"/>
    <xf numFmtId="179" fontId="99" fillId="0" borderId="0"/>
    <xf numFmtId="0" fontId="126" fillId="0" borderId="0"/>
    <xf numFmtId="179" fontId="213" fillId="0" borderId="0"/>
    <xf numFmtId="179" fontId="99" fillId="0" borderId="0"/>
    <xf numFmtId="0" fontId="99" fillId="0" borderId="0"/>
    <xf numFmtId="179" fontId="1" fillId="0" borderId="0"/>
    <xf numFmtId="167" fontId="1" fillId="0" borderId="0"/>
    <xf numFmtId="0" fontId="99" fillId="0" borderId="0"/>
    <xf numFmtId="179" fontId="99" fillId="0" borderId="0"/>
    <xf numFmtId="0" fontId="99" fillId="0" borderId="0"/>
    <xf numFmtId="179" fontId="1" fillId="0" borderId="0"/>
    <xf numFmtId="167" fontId="1" fillId="0" borderId="0"/>
    <xf numFmtId="190" fontId="1" fillId="0" borderId="0"/>
    <xf numFmtId="179" fontId="1" fillId="0" borderId="0"/>
    <xf numFmtId="167" fontId="1" fillId="0" borderId="0"/>
    <xf numFmtId="179" fontId="1" fillId="0" borderId="0"/>
    <xf numFmtId="0" fontId="1" fillId="0" borderId="0"/>
    <xf numFmtId="179" fontId="99" fillId="0" borderId="0"/>
    <xf numFmtId="0" fontId="99" fillId="0" borderId="0"/>
    <xf numFmtId="179" fontId="1" fillId="0" borderId="0"/>
    <xf numFmtId="167" fontId="1" fillId="0" borderId="0"/>
    <xf numFmtId="179" fontId="99" fillId="0" borderId="0"/>
    <xf numFmtId="0" fontId="99" fillId="0" borderId="0"/>
    <xf numFmtId="179" fontId="1" fillId="0" borderId="0"/>
    <xf numFmtId="0" fontId="1" fillId="0" borderId="0"/>
    <xf numFmtId="179" fontId="1" fillId="0" borderId="0"/>
    <xf numFmtId="0" fontId="1" fillId="0" borderId="0"/>
    <xf numFmtId="0" fontId="126" fillId="0" borderId="0"/>
    <xf numFmtId="0" fontId="99" fillId="0" borderId="0">
      <alignment horizontal="left" wrapText="1"/>
    </xf>
    <xf numFmtId="0" fontId="99" fillId="0" borderId="0">
      <alignment horizontal="left" wrapText="1"/>
    </xf>
    <xf numFmtId="0" fontId="99" fillId="0" borderId="0">
      <alignment horizontal="left" wrapText="1"/>
    </xf>
    <xf numFmtId="179" fontId="1"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1" fillId="0" borderId="0"/>
    <xf numFmtId="0" fontId="126" fillId="0" borderId="0"/>
    <xf numFmtId="0" fontId="99" fillId="0" borderId="0"/>
    <xf numFmtId="179" fontId="126" fillId="0" borderId="0"/>
    <xf numFmtId="0" fontId="126" fillId="0" borderId="0"/>
    <xf numFmtId="176" fontId="12" fillId="0" borderId="0"/>
    <xf numFmtId="179" fontId="1" fillId="0" borderId="0"/>
    <xf numFmtId="167" fontId="1" fillId="0" borderId="0"/>
    <xf numFmtId="179" fontId="1" fillId="0" borderId="0"/>
    <xf numFmtId="167" fontId="1" fillId="0" borderId="0"/>
    <xf numFmtId="190" fontId="1" fillId="0" borderId="0"/>
    <xf numFmtId="179" fontId="99" fillId="0" borderId="0"/>
    <xf numFmtId="0" fontId="99" fillId="0" borderId="0"/>
    <xf numFmtId="179" fontId="1" fillId="0" borderId="0"/>
    <xf numFmtId="167" fontId="1" fillId="0" borderId="0"/>
    <xf numFmtId="179" fontId="1" fillId="0" borderId="0"/>
    <xf numFmtId="167" fontId="1" fillId="0" borderId="0"/>
    <xf numFmtId="179" fontId="1" fillId="0" borderId="0"/>
    <xf numFmtId="167" fontId="1" fillId="0" borderId="0"/>
    <xf numFmtId="190" fontId="1" fillId="0" borderId="0"/>
    <xf numFmtId="190" fontId="1" fillId="0" borderId="0"/>
    <xf numFmtId="188" fontId="1" fillId="0" borderId="0"/>
    <xf numFmtId="166" fontId="1" fillId="0" borderId="0"/>
    <xf numFmtId="190" fontId="1" fillId="0" borderId="0"/>
    <xf numFmtId="179" fontId="99" fillId="0" borderId="0"/>
    <xf numFmtId="0" fontId="99" fillId="0" borderId="0"/>
    <xf numFmtId="0" fontId="99" fillId="0" borderId="0"/>
    <xf numFmtId="0" fontId="1" fillId="0" borderId="0"/>
    <xf numFmtId="179" fontId="12" fillId="0" borderId="0"/>
    <xf numFmtId="190" fontId="1" fillId="0" borderId="0"/>
    <xf numFmtId="179" fontId="99" fillId="0" borderId="0"/>
    <xf numFmtId="0" fontId="99" fillId="0" borderId="0"/>
    <xf numFmtId="179" fontId="99" fillId="0" borderId="0"/>
    <xf numFmtId="0" fontId="99" fillId="0" borderId="0"/>
    <xf numFmtId="168" fontId="1" fillId="0" borderId="0"/>
    <xf numFmtId="179" fontId="99" fillId="0" borderId="0"/>
    <xf numFmtId="0" fontId="99" fillId="0" borderId="0"/>
    <xf numFmtId="0" fontId="99" fillId="0" borderId="0">
      <alignment horizontal="left" wrapText="1"/>
    </xf>
    <xf numFmtId="0" fontId="99" fillId="0" borderId="0">
      <alignment horizontal="left" wrapText="1"/>
    </xf>
    <xf numFmtId="0" fontId="99" fillId="0" borderId="0">
      <alignment horizontal="left" wrapText="1"/>
    </xf>
    <xf numFmtId="0" fontId="99" fillId="0" borderId="0"/>
    <xf numFmtId="0" fontId="99" fillId="0" borderId="0">
      <alignment horizontal="left" wrapText="1"/>
    </xf>
    <xf numFmtId="0" fontId="99" fillId="0" borderId="0">
      <alignment horizontal="left" wrapText="1"/>
    </xf>
    <xf numFmtId="0" fontId="99" fillId="0" borderId="0">
      <alignment horizontal="left" wrapText="1"/>
    </xf>
    <xf numFmtId="0" fontId="99" fillId="0" borderId="0"/>
    <xf numFmtId="0" fontId="99" fillId="0" borderId="0">
      <alignment horizontal="left" wrapText="1"/>
    </xf>
    <xf numFmtId="0" fontId="99" fillId="0" borderId="0">
      <alignment horizontal="left" wrapText="1"/>
    </xf>
    <xf numFmtId="0" fontId="99" fillId="0" borderId="0">
      <alignment horizontal="left" wrapText="1"/>
    </xf>
    <xf numFmtId="0" fontId="99" fillId="0" borderId="0"/>
    <xf numFmtId="0" fontId="99" fillId="0" borderId="0">
      <alignment horizontal="left" wrapText="1"/>
    </xf>
    <xf numFmtId="0" fontId="99" fillId="0" borderId="0">
      <alignment horizontal="left" wrapText="1"/>
    </xf>
    <xf numFmtId="0" fontId="99" fillId="0" borderId="0">
      <alignment horizontal="left" wrapText="1"/>
    </xf>
    <xf numFmtId="190" fontId="1"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11" fillId="0" borderId="0"/>
    <xf numFmtId="0" fontId="11" fillId="0" borderId="0"/>
    <xf numFmtId="0" fontId="126" fillId="0" borderId="0"/>
    <xf numFmtId="0" fontId="99" fillId="0" borderId="0"/>
    <xf numFmtId="176" fontId="12" fillId="0" borderId="0"/>
    <xf numFmtId="190" fontId="1" fillId="0" borderId="0"/>
    <xf numFmtId="188" fontId="1" fillId="0" borderId="0"/>
    <xf numFmtId="179" fontId="99" fillId="0" borderId="0"/>
    <xf numFmtId="188" fontId="99" fillId="0" borderId="0"/>
    <xf numFmtId="166" fontId="99" fillId="0" borderId="0"/>
    <xf numFmtId="190" fontId="99" fillId="0" borderId="0"/>
    <xf numFmtId="166" fontId="99" fillId="0" borderId="0"/>
    <xf numFmtId="0" fontId="99" fillId="0" borderId="0"/>
    <xf numFmtId="179" fontId="99" fillId="0" borderId="0"/>
    <xf numFmtId="188" fontId="99" fillId="0" borderId="0"/>
    <xf numFmtId="166" fontId="99" fillId="0" borderId="0"/>
    <xf numFmtId="190" fontId="99" fillId="0" borderId="0"/>
    <xf numFmtId="166"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188" fontId="1" fillId="0" borderId="0"/>
    <xf numFmtId="188" fontId="1" fillId="0" borderId="0"/>
    <xf numFmtId="190" fontId="1" fillId="0" borderId="0"/>
    <xf numFmtId="0" fontId="1" fillId="0" borderId="0"/>
    <xf numFmtId="176" fontId="1" fillId="0" borderId="0"/>
    <xf numFmtId="179" fontId="99" fillId="0" borderId="0"/>
    <xf numFmtId="0" fontId="99" fillId="0" borderId="0"/>
    <xf numFmtId="0" fontId="126" fillId="0" borderId="0"/>
    <xf numFmtId="0" fontId="11" fillId="0" borderId="0"/>
    <xf numFmtId="0" fontId="99" fillId="0" borderId="0"/>
    <xf numFmtId="176" fontId="12" fillId="0" borderId="0"/>
    <xf numFmtId="176" fontId="1" fillId="0" borderId="0"/>
    <xf numFmtId="179" fontId="99" fillId="0" borderId="0"/>
    <xf numFmtId="0" fontId="99" fillId="0" borderId="0"/>
    <xf numFmtId="176" fontId="12" fillId="0" borderId="0"/>
    <xf numFmtId="0" fontId="99" fillId="0" borderId="0">
      <alignment horizontal="left" wrapText="1"/>
    </xf>
    <xf numFmtId="0" fontId="99" fillId="0" borderId="0">
      <alignment horizontal="left" wrapText="1"/>
    </xf>
    <xf numFmtId="0" fontId="99" fillId="0" borderId="0">
      <alignment horizontal="left" wrapText="1"/>
    </xf>
    <xf numFmtId="0" fontId="99" fillId="0" borderId="0">
      <alignment horizontal="left" wrapText="1"/>
    </xf>
    <xf numFmtId="0" fontId="99" fillId="0" borderId="0">
      <alignment horizontal="left" wrapText="1"/>
    </xf>
    <xf numFmtId="0" fontId="99" fillId="0" borderId="0">
      <alignment horizontal="left" wrapText="1"/>
    </xf>
    <xf numFmtId="0" fontId="99" fillId="0" borderId="0">
      <alignment horizontal="left" wrapText="1"/>
    </xf>
    <xf numFmtId="0" fontId="99" fillId="0" borderId="0">
      <alignment horizontal="left" wrapText="1"/>
    </xf>
    <xf numFmtId="0" fontId="99" fillId="0" borderId="0">
      <alignment horizontal="left" wrapText="1"/>
    </xf>
    <xf numFmtId="0" fontId="99" fillId="0" borderId="0">
      <alignment horizontal="left" wrapText="1"/>
    </xf>
    <xf numFmtId="0" fontId="99" fillId="0" borderId="0">
      <alignment horizontal="left" wrapText="1"/>
    </xf>
    <xf numFmtId="0" fontId="99" fillId="0" borderId="0">
      <alignment horizontal="left" wrapText="1"/>
    </xf>
    <xf numFmtId="0" fontId="99" fillId="0" borderId="0">
      <alignment horizontal="left" wrapText="1"/>
    </xf>
    <xf numFmtId="0" fontId="99" fillId="0" borderId="0">
      <alignment horizontal="left" wrapText="1"/>
    </xf>
    <xf numFmtId="0" fontId="99" fillId="0" borderId="0">
      <alignment horizontal="left" wrapText="1"/>
    </xf>
    <xf numFmtId="0" fontId="99" fillId="0" borderId="0">
      <alignment horizontal="left" wrapText="1"/>
    </xf>
    <xf numFmtId="0" fontId="99" fillId="0" borderId="0">
      <alignment horizontal="left" wrapText="1"/>
    </xf>
    <xf numFmtId="0" fontId="99" fillId="0" borderId="0">
      <alignment horizontal="left" wrapText="1"/>
    </xf>
    <xf numFmtId="0" fontId="12" fillId="0" borderId="0"/>
    <xf numFmtId="0" fontId="99" fillId="0" borderId="0"/>
    <xf numFmtId="179" fontId="99" fillId="0" borderId="0"/>
    <xf numFmtId="0" fontId="99" fillId="0" borderId="0"/>
    <xf numFmtId="179" fontId="99" fillId="0" borderId="0"/>
    <xf numFmtId="0" fontId="99" fillId="0" borderId="0"/>
    <xf numFmtId="179" fontId="99" fillId="0" borderId="0"/>
    <xf numFmtId="0" fontId="99" fillId="0" borderId="0"/>
    <xf numFmtId="0" fontId="126" fillId="0" borderId="0"/>
    <xf numFmtId="0" fontId="99" fillId="0" borderId="0"/>
    <xf numFmtId="176" fontId="12" fillId="0" borderId="0"/>
    <xf numFmtId="0" fontId="99" fillId="0" borderId="0">
      <alignment horizontal="left" wrapText="1"/>
    </xf>
    <xf numFmtId="0" fontId="99" fillId="0" borderId="0">
      <alignment horizontal="left" wrapText="1"/>
    </xf>
    <xf numFmtId="0" fontId="99" fillId="0" borderId="0">
      <alignment horizontal="left" wrapText="1"/>
    </xf>
    <xf numFmtId="0" fontId="99" fillId="0" borderId="0">
      <alignment horizontal="left" wrapText="1"/>
    </xf>
    <xf numFmtId="0" fontId="99" fillId="0" borderId="0">
      <alignment horizontal="left" wrapText="1"/>
    </xf>
    <xf numFmtId="0" fontId="99" fillId="0" borderId="0">
      <alignment horizontal="left" wrapText="1"/>
    </xf>
    <xf numFmtId="179" fontId="99" fillId="33" borderId="21" applyNumberFormat="0" applyFont="0" applyAlignment="0" applyProtection="0"/>
    <xf numFmtId="0" fontId="99" fillId="33" borderId="21" applyNumberFormat="0" applyFont="0" applyAlignment="0" applyProtection="0"/>
    <xf numFmtId="179" fontId="99" fillId="33" borderId="21" applyNumberFormat="0" applyFont="0" applyAlignment="0" applyProtection="0"/>
    <xf numFmtId="0" fontId="99" fillId="33" borderId="21" applyNumberFormat="0" applyFont="0" applyAlignment="0" applyProtection="0"/>
    <xf numFmtId="179" fontId="99" fillId="33" borderId="21" applyNumberFormat="0" applyFont="0" applyAlignment="0" applyProtection="0"/>
    <xf numFmtId="0" fontId="99" fillId="33" borderId="21" applyNumberFormat="0" applyFont="0" applyAlignment="0" applyProtection="0"/>
    <xf numFmtId="179" fontId="99" fillId="33" borderId="21" applyNumberFormat="0" applyFont="0" applyAlignment="0" applyProtection="0"/>
    <xf numFmtId="0" fontId="99" fillId="33" borderId="21" applyNumberFormat="0" applyFont="0" applyAlignment="0" applyProtection="0"/>
    <xf numFmtId="179" fontId="99" fillId="33" borderId="21" applyNumberFormat="0" applyFont="0" applyAlignment="0" applyProtection="0"/>
    <xf numFmtId="0" fontId="99" fillId="33" borderId="21" applyNumberFormat="0" applyFont="0" applyAlignment="0" applyProtection="0"/>
    <xf numFmtId="179" fontId="99" fillId="33" borderId="21" applyNumberFormat="0" applyFont="0" applyAlignment="0" applyProtection="0"/>
    <xf numFmtId="0" fontId="99" fillId="33" borderId="21" applyNumberFormat="0" applyFont="0" applyAlignment="0" applyProtection="0"/>
    <xf numFmtId="179" fontId="99" fillId="33" borderId="21" applyNumberFormat="0" applyFont="0" applyAlignment="0" applyProtection="0"/>
    <xf numFmtId="0" fontId="99" fillId="33" borderId="21" applyNumberFormat="0" applyFont="0" applyAlignment="0" applyProtection="0"/>
    <xf numFmtId="179" fontId="99" fillId="33" borderId="21" applyNumberFormat="0" applyFont="0" applyAlignment="0" applyProtection="0"/>
    <xf numFmtId="0" fontId="99" fillId="33" borderId="21" applyNumberFormat="0" applyFont="0" applyAlignment="0" applyProtection="0"/>
    <xf numFmtId="179" fontId="99" fillId="33" borderId="21" applyNumberFormat="0" applyFont="0" applyAlignment="0" applyProtection="0"/>
    <xf numFmtId="0" fontId="99" fillId="33" borderId="21" applyNumberFormat="0" applyFont="0" applyAlignment="0" applyProtection="0"/>
    <xf numFmtId="179" fontId="99" fillId="33" borderId="21" applyNumberFormat="0" applyFont="0" applyAlignment="0" applyProtection="0"/>
    <xf numFmtId="0" fontId="99" fillId="33" borderId="21" applyNumberFormat="0" applyFont="0" applyAlignment="0" applyProtection="0"/>
    <xf numFmtId="179" fontId="11" fillId="33" borderId="21" applyNumberFormat="0" applyFont="0" applyAlignment="0" applyProtection="0"/>
    <xf numFmtId="0" fontId="11" fillId="33" borderId="21" applyNumberFormat="0" applyFont="0" applyAlignment="0" applyProtection="0"/>
    <xf numFmtId="0" fontId="99" fillId="33" borderId="21" applyNumberFormat="0" applyFont="0" applyAlignment="0" applyProtection="0"/>
    <xf numFmtId="179" fontId="99" fillId="33" borderId="21" applyNumberFormat="0" applyFont="0" applyAlignment="0" applyProtection="0"/>
    <xf numFmtId="0" fontId="99" fillId="33" borderId="21" applyNumberFormat="0" applyFont="0" applyAlignment="0" applyProtection="0"/>
    <xf numFmtId="179" fontId="99" fillId="33" borderId="21" applyNumberFormat="0" applyFont="0" applyAlignment="0" applyProtection="0"/>
    <xf numFmtId="0" fontId="99" fillId="33" borderId="21" applyNumberFormat="0" applyFont="0" applyAlignment="0" applyProtection="0"/>
    <xf numFmtId="179" fontId="99" fillId="33" borderId="21" applyNumberFormat="0" applyFont="0" applyAlignment="0" applyProtection="0"/>
    <xf numFmtId="0" fontId="99" fillId="33" borderId="21" applyNumberFormat="0" applyFont="0" applyAlignment="0" applyProtection="0"/>
    <xf numFmtId="179" fontId="99" fillId="33" borderId="21" applyNumberFormat="0" applyFont="0" applyAlignment="0" applyProtection="0"/>
    <xf numFmtId="0" fontId="99" fillId="33" borderId="21" applyNumberFormat="0" applyFont="0" applyAlignment="0" applyProtection="0"/>
    <xf numFmtId="179" fontId="99" fillId="33" borderId="21" applyNumberFormat="0" applyFont="0" applyAlignment="0" applyProtection="0"/>
    <xf numFmtId="0" fontId="99" fillId="33" borderId="21" applyNumberFormat="0" applyFont="0" applyAlignment="0" applyProtection="0"/>
    <xf numFmtId="179" fontId="99" fillId="33" borderId="21" applyNumberFormat="0" applyFont="0" applyAlignment="0" applyProtection="0"/>
    <xf numFmtId="0" fontId="99" fillId="33" borderId="21" applyNumberFormat="0" applyFont="0" applyAlignment="0" applyProtection="0"/>
    <xf numFmtId="179" fontId="99" fillId="33" borderId="21" applyNumberFormat="0" applyFont="0" applyAlignment="0" applyProtection="0"/>
    <xf numFmtId="0" fontId="99" fillId="33" borderId="21" applyNumberFormat="0" applyFont="0" applyAlignment="0" applyProtection="0"/>
    <xf numFmtId="179" fontId="99" fillId="33" borderId="21" applyNumberFormat="0" applyFont="0" applyAlignment="0" applyProtection="0"/>
    <xf numFmtId="0" fontId="99" fillId="33" borderId="21" applyNumberFormat="0" applyFont="0" applyAlignment="0" applyProtection="0"/>
    <xf numFmtId="179" fontId="99" fillId="33" borderId="21" applyNumberFormat="0" applyFont="0" applyAlignment="0" applyProtection="0"/>
    <xf numFmtId="0" fontId="99" fillId="33" borderId="21" applyNumberFormat="0" applyFont="0" applyAlignment="0" applyProtection="0"/>
    <xf numFmtId="179" fontId="11" fillId="33" borderId="21" applyNumberFormat="0" applyFont="0" applyAlignment="0" applyProtection="0"/>
    <xf numFmtId="0" fontId="11" fillId="33" borderId="21" applyNumberFormat="0" applyFont="0" applyAlignment="0" applyProtection="0"/>
    <xf numFmtId="179" fontId="11" fillId="33" borderId="21" applyNumberFormat="0" applyFont="0" applyAlignment="0" applyProtection="0"/>
    <xf numFmtId="0" fontId="11" fillId="33" borderId="21" applyNumberFormat="0" applyFont="0" applyAlignment="0" applyProtection="0"/>
    <xf numFmtId="179" fontId="99" fillId="33" borderId="21" applyNumberFormat="0" applyFont="0" applyAlignment="0" applyProtection="0"/>
    <xf numFmtId="0" fontId="99" fillId="33" borderId="21" applyNumberFormat="0" applyFont="0" applyAlignment="0" applyProtection="0"/>
    <xf numFmtId="179" fontId="99" fillId="33" borderId="21" applyNumberFormat="0" applyFont="0" applyAlignment="0" applyProtection="0"/>
    <xf numFmtId="0" fontId="99" fillId="33" borderId="21" applyNumberFormat="0" applyFont="0" applyAlignment="0" applyProtection="0"/>
    <xf numFmtId="179" fontId="99" fillId="33" borderId="21" applyNumberFormat="0" applyFont="0" applyAlignment="0" applyProtection="0"/>
    <xf numFmtId="0" fontId="99" fillId="33" borderId="21" applyNumberFormat="0" applyFont="0" applyAlignment="0" applyProtection="0"/>
    <xf numFmtId="179" fontId="99" fillId="33" borderId="21" applyNumberFormat="0" applyFont="0" applyAlignment="0" applyProtection="0"/>
    <xf numFmtId="0" fontId="99" fillId="33" borderId="21" applyNumberFormat="0" applyFont="0" applyAlignment="0" applyProtection="0"/>
    <xf numFmtId="179" fontId="99" fillId="33" borderId="21" applyNumberFormat="0" applyFont="0" applyAlignment="0" applyProtection="0"/>
    <xf numFmtId="0" fontId="99" fillId="33" borderId="21" applyNumberFormat="0" applyFont="0" applyAlignment="0" applyProtection="0"/>
    <xf numFmtId="179" fontId="230" fillId="30" borderId="22" applyNumberFormat="0" applyAlignment="0" applyProtection="0"/>
    <xf numFmtId="0" fontId="230" fillId="30" borderId="22" applyNumberFormat="0" applyAlignment="0" applyProtection="0"/>
    <xf numFmtId="179" fontId="230" fillId="30" borderId="22" applyNumberFormat="0" applyAlignment="0" applyProtection="0"/>
    <xf numFmtId="0" fontId="230" fillId="30" borderId="22" applyNumberFormat="0" applyAlignment="0" applyProtection="0"/>
    <xf numFmtId="179" fontId="230" fillId="30" borderId="22" applyNumberFormat="0" applyAlignment="0" applyProtection="0"/>
    <xf numFmtId="0" fontId="230" fillId="30" borderId="22" applyNumberFormat="0" applyAlignment="0" applyProtection="0"/>
    <xf numFmtId="179" fontId="230" fillId="30" borderId="22" applyNumberFormat="0" applyAlignment="0" applyProtection="0"/>
    <xf numFmtId="0" fontId="230" fillId="30" borderId="22" applyNumberFormat="0" applyAlignment="0" applyProtection="0"/>
    <xf numFmtId="179" fontId="230" fillId="30" borderId="22" applyNumberFormat="0" applyAlignment="0" applyProtection="0"/>
    <xf numFmtId="0" fontId="230" fillId="30" borderId="22" applyNumberFormat="0" applyAlignment="0" applyProtection="0"/>
    <xf numFmtId="179" fontId="230" fillId="30" borderId="22" applyNumberFormat="0" applyAlignment="0" applyProtection="0"/>
    <xf numFmtId="0" fontId="230" fillId="30" borderId="22" applyNumberFormat="0" applyAlignment="0" applyProtection="0"/>
    <xf numFmtId="179" fontId="230" fillId="30" borderId="22" applyNumberFormat="0" applyAlignment="0" applyProtection="0"/>
    <xf numFmtId="0" fontId="230" fillId="30" borderId="22" applyNumberFormat="0" applyAlignment="0" applyProtection="0"/>
    <xf numFmtId="179" fontId="230" fillId="30" borderId="22" applyNumberFormat="0" applyAlignment="0" applyProtection="0"/>
    <xf numFmtId="0" fontId="230" fillId="30" borderId="22" applyNumberFormat="0" applyAlignment="0" applyProtection="0"/>
    <xf numFmtId="179" fontId="230" fillId="30" borderId="22" applyNumberFormat="0" applyAlignment="0" applyProtection="0"/>
    <xf numFmtId="0" fontId="230" fillId="30" borderId="22" applyNumberFormat="0" applyAlignment="0" applyProtection="0"/>
    <xf numFmtId="179" fontId="230" fillId="30" borderId="22" applyNumberFormat="0" applyAlignment="0" applyProtection="0"/>
    <xf numFmtId="0" fontId="230" fillId="30" borderId="22" applyNumberFormat="0" applyAlignment="0" applyProtection="0"/>
    <xf numFmtId="179" fontId="230" fillId="30" borderId="22" applyNumberFormat="0" applyAlignment="0" applyProtection="0"/>
    <xf numFmtId="0" fontId="230" fillId="30" borderId="22" applyNumberFormat="0" applyAlignment="0" applyProtection="0"/>
    <xf numFmtId="179" fontId="230" fillId="30" borderId="22" applyNumberFormat="0" applyAlignment="0" applyProtection="0"/>
    <xf numFmtId="0" fontId="230" fillId="30" borderId="22" applyNumberFormat="0" applyAlignment="0" applyProtection="0"/>
    <xf numFmtId="179" fontId="230" fillId="30" borderId="22" applyNumberFormat="0" applyAlignment="0" applyProtection="0"/>
    <xf numFmtId="0" fontId="230" fillId="30" borderId="22" applyNumberFormat="0" applyAlignment="0" applyProtection="0"/>
    <xf numFmtId="179" fontId="230" fillId="30" borderId="22" applyNumberFormat="0" applyAlignment="0" applyProtection="0"/>
    <xf numFmtId="0" fontId="230" fillId="30" borderId="22" applyNumberFormat="0" applyAlignment="0" applyProtection="0"/>
    <xf numFmtId="179" fontId="230" fillId="30" borderId="22" applyNumberFormat="0" applyAlignment="0" applyProtection="0"/>
    <xf numFmtId="0" fontId="230" fillId="30" borderId="22" applyNumberFormat="0" applyAlignment="0" applyProtection="0"/>
    <xf numFmtId="179" fontId="230" fillId="30" borderId="22" applyNumberFormat="0" applyAlignment="0" applyProtection="0"/>
    <xf numFmtId="0" fontId="230" fillId="30" borderId="22" applyNumberFormat="0" applyAlignment="0" applyProtection="0"/>
    <xf numFmtId="179" fontId="230" fillId="30" borderId="22" applyNumberFormat="0" applyAlignment="0" applyProtection="0"/>
    <xf numFmtId="0" fontId="230" fillId="30" borderId="22" applyNumberFormat="0" applyAlignment="0" applyProtection="0"/>
    <xf numFmtId="179" fontId="230" fillId="30" borderId="22" applyNumberFormat="0" applyAlignment="0" applyProtection="0"/>
    <xf numFmtId="0" fontId="230" fillId="30" borderId="22" applyNumberFormat="0" applyAlignment="0" applyProtection="0"/>
    <xf numFmtId="179" fontId="230" fillId="30" borderId="22" applyNumberFormat="0" applyAlignment="0" applyProtection="0"/>
    <xf numFmtId="0" fontId="230" fillId="30" borderId="22" applyNumberFormat="0" applyAlignment="0" applyProtection="0"/>
    <xf numFmtId="179" fontId="230" fillId="30" borderId="22" applyNumberFormat="0" applyAlignment="0" applyProtection="0"/>
    <xf numFmtId="0" fontId="230" fillId="30" borderId="22" applyNumberFormat="0" applyAlignment="0" applyProtection="0"/>
    <xf numFmtId="179" fontId="230" fillId="30" borderId="22" applyNumberFormat="0" applyAlignment="0" applyProtection="0"/>
    <xf numFmtId="0" fontId="230" fillId="30" borderId="22" applyNumberFormat="0" applyAlignment="0" applyProtection="0"/>
    <xf numFmtId="179" fontId="230" fillId="30" borderId="22" applyNumberFormat="0" applyAlignment="0" applyProtection="0"/>
    <xf numFmtId="0" fontId="230" fillId="30" borderId="22" applyNumberFormat="0" applyAlignment="0" applyProtection="0"/>
    <xf numFmtId="179" fontId="230" fillId="30" borderId="22" applyNumberFormat="0" applyAlignment="0" applyProtection="0"/>
    <xf numFmtId="0" fontId="230" fillId="30" borderId="22" applyNumberFormat="0" applyAlignment="0" applyProtection="0"/>
    <xf numFmtId="179" fontId="230" fillId="30" borderId="22" applyNumberFormat="0" applyAlignment="0" applyProtection="0"/>
    <xf numFmtId="0" fontId="230" fillId="30" borderId="22" applyNumberFormat="0" applyAlignment="0" applyProtection="0"/>
    <xf numFmtId="179" fontId="230" fillId="30" borderId="22" applyNumberFormat="0" applyAlignment="0" applyProtection="0"/>
    <xf numFmtId="0" fontId="230" fillId="30" borderId="22" applyNumberFormat="0" applyAlignment="0" applyProtection="0"/>
    <xf numFmtId="179" fontId="230" fillId="30" borderId="22" applyNumberFormat="0" applyAlignment="0" applyProtection="0"/>
    <xf numFmtId="0" fontId="230" fillId="30" borderId="22" applyNumberFormat="0" applyAlignment="0" applyProtection="0"/>
    <xf numFmtId="179" fontId="230" fillId="30" borderId="22" applyNumberFormat="0" applyAlignment="0" applyProtection="0"/>
    <xf numFmtId="0" fontId="230" fillId="30" borderId="22" applyNumberFormat="0" applyAlignment="0" applyProtection="0"/>
    <xf numFmtId="9" fontId="99" fillId="0" borderId="0" applyFont="0" applyFill="0" applyBorder="0" applyAlignment="0" applyProtection="0"/>
    <xf numFmtId="193" fontId="99" fillId="0" borderId="0"/>
    <xf numFmtId="193" fontId="99" fillId="0" borderId="0"/>
    <xf numFmtId="193" fontId="99" fillId="0" borderId="0"/>
    <xf numFmtId="0" fontId="231" fillId="0" borderId="0" applyBorder="0" applyProtection="0">
      <alignment horizontal="left"/>
    </xf>
    <xf numFmtId="0" fontId="232" fillId="0" borderId="0" applyFill="0" applyBorder="0" applyProtection="0">
      <alignment horizontal="left"/>
    </xf>
    <xf numFmtId="0" fontId="229" fillId="0" borderId="6" applyFill="0" applyBorder="0" applyProtection="0">
      <alignment horizontal="left" vertical="top"/>
    </xf>
    <xf numFmtId="179" fontId="233" fillId="0" borderId="0" applyNumberFormat="0" applyFill="0" applyBorder="0" applyAlignment="0" applyProtection="0"/>
    <xf numFmtId="0" fontId="233" fillId="0" borderId="0" applyNumberFormat="0" applyFill="0" applyBorder="0" applyAlignment="0" applyProtection="0"/>
    <xf numFmtId="179" fontId="233" fillId="0" borderId="0" applyNumberFormat="0" applyFill="0" applyBorder="0" applyAlignment="0" applyProtection="0"/>
    <xf numFmtId="0" fontId="233" fillId="0" borderId="0" applyNumberFormat="0" applyFill="0" applyBorder="0" applyAlignment="0" applyProtection="0"/>
    <xf numFmtId="179" fontId="233" fillId="0" borderId="0" applyNumberFormat="0" applyFill="0" applyBorder="0" applyAlignment="0" applyProtection="0"/>
    <xf numFmtId="0" fontId="233" fillId="0" borderId="0" applyNumberFormat="0" applyFill="0" applyBorder="0" applyAlignment="0" applyProtection="0"/>
    <xf numFmtId="179" fontId="233" fillId="0" borderId="0" applyNumberFormat="0" applyFill="0" applyBorder="0" applyAlignment="0" applyProtection="0"/>
    <xf numFmtId="0" fontId="233" fillId="0" borderId="0" applyNumberFormat="0" applyFill="0" applyBorder="0" applyAlignment="0" applyProtection="0"/>
    <xf numFmtId="179" fontId="233" fillId="0" borderId="0" applyNumberFormat="0" applyFill="0" applyBorder="0" applyAlignment="0" applyProtection="0"/>
    <xf numFmtId="0" fontId="233" fillId="0" borderId="0" applyNumberFormat="0" applyFill="0" applyBorder="0" applyAlignment="0" applyProtection="0"/>
    <xf numFmtId="179" fontId="233" fillId="0" borderId="0" applyNumberFormat="0" applyFill="0" applyBorder="0" applyAlignment="0" applyProtection="0"/>
    <xf numFmtId="0" fontId="233" fillId="0" borderId="0" applyNumberFormat="0" applyFill="0" applyBorder="0" applyAlignment="0" applyProtection="0"/>
    <xf numFmtId="179" fontId="233" fillId="0" borderId="0" applyNumberFormat="0" applyFill="0" applyBorder="0" applyAlignment="0" applyProtection="0"/>
    <xf numFmtId="0" fontId="233" fillId="0" borderId="0" applyNumberFormat="0" applyFill="0" applyBorder="0" applyAlignment="0" applyProtection="0"/>
    <xf numFmtId="179" fontId="233" fillId="0" borderId="0" applyNumberFormat="0" applyFill="0" applyBorder="0" applyAlignment="0" applyProtection="0"/>
    <xf numFmtId="0" fontId="233" fillId="0" borderId="0" applyNumberFormat="0" applyFill="0" applyBorder="0" applyAlignment="0" applyProtection="0"/>
    <xf numFmtId="179" fontId="233" fillId="0" borderId="0" applyNumberFormat="0" applyFill="0" applyBorder="0" applyAlignment="0" applyProtection="0"/>
    <xf numFmtId="0" fontId="233" fillId="0" borderId="0" applyNumberFormat="0" applyFill="0" applyBorder="0" applyAlignment="0" applyProtection="0"/>
    <xf numFmtId="179" fontId="233" fillId="0" borderId="0" applyNumberFormat="0" applyFill="0" applyBorder="0" applyAlignment="0" applyProtection="0"/>
    <xf numFmtId="0" fontId="233" fillId="0" borderId="0" applyNumberFormat="0" applyFill="0" applyBorder="0" applyAlignment="0" applyProtection="0"/>
    <xf numFmtId="179" fontId="233" fillId="0" borderId="0" applyNumberFormat="0" applyFill="0" applyBorder="0" applyAlignment="0" applyProtection="0"/>
    <xf numFmtId="0" fontId="233" fillId="0" borderId="0" applyNumberFormat="0" applyFill="0" applyBorder="0" applyAlignment="0" applyProtection="0"/>
    <xf numFmtId="179" fontId="233" fillId="0" borderId="0" applyNumberFormat="0" applyFill="0" applyBorder="0" applyAlignment="0" applyProtection="0"/>
    <xf numFmtId="0" fontId="233" fillId="0" borderId="0" applyNumberFormat="0" applyFill="0" applyBorder="0" applyAlignment="0" applyProtection="0"/>
    <xf numFmtId="179" fontId="233" fillId="0" borderId="0" applyNumberFormat="0" applyFill="0" applyBorder="0" applyAlignment="0" applyProtection="0"/>
    <xf numFmtId="0" fontId="233" fillId="0" borderId="0" applyNumberFormat="0" applyFill="0" applyBorder="0" applyAlignment="0" applyProtection="0"/>
    <xf numFmtId="179" fontId="233" fillId="0" borderId="0" applyNumberFormat="0" applyFill="0" applyBorder="0" applyAlignment="0" applyProtection="0"/>
    <xf numFmtId="0" fontId="233" fillId="0" borderId="0" applyNumberFormat="0" applyFill="0" applyBorder="0" applyAlignment="0" applyProtection="0"/>
    <xf numFmtId="179" fontId="233" fillId="0" borderId="0" applyNumberFormat="0" applyFill="0" applyBorder="0" applyAlignment="0" applyProtection="0"/>
    <xf numFmtId="0" fontId="233" fillId="0" borderId="0" applyNumberFormat="0" applyFill="0" applyBorder="0" applyAlignment="0" applyProtection="0"/>
    <xf numFmtId="179" fontId="233" fillId="0" borderId="0" applyNumberFormat="0" applyFill="0" applyBorder="0" applyAlignment="0" applyProtection="0"/>
    <xf numFmtId="0" fontId="233" fillId="0" borderId="0" applyNumberFormat="0" applyFill="0" applyBorder="0" applyAlignment="0" applyProtection="0"/>
    <xf numFmtId="179" fontId="233" fillId="0" borderId="0" applyNumberFormat="0" applyFill="0" applyBorder="0" applyAlignment="0" applyProtection="0"/>
    <xf numFmtId="0" fontId="233" fillId="0" borderId="0" applyNumberFormat="0" applyFill="0" applyBorder="0" applyAlignment="0" applyProtection="0"/>
    <xf numFmtId="179" fontId="233" fillId="0" borderId="0" applyNumberFormat="0" applyFill="0" applyBorder="0" applyAlignment="0" applyProtection="0"/>
    <xf numFmtId="0" fontId="233" fillId="0" borderId="0" applyNumberFormat="0" applyFill="0" applyBorder="0" applyAlignment="0" applyProtection="0"/>
    <xf numFmtId="179" fontId="233" fillId="0" borderId="0" applyNumberFormat="0" applyFill="0" applyBorder="0" applyAlignment="0" applyProtection="0"/>
    <xf numFmtId="0" fontId="233" fillId="0" borderId="0" applyNumberFormat="0" applyFill="0" applyBorder="0" applyAlignment="0" applyProtection="0"/>
    <xf numFmtId="179" fontId="233" fillId="0" borderId="0" applyNumberFormat="0" applyFill="0" applyBorder="0" applyAlignment="0" applyProtection="0"/>
    <xf numFmtId="0" fontId="233" fillId="0" borderId="0" applyNumberFormat="0" applyFill="0" applyBorder="0" applyAlignment="0" applyProtection="0"/>
    <xf numFmtId="179" fontId="233" fillId="0" borderId="0" applyNumberFormat="0" applyFill="0" applyBorder="0" applyAlignment="0" applyProtection="0"/>
    <xf numFmtId="0" fontId="233" fillId="0" borderId="0" applyNumberFormat="0" applyFill="0" applyBorder="0" applyAlignment="0" applyProtection="0"/>
    <xf numFmtId="179" fontId="233" fillId="0" borderId="0" applyNumberFormat="0" applyFill="0" applyBorder="0" applyAlignment="0" applyProtection="0"/>
    <xf numFmtId="0" fontId="233" fillId="0" borderId="0" applyNumberFormat="0" applyFill="0" applyBorder="0" applyAlignment="0" applyProtection="0"/>
    <xf numFmtId="179" fontId="233" fillId="0" borderId="0" applyNumberFormat="0" applyFill="0" applyBorder="0" applyAlignment="0" applyProtection="0"/>
    <xf numFmtId="0" fontId="233" fillId="0" borderId="0" applyNumberFormat="0" applyFill="0" applyBorder="0" applyAlignment="0" applyProtection="0"/>
    <xf numFmtId="179" fontId="233" fillId="0" borderId="0" applyNumberFormat="0" applyFill="0" applyBorder="0" applyAlignment="0" applyProtection="0"/>
    <xf numFmtId="0" fontId="233" fillId="0" borderId="0" applyNumberFormat="0" applyFill="0" applyBorder="0" applyAlignment="0" applyProtection="0"/>
    <xf numFmtId="179" fontId="233" fillId="0" borderId="0" applyNumberFormat="0" applyFill="0" applyBorder="0" applyAlignment="0" applyProtection="0"/>
    <xf numFmtId="0" fontId="233" fillId="0" borderId="0" applyNumberFormat="0" applyFill="0" applyBorder="0" applyAlignment="0" applyProtection="0"/>
    <xf numFmtId="179" fontId="233" fillId="0" borderId="0" applyNumberFormat="0" applyFill="0" applyBorder="0" applyAlignment="0" applyProtection="0"/>
    <xf numFmtId="0" fontId="233" fillId="0" borderId="0" applyNumberFormat="0" applyFill="0" applyBorder="0" applyAlignment="0" applyProtection="0"/>
    <xf numFmtId="179" fontId="233" fillId="0" borderId="0" applyNumberFormat="0" applyFill="0" applyBorder="0" applyAlignment="0" applyProtection="0"/>
    <xf numFmtId="0" fontId="233" fillId="0" borderId="0" applyNumberFormat="0" applyFill="0" applyBorder="0" applyAlignment="0" applyProtection="0"/>
    <xf numFmtId="179" fontId="234" fillId="0" borderId="23" applyNumberFormat="0" applyFill="0" applyAlignment="0" applyProtection="0"/>
    <xf numFmtId="0" fontId="234" fillId="0" borderId="23" applyNumberFormat="0" applyFill="0" applyAlignment="0" applyProtection="0"/>
    <xf numFmtId="179" fontId="234" fillId="0" borderId="23" applyNumberFormat="0" applyFill="0" applyAlignment="0" applyProtection="0"/>
    <xf numFmtId="0" fontId="234" fillId="0" borderId="23" applyNumberFormat="0" applyFill="0" applyAlignment="0" applyProtection="0"/>
    <xf numFmtId="179" fontId="234" fillId="0" borderId="23" applyNumberFormat="0" applyFill="0" applyAlignment="0" applyProtection="0"/>
    <xf numFmtId="0" fontId="234" fillId="0" borderId="23" applyNumberFormat="0" applyFill="0" applyAlignment="0" applyProtection="0"/>
    <xf numFmtId="179" fontId="234" fillId="0" borderId="23" applyNumberFormat="0" applyFill="0" applyAlignment="0" applyProtection="0"/>
    <xf numFmtId="0" fontId="234" fillId="0" borderId="23" applyNumberFormat="0" applyFill="0" applyAlignment="0" applyProtection="0"/>
    <xf numFmtId="179" fontId="234" fillId="0" borderId="23" applyNumberFormat="0" applyFill="0" applyAlignment="0" applyProtection="0"/>
    <xf numFmtId="0" fontId="234" fillId="0" borderId="23" applyNumberFormat="0" applyFill="0" applyAlignment="0" applyProtection="0"/>
    <xf numFmtId="179" fontId="234" fillId="0" borderId="23" applyNumberFormat="0" applyFill="0" applyAlignment="0" applyProtection="0"/>
    <xf numFmtId="0" fontId="234" fillId="0" borderId="23" applyNumberFormat="0" applyFill="0" applyAlignment="0" applyProtection="0"/>
    <xf numFmtId="179" fontId="234" fillId="0" borderId="23" applyNumberFormat="0" applyFill="0" applyAlignment="0" applyProtection="0"/>
    <xf numFmtId="0" fontId="234" fillId="0" borderId="23" applyNumberFormat="0" applyFill="0" applyAlignment="0" applyProtection="0"/>
    <xf numFmtId="179" fontId="234" fillId="0" borderId="23" applyNumberFormat="0" applyFill="0" applyAlignment="0" applyProtection="0"/>
    <xf numFmtId="0" fontId="234" fillId="0" borderId="23" applyNumberFormat="0" applyFill="0" applyAlignment="0" applyProtection="0"/>
    <xf numFmtId="179" fontId="234" fillId="0" borderId="23" applyNumberFormat="0" applyFill="0" applyAlignment="0" applyProtection="0"/>
    <xf numFmtId="0" fontId="234" fillId="0" borderId="23" applyNumberFormat="0" applyFill="0" applyAlignment="0" applyProtection="0"/>
    <xf numFmtId="179" fontId="234" fillId="0" borderId="23" applyNumberFormat="0" applyFill="0" applyAlignment="0" applyProtection="0"/>
    <xf numFmtId="0" fontId="234" fillId="0" borderId="23" applyNumberFormat="0" applyFill="0" applyAlignment="0" applyProtection="0"/>
    <xf numFmtId="179" fontId="234" fillId="0" borderId="23" applyNumberFormat="0" applyFill="0" applyAlignment="0" applyProtection="0"/>
    <xf numFmtId="0" fontId="234" fillId="0" borderId="23" applyNumberFormat="0" applyFill="0" applyAlignment="0" applyProtection="0"/>
    <xf numFmtId="179" fontId="234" fillId="0" borderId="23" applyNumberFormat="0" applyFill="0" applyAlignment="0" applyProtection="0"/>
    <xf numFmtId="0" fontId="234" fillId="0" borderId="23" applyNumberFormat="0" applyFill="0" applyAlignment="0" applyProtection="0"/>
    <xf numFmtId="179" fontId="234" fillId="0" borderId="23" applyNumberFormat="0" applyFill="0" applyAlignment="0" applyProtection="0"/>
    <xf numFmtId="0" fontId="234" fillId="0" borderId="23" applyNumberFormat="0" applyFill="0" applyAlignment="0" applyProtection="0"/>
    <xf numFmtId="179" fontId="234" fillId="0" borderId="23" applyNumberFormat="0" applyFill="0" applyAlignment="0" applyProtection="0"/>
    <xf numFmtId="0" fontId="234" fillId="0" borderId="23" applyNumberFormat="0" applyFill="0" applyAlignment="0" applyProtection="0"/>
    <xf numFmtId="179" fontId="234" fillId="0" borderId="23" applyNumberFormat="0" applyFill="0" applyAlignment="0" applyProtection="0"/>
    <xf numFmtId="0" fontId="234" fillId="0" borderId="23" applyNumberFormat="0" applyFill="0" applyAlignment="0" applyProtection="0"/>
    <xf numFmtId="179" fontId="234" fillId="0" borderId="23" applyNumberFormat="0" applyFill="0" applyAlignment="0" applyProtection="0"/>
    <xf numFmtId="0" fontId="234" fillId="0" borderId="23" applyNumberFormat="0" applyFill="0" applyAlignment="0" applyProtection="0"/>
    <xf numFmtId="179" fontId="234" fillId="0" borderId="23" applyNumberFormat="0" applyFill="0" applyAlignment="0" applyProtection="0"/>
    <xf numFmtId="0" fontId="234" fillId="0" borderId="23" applyNumberFormat="0" applyFill="0" applyAlignment="0" applyProtection="0"/>
    <xf numFmtId="179" fontId="234" fillId="0" borderId="23" applyNumberFormat="0" applyFill="0" applyAlignment="0" applyProtection="0"/>
    <xf numFmtId="0" fontId="234" fillId="0" borderId="23" applyNumberFormat="0" applyFill="0" applyAlignment="0" applyProtection="0"/>
    <xf numFmtId="179" fontId="234" fillId="0" borderId="23" applyNumberFormat="0" applyFill="0" applyAlignment="0" applyProtection="0"/>
    <xf numFmtId="0" fontId="234" fillId="0" borderId="23" applyNumberFormat="0" applyFill="0" applyAlignment="0" applyProtection="0"/>
    <xf numFmtId="179" fontId="234" fillId="0" borderId="23" applyNumberFormat="0" applyFill="0" applyAlignment="0" applyProtection="0"/>
    <xf numFmtId="0" fontId="234" fillId="0" borderId="23" applyNumberFormat="0" applyFill="0" applyAlignment="0" applyProtection="0"/>
    <xf numFmtId="179" fontId="234" fillId="0" borderId="23" applyNumberFormat="0" applyFill="0" applyAlignment="0" applyProtection="0"/>
    <xf numFmtId="0" fontId="234" fillId="0" borderId="23" applyNumberFormat="0" applyFill="0" applyAlignment="0" applyProtection="0"/>
    <xf numFmtId="179" fontId="234" fillId="0" borderId="23" applyNumberFormat="0" applyFill="0" applyAlignment="0" applyProtection="0"/>
    <xf numFmtId="0" fontId="234" fillId="0" borderId="23" applyNumberFormat="0" applyFill="0" applyAlignment="0" applyProtection="0"/>
    <xf numFmtId="179" fontId="234" fillId="0" borderId="23" applyNumberFormat="0" applyFill="0" applyAlignment="0" applyProtection="0"/>
    <xf numFmtId="0" fontId="234" fillId="0" borderId="23" applyNumberFormat="0" applyFill="0" applyAlignment="0" applyProtection="0"/>
    <xf numFmtId="179" fontId="234" fillId="0" borderId="23" applyNumberFormat="0" applyFill="0" applyAlignment="0" applyProtection="0"/>
    <xf numFmtId="0" fontId="234" fillId="0" borderId="23" applyNumberFormat="0" applyFill="0" applyAlignment="0" applyProtection="0"/>
    <xf numFmtId="179" fontId="234" fillId="0" borderId="23" applyNumberFormat="0" applyFill="0" applyAlignment="0" applyProtection="0"/>
    <xf numFmtId="0" fontId="234" fillId="0" borderId="23" applyNumberFormat="0" applyFill="0" applyAlignment="0" applyProtection="0"/>
    <xf numFmtId="179" fontId="234" fillId="0" borderId="23" applyNumberFormat="0" applyFill="0" applyAlignment="0" applyProtection="0"/>
    <xf numFmtId="0" fontId="234" fillId="0" borderId="23" applyNumberFormat="0" applyFill="0" applyAlignment="0" applyProtection="0"/>
    <xf numFmtId="179" fontId="234" fillId="0" borderId="23" applyNumberFormat="0" applyFill="0" applyAlignment="0" applyProtection="0"/>
    <xf numFmtId="0" fontId="234" fillId="0" borderId="23" applyNumberFormat="0" applyFill="0" applyAlignment="0" applyProtection="0"/>
    <xf numFmtId="179" fontId="235" fillId="0" borderId="0" applyNumberFormat="0" applyFill="0" applyBorder="0" applyAlignment="0" applyProtection="0"/>
    <xf numFmtId="0" fontId="235" fillId="0" borderId="0" applyNumberFormat="0" applyFill="0" applyBorder="0" applyAlignment="0" applyProtection="0"/>
    <xf numFmtId="179" fontId="235" fillId="0" borderId="0" applyNumberFormat="0" applyFill="0" applyBorder="0" applyAlignment="0" applyProtection="0"/>
    <xf numFmtId="0" fontId="235" fillId="0" borderId="0" applyNumberFormat="0" applyFill="0" applyBorder="0" applyAlignment="0" applyProtection="0"/>
    <xf numFmtId="179" fontId="235" fillId="0" borderId="0" applyNumberFormat="0" applyFill="0" applyBorder="0" applyAlignment="0" applyProtection="0"/>
    <xf numFmtId="0" fontId="235" fillId="0" borderId="0" applyNumberFormat="0" applyFill="0" applyBorder="0" applyAlignment="0" applyProtection="0"/>
    <xf numFmtId="179" fontId="235" fillId="0" borderId="0" applyNumberFormat="0" applyFill="0" applyBorder="0" applyAlignment="0" applyProtection="0"/>
    <xf numFmtId="0" fontId="235" fillId="0" borderId="0" applyNumberFormat="0" applyFill="0" applyBorder="0" applyAlignment="0" applyProtection="0"/>
    <xf numFmtId="179" fontId="235" fillId="0" borderId="0" applyNumberFormat="0" applyFill="0" applyBorder="0" applyAlignment="0" applyProtection="0"/>
    <xf numFmtId="0" fontId="235" fillId="0" borderId="0" applyNumberFormat="0" applyFill="0" applyBorder="0" applyAlignment="0" applyProtection="0"/>
    <xf numFmtId="179" fontId="235" fillId="0" borderId="0" applyNumberFormat="0" applyFill="0" applyBorder="0" applyAlignment="0" applyProtection="0"/>
    <xf numFmtId="0" fontId="235" fillId="0" borderId="0" applyNumberFormat="0" applyFill="0" applyBorder="0" applyAlignment="0" applyProtection="0"/>
    <xf numFmtId="179" fontId="235" fillId="0" borderId="0" applyNumberFormat="0" applyFill="0" applyBorder="0" applyAlignment="0" applyProtection="0"/>
    <xf numFmtId="0" fontId="235" fillId="0" borderId="0" applyNumberFormat="0" applyFill="0" applyBorder="0" applyAlignment="0" applyProtection="0"/>
    <xf numFmtId="179" fontId="235" fillId="0" borderId="0" applyNumberFormat="0" applyFill="0" applyBorder="0" applyAlignment="0" applyProtection="0"/>
    <xf numFmtId="0" fontId="235" fillId="0" borderId="0" applyNumberFormat="0" applyFill="0" applyBorder="0" applyAlignment="0" applyProtection="0"/>
    <xf numFmtId="179" fontId="235" fillId="0" borderId="0" applyNumberFormat="0" applyFill="0" applyBorder="0" applyAlignment="0" applyProtection="0"/>
    <xf numFmtId="0" fontId="235" fillId="0" borderId="0" applyNumberFormat="0" applyFill="0" applyBorder="0" applyAlignment="0" applyProtection="0"/>
    <xf numFmtId="179" fontId="235" fillId="0" borderId="0" applyNumberFormat="0" applyFill="0" applyBorder="0" applyAlignment="0" applyProtection="0"/>
    <xf numFmtId="0" fontId="235" fillId="0" borderId="0" applyNumberFormat="0" applyFill="0" applyBorder="0" applyAlignment="0" applyProtection="0"/>
    <xf numFmtId="179" fontId="235" fillId="0" borderId="0" applyNumberFormat="0" applyFill="0" applyBorder="0" applyAlignment="0" applyProtection="0"/>
    <xf numFmtId="0" fontId="235" fillId="0" borderId="0" applyNumberFormat="0" applyFill="0" applyBorder="0" applyAlignment="0" applyProtection="0"/>
    <xf numFmtId="179" fontId="235" fillId="0" borderId="0" applyNumberFormat="0" applyFill="0" applyBorder="0" applyAlignment="0" applyProtection="0"/>
    <xf numFmtId="0" fontId="235" fillId="0" borderId="0" applyNumberFormat="0" applyFill="0" applyBorder="0" applyAlignment="0" applyProtection="0"/>
    <xf numFmtId="179" fontId="235" fillId="0" borderId="0" applyNumberFormat="0" applyFill="0" applyBorder="0" applyAlignment="0" applyProtection="0"/>
    <xf numFmtId="0" fontId="235" fillId="0" borderId="0" applyNumberFormat="0" applyFill="0" applyBorder="0" applyAlignment="0" applyProtection="0"/>
    <xf numFmtId="179" fontId="235" fillId="0" borderId="0" applyNumberFormat="0" applyFill="0" applyBorder="0" applyAlignment="0" applyProtection="0"/>
    <xf numFmtId="0" fontId="235" fillId="0" borderId="0" applyNumberFormat="0" applyFill="0" applyBorder="0" applyAlignment="0" applyProtection="0"/>
    <xf numFmtId="179" fontId="235" fillId="0" borderId="0" applyNumberFormat="0" applyFill="0" applyBorder="0" applyAlignment="0" applyProtection="0"/>
    <xf numFmtId="0" fontId="235" fillId="0" borderId="0" applyNumberFormat="0" applyFill="0" applyBorder="0" applyAlignment="0" applyProtection="0"/>
    <xf numFmtId="179" fontId="235" fillId="0" borderId="0" applyNumberFormat="0" applyFill="0" applyBorder="0" applyAlignment="0" applyProtection="0"/>
    <xf numFmtId="0" fontId="235" fillId="0" borderId="0" applyNumberFormat="0" applyFill="0" applyBorder="0" applyAlignment="0" applyProtection="0"/>
    <xf numFmtId="179" fontId="235" fillId="0" borderId="0" applyNumberFormat="0" applyFill="0" applyBorder="0" applyAlignment="0" applyProtection="0"/>
    <xf numFmtId="0" fontId="235" fillId="0" borderId="0" applyNumberFormat="0" applyFill="0" applyBorder="0" applyAlignment="0" applyProtection="0"/>
    <xf numFmtId="179" fontId="235" fillId="0" borderId="0" applyNumberFormat="0" applyFill="0" applyBorder="0" applyAlignment="0" applyProtection="0"/>
    <xf numFmtId="0" fontId="235" fillId="0" borderId="0" applyNumberFormat="0" applyFill="0" applyBorder="0" applyAlignment="0" applyProtection="0"/>
    <xf numFmtId="179" fontId="235" fillId="0" borderId="0" applyNumberFormat="0" applyFill="0" applyBorder="0" applyAlignment="0" applyProtection="0"/>
    <xf numFmtId="0" fontId="235" fillId="0" borderId="0" applyNumberFormat="0" applyFill="0" applyBorder="0" applyAlignment="0" applyProtection="0"/>
    <xf numFmtId="179" fontId="235" fillId="0" borderId="0" applyNumberFormat="0" applyFill="0" applyBorder="0" applyAlignment="0" applyProtection="0"/>
    <xf numFmtId="0" fontId="235" fillId="0" borderId="0" applyNumberFormat="0" applyFill="0" applyBorder="0" applyAlignment="0" applyProtection="0"/>
    <xf numFmtId="179" fontId="235" fillId="0" borderId="0" applyNumberFormat="0" applyFill="0" applyBorder="0" applyAlignment="0" applyProtection="0"/>
    <xf numFmtId="0" fontId="235" fillId="0" borderId="0" applyNumberFormat="0" applyFill="0" applyBorder="0" applyAlignment="0" applyProtection="0"/>
    <xf numFmtId="179" fontId="235" fillId="0" borderId="0" applyNumberFormat="0" applyFill="0" applyBorder="0" applyAlignment="0" applyProtection="0"/>
    <xf numFmtId="0" fontId="235" fillId="0" borderId="0" applyNumberFormat="0" applyFill="0" applyBorder="0" applyAlignment="0" applyProtection="0"/>
    <xf numFmtId="179" fontId="235" fillId="0" borderId="0" applyNumberFormat="0" applyFill="0" applyBorder="0" applyAlignment="0" applyProtection="0"/>
    <xf numFmtId="0" fontId="235" fillId="0" borderId="0" applyNumberFormat="0" applyFill="0" applyBorder="0" applyAlignment="0" applyProtection="0"/>
    <xf numFmtId="179" fontId="235" fillId="0" borderId="0" applyNumberFormat="0" applyFill="0" applyBorder="0" applyAlignment="0" applyProtection="0"/>
    <xf numFmtId="0" fontId="235" fillId="0" borderId="0" applyNumberFormat="0" applyFill="0" applyBorder="0" applyAlignment="0" applyProtection="0"/>
    <xf numFmtId="179" fontId="235" fillId="0" borderId="0" applyNumberFormat="0" applyFill="0" applyBorder="0" applyAlignment="0" applyProtection="0"/>
    <xf numFmtId="0" fontId="235" fillId="0" borderId="0" applyNumberFormat="0" applyFill="0" applyBorder="0" applyAlignment="0" applyProtection="0"/>
    <xf numFmtId="179" fontId="235" fillId="0" borderId="0" applyNumberFormat="0" applyFill="0" applyBorder="0" applyAlignment="0" applyProtection="0"/>
    <xf numFmtId="0" fontId="235" fillId="0" borderId="0" applyNumberFormat="0" applyFill="0" applyBorder="0" applyAlignment="0" applyProtection="0"/>
    <xf numFmtId="179" fontId="235" fillId="0" borderId="0" applyNumberFormat="0" applyFill="0" applyBorder="0" applyAlignment="0" applyProtection="0"/>
    <xf numFmtId="0" fontId="235" fillId="0" borderId="0" applyNumberFormat="0" applyFill="0" applyBorder="0" applyAlignment="0" applyProtection="0"/>
    <xf numFmtId="179" fontId="99" fillId="0" borderId="0"/>
    <xf numFmtId="42" fontId="99" fillId="0" borderId="0" applyFont="0" applyFill="0" applyBorder="0" applyAlignment="0" applyProtection="0"/>
    <xf numFmtId="44" fontId="99" fillId="0" borderId="0" applyFont="0" applyFill="0" applyBorder="0" applyAlignment="0" applyProtection="0"/>
    <xf numFmtId="189" fontId="99" fillId="0" borderId="0" applyFont="0" applyFill="0" applyBorder="0" applyAlignment="0" applyProtection="0"/>
    <xf numFmtId="190" fontId="99" fillId="0" borderId="0" applyFont="0" applyFill="0" applyBorder="0" applyAlignment="0" applyProtection="0"/>
    <xf numFmtId="165" fontId="1" fillId="0" borderId="0" applyFont="0" applyFill="0" applyBorder="0" applyAlignment="0" applyProtection="0"/>
    <xf numFmtId="167" fontId="1" fillId="0" borderId="0"/>
    <xf numFmtId="0" fontId="10" fillId="0" borderId="0"/>
    <xf numFmtId="167" fontId="126" fillId="0" borderId="0"/>
    <xf numFmtId="167"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4" fontId="1"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167" fontId="10" fillId="0" borderId="0"/>
    <xf numFmtId="167" fontId="10" fillId="0" borderId="0"/>
    <xf numFmtId="0" fontId="1" fillId="0" borderId="0"/>
    <xf numFmtId="0" fontId="1" fillId="0" borderId="0"/>
    <xf numFmtId="0" fontId="1" fillId="0" borderId="0"/>
    <xf numFmtId="0" fontId="126" fillId="0" borderId="0"/>
    <xf numFmtId="0" fontId="126" fillId="0" borderId="0"/>
    <xf numFmtId="0" fontId="126" fillId="0" borderId="0"/>
    <xf numFmtId="0" fontId="126" fillId="0" borderId="0"/>
    <xf numFmtId="0" fontId="1"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181" fontId="227" fillId="0" borderId="0"/>
    <xf numFmtId="43" fontId="99" fillId="0" borderId="0" applyFont="0" applyFill="0" applyBorder="0" applyAlignment="0" applyProtection="0"/>
    <xf numFmtId="166" fontId="99" fillId="0" borderId="0" applyFont="0" applyFill="0" applyBorder="0" applyAlignment="0" applyProtection="0"/>
    <xf numFmtId="194" fontId="11" fillId="0" borderId="0" applyFont="0" applyFill="0" applyBorder="0" applyAlignment="0" applyProtection="0"/>
    <xf numFmtId="0" fontId="126" fillId="0" borderId="0"/>
    <xf numFmtId="0" fontId="126" fillId="0" borderId="0"/>
    <xf numFmtId="0" fontId="126" fillId="0" borderId="0"/>
    <xf numFmtId="0" fontId="126" fillId="0" borderId="0"/>
    <xf numFmtId="176" fontId="1" fillId="0" borderId="0"/>
    <xf numFmtId="176" fontId="1" fillId="0" borderId="0"/>
    <xf numFmtId="181" fontId="227"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190" fontId="99" fillId="0" borderId="0" applyFont="0" applyFill="0" applyBorder="0" applyAlignment="0" applyProtection="0"/>
  </cellStyleXfs>
  <cellXfs count="2700">
    <xf numFmtId="0" fontId="0" fillId="0" borderId="0" xfId="0"/>
    <xf numFmtId="0" fontId="4" fillId="0" borderId="0" xfId="0" applyFont="1" applyFill="1" applyAlignment="1">
      <alignment vertical="center"/>
    </xf>
    <xf numFmtId="0" fontId="3" fillId="0" borderId="0" xfId="0" applyFont="1" applyFill="1" applyBorder="1" applyAlignment="1">
      <alignment horizontal="center" vertical="center"/>
    </xf>
    <xf numFmtId="0" fontId="5" fillId="0" borderId="0" xfId="0" applyFont="1" applyFill="1" applyBorder="1"/>
    <xf numFmtId="0" fontId="6" fillId="0" borderId="3" xfId="0" applyFont="1" applyFill="1" applyBorder="1" applyAlignment="1">
      <alignment vertical="center"/>
    </xf>
    <xf numFmtId="0" fontId="6" fillId="0" borderId="0" xfId="0" applyFont="1" applyFill="1" applyBorder="1" applyAlignment="1">
      <alignment vertical="center"/>
    </xf>
    <xf numFmtId="0" fontId="6" fillId="0" borderId="3" xfId="0" applyFont="1" applyFill="1" applyBorder="1" applyAlignment="1"/>
    <xf numFmtId="0" fontId="6" fillId="0" borderId="0" xfId="0" applyFont="1" applyFill="1" applyBorder="1" applyAlignment="1"/>
    <xf numFmtId="0" fontId="7" fillId="0" borderId="0" xfId="0" applyFont="1" applyFill="1" applyAlignment="1">
      <alignment vertical="center" wrapText="1"/>
    </xf>
    <xf numFmtId="0" fontId="3" fillId="0" borderId="0" xfId="0" applyFont="1" applyFill="1" applyBorder="1" applyAlignment="1">
      <alignment vertical="center" wrapText="1"/>
    </xf>
    <xf numFmtId="0" fontId="8" fillId="0" borderId="2" xfId="0" applyFont="1" applyFill="1" applyBorder="1" applyAlignment="1">
      <alignment horizontal="right" vertical="center" wrapText="1"/>
    </xf>
    <xf numFmtId="0" fontId="3" fillId="0" borderId="0" xfId="0" applyFont="1" applyFill="1" applyBorder="1" applyAlignment="1">
      <alignment horizontal="center" vertical="center" wrapText="1"/>
    </xf>
    <xf numFmtId="3" fontId="5" fillId="0" borderId="0" xfId="0" applyNumberFormat="1" applyFont="1" applyFill="1" applyBorder="1" applyAlignment="1">
      <alignment horizontal="left" indent="1"/>
    </xf>
    <xf numFmtId="0" fontId="5" fillId="0" borderId="0" xfId="0" applyFont="1" applyFill="1" applyBorder="1" applyAlignment="1">
      <alignment horizontal="left" indent="1"/>
    </xf>
    <xf numFmtId="0" fontId="5" fillId="0" borderId="3" xfId="0" applyFont="1" applyFill="1" applyBorder="1" applyAlignment="1">
      <alignment horizontal="left" indent="1"/>
    </xf>
    <xf numFmtId="0" fontId="8" fillId="0" borderId="0" xfId="0" applyFont="1" applyFill="1" applyBorder="1" applyAlignment="1">
      <alignment horizontal="left"/>
    </xf>
    <xf numFmtId="0" fontId="13" fillId="0" borderId="0" xfId="0" applyFont="1" applyFill="1"/>
    <xf numFmtId="0" fontId="0" fillId="0" borderId="0" xfId="0" applyFont="1" applyFill="1"/>
    <xf numFmtId="0" fontId="14" fillId="0" borderId="0" xfId="0" applyFont="1" applyFill="1" applyBorder="1" applyAlignment="1">
      <alignment horizontal="left"/>
    </xf>
    <xf numFmtId="0" fontId="8" fillId="0" borderId="2" xfId="0" applyFont="1" applyFill="1" applyBorder="1" applyAlignment="1">
      <alignment horizontal="left" vertical="center"/>
    </xf>
    <xf numFmtId="0" fontId="8" fillId="0" borderId="2" xfId="0" applyFont="1" applyFill="1" applyBorder="1" applyAlignment="1">
      <alignment horizontal="right" vertical="center"/>
    </xf>
    <xf numFmtId="167" fontId="5" fillId="0" borderId="0" xfId="0" applyNumberFormat="1" applyFont="1" applyFill="1" applyBorder="1" applyAlignment="1">
      <alignment horizontal="left" wrapText="1"/>
    </xf>
    <xf numFmtId="0" fontId="5" fillId="0" borderId="0" xfId="0" applyFont="1" applyFill="1" applyBorder="1" applyAlignment="1">
      <alignment vertical="center"/>
    </xf>
    <xf numFmtId="166" fontId="5" fillId="0" borderId="0" xfId="0" applyNumberFormat="1" applyFont="1" applyFill="1" applyBorder="1" applyAlignment="1">
      <alignment horizontal="right" vertical="center"/>
    </xf>
    <xf numFmtId="166" fontId="5" fillId="0" borderId="0" xfId="0" applyNumberFormat="1" applyFont="1" applyFill="1" applyBorder="1" applyAlignment="1">
      <alignment horizontal="right"/>
    </xf>
    <xf numFmtId="3" fontId="5" fillId="0" borderId="0" xfId="0" applyNumberFormat="1" applyFont="1" applyFill="1" applyBorder="1" applyAlignment="1">
      <alignment horizontal="right" vertical="center"/>
    </xf>
    <xf numFmtId="169" fontId="5" fillId="0" borderId="1" xfId="1" applyNumberFormat="1" applyFont="1" applyFill="1" applyBorder="1" applyAlignment="1">
      <alignment horizontal="right"/>
    </xf>
    <xf numFmtId="0" fontId="17" fillId="0" borderId="0" xfId="0" applyFont="1" applyFill="1" applyBorder="1" applyAlignment="1"/>
    <xf numFmtId="0" fontId="18" fillId="0" borderId="3" xfId="0" applyFont="1" applyFill="1" applyBorder="1"/>
    <xf numFmtId="3" fontId="18" fillId="0" borderId="3" xfId="0" applyNumberFormat="1" applyFont="1" applyFill="1" applyBorder="1" applyAlignment="1" applyProtection="1">
      <alignment horizontal="right"/>
    </xf>
    <xf numFmtId="0" fontId="18" fillId="0" borderId="0" xfId="0" applyFont="1" applyFill="1" applyBorder="1"/>
    <xf numFmtId="3" fontId="18" fillId="0" borderId="0" xfId="0" applyNumberFormat="1" applyFont="1" applyFill="1" applyBorder="1" applyAlignment="1" applyProtection="1">
      <alignment horizontal="right"/>
    </xf>
    <xf numFmtId="0" fontId="17" fillId="0" borderId="3" xfId="0" applyFont="1" applyFill="1" applyBorder="1" applyAlignment="1"/>
    <xf numFmtId="2" fontId="18" fillId="0" borderId="3" xfId="0" applyNumberFormat="1" applyFont="1" applyFill="1" applyBorder="1" applyAlignment="1" applyProtection="1">
      <alignment horizontal="right"/>
    </xf>
    <xf numFmtId="168" fontId="19" fillId="0" borderId="3" xfId="0" applyNumberFormat="1" applyFont="1" applyFill="1" applyBorder="1"/>
    <xf numFmtId="169" fontId="19" fillId="0" borderId="0" xfId="1" applyNumberFormat="1" applyFont="1" applyFill="1" applyBorder="1"/>
    <xf numFmtId="3" fontId="19" fillId="0" borderId="0" xfId="0" applyNumberFormat="1" applyFont="1" applyFill="1" applyBorder="1"/>
    <xf numFmtId="0" fontId="20" fillId="0" borderId="3" xfId="0" applyFont="1" applyFill="1" applyBorder="1" applyAlignment="1">
      <alignment vertical="center"/>
    </xf>
    <xf numFmtId="3" fontId="8" fillId="0" borderId="0" xfId="0" applyNumberFormat="1" applyFont="1" applyFill="1" applyBorder="1" applyAlignment="1">
      <alignment horizontal="right" vertical="center"/>
    </xf>
    <xf numFmtId="0" fontId="18" fillId="0" borderId="0" xfId="0" applyFont="1" applyFill="1" applyBorder="1" applyAlignment="1">
      <alignment horizontal="left" indent="2"/>
    </xf>
    <xf numFmtId="3" fontId="19" fillId="0" borderId="0" xfId="0" applyNumberFormat="1" applyFont="1" applyFill="1"/>
    <xf numFmtId="169" fontId="18" fillId="0" borderId="0" xfId="1" applyNumberFormat="1" applyFont="1" applyFill="1" applyBorder="1"/>
    <xf numFmtId="3" fontId="18" fillId="0" borderId="0" xfId="0" applyNumberFormat="1" applyFont="1" applyFill="1" applyBorder="1"/>
    <xf numFmtId="0" fontId="18" fillId="0" borderId="1" xfId="0" applyFont="1" applyFill="1" applyBorder="1" applyAlignment="1">
      <alignment horizontal="left" indent="2"/>
    </xf>
    <xf numFmtId="3" fontId="18" fillId="0" borderId="1" xfId="0" applyNumberFormat="1" applyFont="1" applyFill="1" applyBorder="1" applyAlignment="1" applyProtection="1">
      <alignment horizontal="right"/>
    </xf>
    <xf numFmtId="169" fontId="18" fillId="0" borderId="1" xfId="1" applyNumberFormat="1" applyFont="1" applyFill="1" applyBorder="1"/>
    <xf numFmtId="3" fontId="18" fillId="0" borderId="1" xfId="0" applyNumberFormat="1" applyFont="1" applyFill="1" applyBorder="1"/>
    <xf numFmtId="3" fontId="21" fillId="0" borderId="0" xfId="0" applyNumberFormat="1" applyFont="1" applyFill="1" applyBorder="1"/>
    <xf numFmtId="0" fontId="17" fillId="0" borderId="0" xfId="0" applyFont="1" applyFill="1" applyBorder="1" applyAlignment="1">
      <alignment horizontal="center" vertical="center"/>
    </xf>
    <xf numFmtId="0" fontId="18" fillId="0" borderId="3" xfId="0" applyFont="1" applyFill="1" applyBorder="1" applyAlignment="1"/>
    <xf numFmtId="0" fontId="18" fillId="0" borderId="0" xfId="0" applyFont="1" applyFill="1" applyBorder="1" applyAlignment="1"/>
    <xf numFmtId="0" fontId="18" fillId="0" borderId="0" xfId="0" applyFont="1" applyFill="1" applyBorder="1" applyAlignment="1">
      <alignment horizontal="center" vertical="center"/>
    </xf>
    <xf numFmtId="2" fontId="18" fillId="0" borderId="0" xfId="0" applyNumberFormat="1" applyFont="1" applyFill="1" applyBorder="1" applyAlignment="1"/>
    <xf numFmtId="0" fontId="18" fillId="0" borderId="3" xfId="0" applyFont="1" applyFill="1" applyBorder="1" applyAlignment="1">
      <alignment horizontal="left" indent="2"/>
    </xf>
    <xf numFmtId="3" fontId="18" fillId="0" borderId="0" xfId="0" applyNumberFormat="1" applyFont="1" applyFill="1" applyBorder="1" applyAlignment="1" applyProtection="1">
      <alignment horizontal="right" vertical="center"/>
    </xf>
    <xf numFmtId="1" fontId="18" fillId="0" borderId="1" xfId="0" applyNumberFormat="1" applyFont="1" applyFill="1" applyBorder="1" applyAlignment="1" applyProtection="1">
      <alignment horizontal="right" vertical="center"/>
    </xf>
    <xf numFmtId="169" fontId="18" fillId="0" borderId="1" xfId="1" applyNumberFormat="1" applyFont="1" applyFill="1" applyBorder="1" applyAlignment="1" applyProtection="1">
      <alignment horizontal="right" vertical="center"/>
    </xf>
    <xf numFmtId="3" fontId="18" fillId="0" borderId="1" xfId="0" applyNumberFormat="1" applyFont="1" applyFill="1" applyBorder="1" applyAlignment="1" applyProtection="1">
      <alignment horizontal="right" vertical="center"/>
    </xf>
    <xf numFmtId="0" fontId="19" fillId="0" borderId="0" xfId="0" applyFont="1" applyFill="1"/>
    <xf numFmtId="0" fontId="17" fillId="0" borderId="1" xfId="0" applyFont="1" applyFill="1" applyBorder="1" applyAlignment="1">
      <alignment horizontal="left"/>
    </xf>
    <xf numFmtId="0" fontId="20" fillId="0" borderId="0" xfId="0" applyFont="1" applyFill="1" applyBorder="1" applyAlignment="1">
      <alignment horizontal="left" vertical="center"/>
    </xf>
    <xf numFmtId="0" fontId="20" fillId="0" borderId="1" xfId="0" applyFont="1" applyFill="1" applyBorder="1" applyAlignment="1">
      <alignment vertical="center"/>
    </xf>
    <xf numFmtId="3" fontId="8" fillId="0" borderId="1" xfId="0" applyNumberFormat="1" applyFont="1" applyFill="1" applyBorder="1" applyAlignment="1">
      <alignment horizontal="right" vertical="center"/>
    </xf>
    <xf numFmtId="0" fontId="19" fillId="0" borderId="1" xfId="0" applyFont="1" applyFill="1" applyBorder="1"/>
    <xf numFmtId="0" fontId="3" fillId="0" borderId="0" xfId="0" applyFont="1" applyFill="1" applyBorder="1" applyAlignment="1"/>
    <xf numFmtId="0" fontId="5" fillId="0" borderId="1" xfId="0" applyFont="1" applyFill="1" applyBorder="1"/>
    <xf numFmtId="1" fontId="18" fillId="0" borderId="0" xfId="0" applyNumberFormat="1" applyFont="1" applyFill="1" applyBorder="1"/>
    <xf numFmtId="0" fontId="3" fillId="0" borderId="1" xfId="0" applyFont="1" applyFill="1" applyBorder="1" applyAlignment="1"/>
    <xf numFmtId="0" fontId="8" fillId="0" borderId="3" xfId="0" applyFont="1" applyFill="1" applyBorder="1" applyAlignment="1">
      <alignment horizontal="right"/>
    </xf>
    <xf numFmtId="3" fontId="8" fillId="0" borderId="3" xfId="0" applyNumberFormat="1" applyFont="1" applyFill="1" applyBorder="1" applyAlignment="1">
      <alignment horizontal="right"/>
    </xf>
    <xf numFmtId="168" fontId="5" fillId="0" borderId="1" xfId="0" applyNumberFormat="1" applyFont="1" applyFill="1" applyBorder="1" applyAlignment="1">
      <alignment horizontal="right"/>
    </xf>
    <xf numFmtId="0" fontId="17" fillId="0" borderId="1" xfId="0" applyFont="1" applyFill="1" applyBorder="1" applyAlignment="1"/>
    <xf numFmtId="0" fontId="20" fillId="0" borderId="3" xfId="0" applyFont="1" applyFill="1" applyBorder="1"/>
    <xf numFmtId="3" fontId="20" fillId="0" borderId="3" xfId="0" applyNumberFormat="1" applyFont="1" applyFill="1" applyBorder="1"/>
    <xf numFmtId="0" fontId="20" fillId="0" borderId="0" xfId="0" applyFont="1" applyFill="1" applyBorder="1" applyAlignment="1">
      <alignment horizontal="left" indent="1"/>
    </xf>
    <xf numFmtId="3" fontId="20" fillId="0" borderId="0" xfId="0" applyNumberFormat="1" applyFont="1" applyFill="1" applyBorder="1"/>
    <xf numFmtId="169" fontId="20" fillId="0" borderId="0" xfId="1" applyNumberFormat="1" applyFont="1" applyFill="1" applyBorder="1"/>
    <xf numFmtId="0" fontId="18" fillId="0" borderId="0" xfId="0" applyFont="1" applyFill="1" applyBorder="1" applyAlignment="1">
      <alignment horizontal="left" vertical="center" wrapText="1" indent="2"/>
    </xf>
    <xf numFmtId="1" fontId="17" fillId="0" borderId="0" xfId="0" applyNumberFormat="1" applyFont="1" applyFill="1" applyBorder="1" applyAlignment="1"/>
    <xf numFmtId="0" fontId="18" fillId="0" borderId="0" xfId="0" applyFont="1" applyFill="1" applyBorder="1" applyAlignment="1">
      <alignment horizontal="left"/>
    </xf>
    <xf numFmtId="3" fontId="18" fillId="0" borderId="3" xfId="0" applyNumberFormat="1" applyFont="1" applyFill="1" applyBorder="1"/>
    <xf numFmtId="166" fontId="18" fillId="0" borderId="0" xfId="0" applyNumberFormat="1" applyFont="1" applyFill="1" applyBorder="1"/>
    <xf numFmtId="166" fontId="18" fillId="0" borderId="0" xfId="0" applyNumberFormat="1" applyFont="1" applyFill="1" applyBorder="1" applyAlignment="1">
      <alignment horizontal="right"/>
    </xf>
    <xf numFmtId="0" fontId="18" fillId="0" borderId="1" xfId="0" applyFont="1" applyFill="1" applyBorder="1" applyAlignment="1">
      <alignment horizontal="left"/>
    </xf>
    <xf numFmtId="166" fontId="18" fillId="0" borderId="1" xfId="0" applyNumberFormat="1" applyFont="1" applyFill="1" applyBorder="1"/>
    <xf numFmtId="166" fontId="18" fillId="0" borderId="1" xfId="0" applyNumberFormat="1" applyFont="1" applyFill="1" applyBorder="1" applyAlignment="1">
      <alignment horizontal="right"/>
    </xf>
    <xf numFmtId="168" fontId="20" fillId="0" borderId="3" xfId="0" applyNumberFormat="1" applyFont="1" applyFill="1" applyBorder="1"/>
    <xf numFmtId="168" fontId="20" fillId="0" borderId="0" xfId="0" applyNumberFormat="1" applyFont="1" applyFill="1" applyBorder="1"/>
    <xf numFmtId="168" fontId="18" fillId="0" borderId="0" xfId="0" applyNumberFormat="1" applyFont="1" applyFill="1" applyBorder="1"/>
    <xf numFmtId="168" fontId="18" fillId="0" borderId="3" xfId="0" applyNumberFormat="1" applyFont="1" applyFill="1" applyBorder="1"/>
    <xf numFmtId="0" fontId="15" fillId="0" borderId="0" xfId="0" applyFont="1" applyFill="1" applyAlignment="1">
      <alignment vertical="center"/>
    </xf>
    <xf numFmtId="166" fontId="20" fillId="0" borderId="3" xfId="0" applyNumberFormat="1" applyFont="1" applyFill="1" applyBorder="1"/>
    <xf numFmtId="166" fontId="20" fillId="0" borderId="0" xfId="0" applyNumberFormat="1" applyFont="1" applyFill="1" applyBorder="1"/>
    <xf numFmtId="0" fontId="19" fillId="0" borderId="0" xfId="0" applyFont="1" applyFill="1" applyBorder="1" applyAlignment="1">
      <alignment horizontal="center"/>
    </xf>
    <xf numFmtId="167" fontId="18" fillId="0" borderId="0" xfId="0" applyNumberFormat="1" applyFont="1" applyFill="1" applyBorder="1" applyAlignment="1">
      <alignment vertical="center"/>
    </xf>
    <xf numFmtId="166" fontId="18" fillId="0" borderId="0" xfId="0" applyNumberFormat="1" applyFont="1" applyFill="1" applyBorder="1" applyAlignment="1">
      <alignment vertical="center"/>
    </xf>
    <xf numFmtId="167" fontId="18" fillId="0" borderId="0" xfId="0" applyNumberFormat="1" applyFont="1" applyFill="1" applyBorder="1" applyAlignment="1">
      <alignment horizontal="left" vertical="center" indent="2"/>
    </xf>
    <xf numFmtId="167" fontId="18" fillId="0" borderId="1" xfId="0" applyNumberFormat="1" applyFont="1" applyFill="1" applyBorder="1" applyAlignment="1">
      <alignment vertical="center"/>
    </xf>
    <xf numFmtId="166" fontId="18" fillId="0" borderId="1" xfId="0" applyNumberFormat="1" applyFont="1" applyFill="1" applyBorder="1" applyAlignment="1">
      <alignment vertical="center"/>
    </xf>
    <xf numFmtId="0" fontId="19" fillId="0" borderId="3" xfId="0" applyFont="1" applyFill="1" applyBorder="1"/>
    <xf numFmtId="0" fontId="15" fillId="0" borderId="0" xfId="0" applyFont="1" applyFill="1" applyAlignment="1"/>
    <xf numFmtId="0" fontId="15" fillId="0" borderId="0" xfId="0" applyFont="1" applyFill="1" applyAlignment="1">
      <alignment horizontal="center"/>
    </xf>
    <xf numFmtId="3" fontId="18" fillId="0" borderId="0" xfId="0" applyNumberFormat="1" applyFont="1" applyFill="1" applyBorder="1" applyAlignment="1" applyProtection="1">
      <alignment horizontal="right" readingOrder="1"/>
    </xf>
    <xf numFmtId="168" fontId="18" fillId="0" borderId="0" xfId="0" applyNumberFormat="1" applyFont="1" applyFill="1" applyBorder="1" applyAlignment="1" applyProtection="1">
      <alignment horizontal="right" readingOrder="1"/>
    </xf>
    <xf numFmtId="168" fontId="18" fillId="0" borderId="1" xfId="0" applyNumberFormat="1" applyFont="1" applyFill="1" applyBorder="1" applyAlignment="1" applyProtection="1">
      <alignment horizontal="right" readingOrder="1"/>
    </xf>
    <xf numFmtId="3" fontId="18" fillId="0" borderId="0" xfId="0" applyNumberFormat="1" applyFont="1" applyFill="1" applyBorder="1" applyAlignment="1" applyProtection="1">
      <alignment horizontal="right" vertical="center" readingOrder="1"/>
    </xf>
    <xf numFmtId="3" fontId="18" fillId="0" borderId="0" xfId="0" applyNumberFormat="1" applyFont="1" applyFill="1" applyBorder="1" applyAlignment="1" applyProtection="1">
      <alignment vertical="center" readingOrder="1"/>
    </xf>
    <xf numFmtId="0" fontId="20" fillId="0" borderId="1" xfId="0" applyFont="1" applyFill="1" applyBorder="1" applyAlignment="1">
      <alignment horizontal="left" indent="1"/>
    </xf>
    <xf numFmtId="168" fontId="20" fillId="0" borderId="1" xfId="0" applyNumberFormat="1" applyFont="1" applyFill="1" applyBorder="1"/>
    <xf numFmtId="166" fontId="18" fillId="0" borderId="3" xfId="0" applyNumberFormat="1" applyFont="1" applyFill="1" applyBorder="1"/>
    <xf numFmtId="0" fontId="6" fillId="0" borderId="1" xfId="0" applyFont="1" applyFill="1" applyBorder="1" applyAlignment="1"/>
    <xf numFmtId="3" fontId="8" fillId="0" borderId="3" xfId="0" applyNumberFormat="1" applyFont="1" applyFill="1" applyBorder="1"/>
    <xf numFmtId="3" fontId="8" fillId="0" borderId="0" xfId="0" applyNumberFormat="1" applyFont="1" applyFill="1" applyBorder="1"/>
    <xf numFmtId="3" fontId="5" fillId="0" borderId="0" xfId="0" applyNumberFormat="1" applyFont="1" applyFill="1" applyBorder="1"/>
    <xf numFmtId="169" fontId="5" fillId="0" borderId="0" xfId="1" applyNumberFormat="1" applyFont="1" applyFill="1" applyBorder="1"/>
    <xf numFmtId="169" fontId="8" fillId="0" borderId="0" xfId="1" applyNumberFormat="1" applyFont="1" applyFill="1" applyBorder="1"/>
    <xf numFmtId="3" fontId="5" fillId="0" borderId="3" xfId="0" applyNumberFormat="1" applyFont="1" applyFill="1" applyBorder="1"/>
    <xf numFmtId="3" fontId="22" fillId="0" borderId="3" xfId="0" applyNumberFormat="1" applyFont="1" applyFill="1" applyBorder="1"/>
    <xf numFmtId="169" fontId="22" fillId="0" borderId="3" xfId="1" applyNumberFormat="1" applyFont="1" applyFill="1" applyBorder="1"/>
    <xf numFmtId="166" fontId="8" fillId="0" borderId="3" xfId="0" applyNumberFormat="1" applyFont="1" applyFill="1" applyBorder="1"/>
    <xf numFmtId="166" fontId="8" fillId="0" borderId="0" xfId="0" applyNumberFormat="1" applyFont="1" applyFill="1" applyBorder="1"/>
    <xf numFmtId="166" fontId="5" fillId="0" borderId="0" xfId="0" applyNumberFormat="1" applyFont="1" applyFill="1" applyBorder="1"/>
    <xf numFmtId="166" fontId="5" fillId="0" borderId="0" xfId="1" applyNumberFormat="1" applyFont="1" applyFill="1" applyBorder="1"/>
    <xf numFmtId="166" fontId="8" fillId="0" borderId="0" xfId="1" applyNumberFormat="1" applyFont="1" applyFill="1" applyBorder="1"/>
    <xf numFmtId="0" fontId="2" fillId="0" borderId="0" xfId="0" applyFont="1" applyFill="1"/>
    <xf numFmtId="166" fontId="8" fillId="0" borderId="1" xfId="0" applyNumberFormat="1" applyFont="1" applyFill="1" applyBorder="1"/>
    <xf numFmtId="0" fontId="25" fillId="0" borderId="0" xfId="0" applyFont="1" applyFill="1"/>
    <xf numFmtId="169" fontId="5" fillId="0" borderId="0" xfId="1" applyNumberFormat="1" applyFont="1" applyFill="1" applyBorder="1" applyAlignment="1">
      <alignment horizontal="right"/>
    </xf>
    <xf numFmtId="167" fontId="5" fillId="0" borderId="3" xfId="0" applyNumberFormat="1" applyFont="1" applyFill="1" applyBorder="1" applyAlignment="1">
      <alignment wrapText="1"/>
    </xf>
    <xf numFmtId="0" fontId="5" fillId="0" borderId="3" xfId="0" applyFont="1" applyFill="1" applyBorder="1" applyAlignment="1">
      <alignment horizontal="center"/>
    </xf>
    <xf numFmtId="169" fontId="5" fillId="0" borderId="3" xfId="1" applyNumberFormat="1" applyFont="1" applyFill="1" applyBorder="1" applyAlignment="1">
      <alignment horizontal="right"/>
    </xf>
    <xf numFmtId="167" fontId="5" fillId="0" borderId="1" xfId="0" applyNumberFormat="1" applyFont="1" applyFill="1" applyBorder="1" applyAlignment="1">
      <alignment horizontal="left" wrapText="1"/>
    </xf>
    <xf numFmtId="1" fontId="6" fillId="0" borderId="0" xfId="0" applyNumberFormat="1" applyFont="1" applyFill="1" applyBorder="1"/>
    <xf numFmtId="0" fontId="3" fillId="0" borderId="0" xfId="0" applyFont="1" applyFill="1" applyBorder="1"/>
    <xf numFmtId="0" fontId="3" fillId="0" borderId="2" xfId="0" applyFont="1" applyFill="1" applyBorder="1" applyAlignment="1">
      <alignment horizontal="right"/>
    </xf>
    <xf numFmtId="3" fontId="18" fillId="0" borderId="1" xfId="5" applyNumberFormat="1" applyFont="1" applyFill="1" applyBorder="1" applyAlignment="1" applyProtection="1">
      <alignment horizontal="right"/>
    </xf>
    <xf numFmtId="0" fontId="8" fillId="0" borderId="2" xfId="0" applyFont="1" applyFill="1" applyBorder="1"/>
    <xf numFmtId="166" fontId="0" fillId="0" borderId="0" xfId="0" applyNumberFormat="1" applyFont="1" applyFill="1" applyBorder="1" applyAlignment="1">
      <alignment horizontal="right" vertical="center"/>
    </xf>
    <xf numFmtId="166" fontId="0" fillId="0" borderId="0" xfId="0" applyNumberFormat="1" applyFont="1" applyFill="1" applyBorder="1" applyAlignment="1">
      <alignment horizontal="right"/>
    </xf>
    <xf numFmtId="0" fontId="0" fillId="0" borderId="0" xfId="0" applyFont="1" applyFill="1" applyBorder="1"/>
    <xf numFmtId="0" fontId="0" fillId="0" borderId="0" xfId="0" applyFont="1" applyFill="1" applyBorder="1" applyAlignment="1">
      <alignment horizontal="left" vertical="top"/>
    </xf>
    <xf numFmtId="0" fontId="0" fillId="0" borderId="0" xfId="0" applyFont="1" applyFill="1" applyBorder="1" applyAlignment="1">
      <alignment horizontal="right" vertical="top"/>
    </xf>
    <xf numFmtId="0" fontId="24" fillId="0" borderId="1" xfId="0" applyFont="1" applyFill="1" applyBorder="1" applyAlignment="1">
      <alignment horizontal="right"/>
    </xf>
    <xf numFmtId="0" fontId="8" fillId="0" borderId="2"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3" xfId="0" applyFont="1" applyFill="1" applyBorder="1"/>
    <xf numFmtId="3" fontId="8" fillId="0" borderId="3" xfId="0" applyNumberFormat="1" applyFont="1" applyFill="1" applyBorder="1" applyAlignment="1">
      <alignment horizontal="right" vertical="center"/>
    </xf>
    <xf numFmtId="167" fontId="5" fillId="0" borderId="0" xfId="0" applyNumberFormat="1" applyFont="1" applyFill="1" applyBorder="1" applyAlignment="1">
      <alignment horizontal="left" indent="2"/>
    </xf>
    <xf numFmtId="3" fontId="5" fillId="0" borderId="1" xfId="0" applyNumberFormat="1" applyFont="1" applyFill="1" applyBorder="1" applyAlignment="1">
      <alignment horizontal="right" vertical="center"/>
    </xf>
    <xf numFmtId="0" fontId="6" fillId="0" borderId="3" xfId="0" applyFont="1" applyFill="1" applyBorder="1" applyAlignment="1">
      <alignment horizontal="right"/>
    </xf>
    <xf numFmtId="0" fontId="8" fillId="0" borderId="3" xfId="0" applyFont="1" applyFill="1" applyBorder="1" applyAlignment="1">
      <alignment horizontal="left" vertical="center" wrapText="1"/>
    </xf>
    <xf numFmtId="3" fontId="8" fillId="0" borderId="9" xfId="0" applyNumberFormat="1" applyFont="1" applyFill="1" applyBorder="1" applyAlignment="1">
      <alignment horizontal="right"/>
    </xf>
    <xf numFmtId="3" fontId="5" fillId="0" borderId="0" xfId="0" applyNumberFormat="1" applyFont="1" applyFill="1" applyBorder="1" applyAlignment="1">
      <alignment horizontal="right"/>
    </xf>
    <xf numFmtId="3" fontId="5" fillId="0" borderId="10" xfId="0" applyNumberFormat="1" applyFont="1" applyFill="1" applyBorder="1" applyAlignment="1">
      <alignment horizontal="right"/>
    </xf>
    <xf numFmtId="167" fontId="5" fillId="0" borderId="0" xfId="0" quotePrefix="1" applyNumberFormat="1" applyFont="1" applyFill="1" applyBorder="1" applyAlignment="1">
      <alignment horizontal="left" wrapText="1"/>
    </xf>
    <xf numFmtId="3" fontId="5" fillId="0" borderId="11" xfId="0" applyNumberFormat="1" applyFont="1" applyFill="1" applyBorder="1" applyAlignment="1">
      <alignment horizontal="right"/>
    </xf>
    <xf numFmtId="3" fontId="5" fillId="0" borderId="1" xfId="0" applyNumberFormat="1" applyFont="1" applyFill="1" applyBorder="1" applyAlignment="1">
      <alignment horizontal="right"/>
    </xf>
    <xf numFmtId="0" fontId="6" fillId="0" borderId="0" xfId="0" applyFont="1" applyFill="1" applyBorder="1" applyAlignment="1">
      <alignment horizontal="right"/>
    </xf>
    <xf numFmtId="167" fontId="15" fillId="0" borderId="1" xfId="0" applyNumberFormat="1" applyFont="1" applyFill="1" applyBorder="1" applyAlignment="1">
      <alignment vertical="center"/>
    </xf>
    <xf numFmtId="167" fontId="15" fillId="0" borderId="1" xfId="0" applyNumberFormat="1" applyFont="1" applyFill="1" applyBorder="1" applyAlignment="1">
      <alignment vertical="center" wrapText="1"/>
    </xf>
    <xf numFmtId="167" fontId="15" fillId="0" borderId="1" xfId="0" applyNumberFormat="1" applyFont="1" applyFill="1" applyBorder="1" applyAlignment="1">
      <alignment horizontal="right" vertical="center" wrapText="1"/>
    </xf>
    <xf numFmtId="167" fontId="5" fillId="0" borderId="0" xfId="0" applyNumberFormat="1" applyFont="1" applyFill="1" applyBorder="1" applyAlignment="1">
      <alignment horizontal="left"/>
    </xf>
    <xf numFmtId="1" fontId="0" fillId="0" borderId="0" xfId="0" applyNumberFormat="1" applyFont="1" applyFill="1" applyBorder="1" applyAlignment="1">
      <alignment horizontal="right" vertical="center"/>
    </xf>
    <xf numFmtId="1" fontId="0" fillId="0" borderId="0" xfId="0" applyNumberFormat="1" applyFont="1" applyFill="1" applyBorder="1" applyAlignment="1">
      <alignment horizontal="right"/>
    </xf>
    <xf numFmtId="166" fontId="0" fillId="0" borderId="1" xfId="0" applyNumberFormat="1" applyFont="1" applyFill="1" applyBorder="1" applyAlignment="1">
      <alignment horizontal="right" vertical="center"/>
    </xf>
    <xf numFmtId="0" fontId="20" fillId="0" borderId="0" xfId="0" applyFont="1" applyFill="1" applyAlignment="1">
      <alignment horizontal="left" indent="1"/>
    </xf>
    <xf numFmtId="2" fontId="19" fillId="0" borderId="0" xfId="0" applyNumberFormat="1" applyFont="1" applyFill="1"/>
    <xf numFmtId="0" fontId="6" fillId="0" borderId="0" xfId="0" applyFont="1" applyFill="1" applyAlignment="1">
      <alignment vertical="center"/>
    </xf>
    <xf numFmtId="0" fontId="0" fillId="0" borderId="0" xfId="0" applyFont="1" applyFill="1" applyAlignment="1">
      <alignment vertical="center"/>
    </xf>
    <xf numFmtId="0" fontId="20" fillId="0" borderId="2" xfId="0" applyFont="1" applyFill="1" applyBorder="1" applyAlignment="1">
      <alignment vertical="center"/>
    </xf>
    <xf numFmtId="0" fontId="20" fillId="0" borderId="2" xfId="0" applyFont="1" applyFill="1" applyBorder="1" applyAlignment="1">
      <alignment horizontal="right" vertical="center"/>
    </xf>
    <xf numFmtId="166" fontId="20" fillId="0" borderId="0" xfId="0" applyNumberFormat="1" applyFont="1" applyFill="1" applyAlignment="1">
      <alignment horizontal="right"/>
    </xf>
    <xf numFmtId="166" fontId="18" fillId="0" borderId="0" xfId="0" applyNumberFormat="1" applyFont="1" applyFill="1" applyBorder="1" applyAlignment="1" applyProtection="1">
      <alignment horizontal="right" readingOrder="1"/>
    </xf>
    <xf numFmtId="166" fontId="18" fillId="0" borderId="0" xfId="0" applyNumberFormat="1" applyFont="1" applyFill="1" applyBorder="1" applyAlignment="1" applyProtection="1">
      <alignment horizontal="right" vertical="center" readingOrder="1"/>
    </xf>
    <xf numFmtId="168" fontId="18" fillId="0" borderId="0" xfId="0" applyNumberFormat="1" applyFont="1" applyFill="1" applyBorder="1" applyAlignment="1" applyProtection="1">
      <alignment vertical="center" readingOrder="1"/>
    </xf>
    <xf numFmtId="168" fontId="18" fillId="0" borderId="0" xfId="0" applyNumberFormat="1" applyFont="1" applyFill="1" applyBorder="1" applyProtection="1"/>
    <xf numFmtId="168" fontId="18" fillId="0" borderId="1" xfId="0" applyNumberFormat="1" applyFont="1" applyFill="1" applyBorder="1" applyAlignment="1" applyProtection="1">
      <alignment vertical="center" readingOrder="1"/>
    </xf>
    <xf numFmtId="168" fontId="18" fillId="0" borderId="1" xfId="0" applyNumberFormat="1" applyFont="1" applyFill="1" applyBorder="1" applyProtection="1"/>
    <xf numFmtId="0" fontId="28" fillId="0" borderId="0" xfId="0" applyFont="1"/>
    <xf numFmtId="0" fontId="29" fillId="0" borderId="0" xfId="0" applyFont="1"/>
    <xf numFmtId="0" fontId="30" fillId="0" borderId="0" xfId="0" applyFont="1" applyAlignment="1">
      <alignment horizontal="left" indent="3"/>
    </xf>
    <xf numFmtId="0" fontId="31" fillId="0" borderId="0" xfId="0" applyFont="1" applyAlignment="1">
      <alignment horizontal="left" indent="5"/>
    </xf>
    <xf numFmtId="0" fontId="31" fillId="0" borderId="0" xfId="0" applyFont="1"/>
    <xf numFmtId="0" fontId="32" fillId="0" borderId="0" xfId="0" applyFont="1" applyAlignment="1">
      <alignment horizontal="left" indent="5"/>
    </xf>
    <xf numFmtId="0" fontId="33" fillId="0" borderId="0" xfId="0" applyFont="1"/>
    <xf numFmtId="0" fontId="31" fillId="0" borderId="0" xfId="0" applyFont="1" applyAlignment="1">
      <alignment horizontal="left" indent="3"/>
    </xf>
    <xf numFmtId="0" fontId="31" fillId="0" borderId="0" xfId="0" applyFont="1" applyAlignment="1"/>
    <xf numFmtId="0" fontId="34" fillId="0" borderId="0" xfId="0" applyFont="1" applyAlignment="1"/>
    <xf numFmtId="0" fontId="35" fillId="0" borderId="0" xfId="0" applyFont="1"/>
    <xf numFmtId="0" fontId="34" fillId="0" borderId="0" xfId="0" applyFont="1" applyAlignment="1">
      <alignment horizontal="left" indent="5"/>
    </xf>
    <xf numFmtId="0" fontId="32" fillId="0" borderId="0" xfId="0" applyFont="1" applyAlignment="1"/>
    <xf numFmtId="0" fontId="32" fillId="0" borderId="0" xfId="0" applyFont="1" applyAlignment="1">
      <alignment horizontal="left" indent="2"/>
    </xf>
    <xf numFmtId="0" fontId="39" fillId="0" borderId="0" xfId="0" applyFont="1" applyFill="1" applyBorder="1" applyAlignment="1">
      <alignment horizontal="left" indent="2"/>
    </xf>
    <xf numFmtId="3" fontId="39" fillId="0" borderId="0" xfId="0" applyNumberFormat="1" applyFont="1" applyFill="1" applyBorder="1" applyAlignment="1" applyProtection="1">
      <alignment horizontal="right" vertical="center"/>
    </xf>
    <xf numFmtId="0" fontId="38" fillId="0" borderId="0" xfId="0" applyFont="1" applyFill="1" applyBorder="1" applyAlignment="1">
      <alignment horizontal="right" vertical="center"/>
    </xf>
    <xf numFmtId="0" fontId="13" fillId="0" borderId="0" xfId="0" applyFont="1" applyFill="1" applyAlignment="1">
      <alignment vertical="center"/>
    </xf>
    <xf numFmtId="0" fontId="15" fillId="0" borderId="1" xfId="0" applyFont="1" applyFill="1" applyBorder="1" applyAlignment="1"/>
    <xf numFmtId="0" fontId="15" fillId="0" borderId="0" xfId="0" applyFont="1" applyFill="1" applyBorder="1" applyAlignment="1"/>
    <xf numFmtId="0" fontId="18" fillId="0" borderId="1" xfId="0" applyFont="1" applyFill="1" applyBorder="1"/>
    <xf numFmtId="0" fontId="17" fillId="0" borderId="0" xfId="0" applyFont="1" applyFill="1"/>
    <xf numFmtId="0" fontId="15" fillId="0" borderId="1" xfId="3" applyFont="1" applyFill="1" applyBorder="1" applyAlignment="1"/>
    <xf numFmtId="0" fontId="20" fillId="0" borderId="2" xfId="3" applyFont="1" applyFill="1" applyBorder="1" applyAlignment="1">
      <alignment horizontal="right" vertical="center" wrapText="1"/>
    </xf>
    <xf numFmtId="0" fontId="18" fillId="0" borderId="0" xfId="3" applyFont="1" applyFill="1" applyBorder="1" applyAlignment="1">
      <alignment horizontal="left" indent="2"/>
    </xf>
    <xf numFmtId="3" fontId="18" fillId="0" borderId="0" xfId="3" applyNumberFormat="1" applyFont="1" applyFill="1" applyBorder="1" applyAlignment="1">
      <alignment horizontal="right"/>
    </xf>
    <xf numFmtId="0" fontId="18" fillId="0" borderId="1" xfId="3" applyFont="1" applyFill="1" applyBorder="1" applyAlignment="1">
      <alignment horizontal="left" indent="2"/>
    </xf>
    <xf numFmtId="3" fontId="18" fillId="0" borderId="1" xfId="3" applyNumberFormat="1" applyFont="1" applyFill="1" applyBorder="1" applyAlignment="1">
      <alignment horizontal="right"/>
    </xf>
    <xf numFmtId="0" fontId="17" fillId="0" borderId="0" xfId="3" applyFont="1" applyFill="1"/>
    <xf numFmtId="0" fontId="17" fillId="0" borderId="0" xfId="3" applyFont="1" applyFill="1" applyBorder="1"/>
    <xf numFmtId="3" fontId="17" fillId="0" borderId="0" xfId="3" applyNumberFormat="1" applyFont="1" applyFill="1"/>
    <xf numFmtId="0" fontId="19" fillId="0" borderId="0" xfId="3" applyFont="1" applyFill="1"/>
    <xf numFmtId="0" fontId="15" fillId="0" borderId="0" xfId="3" applyFont="1" applyFill="1" applyAlignment="1"/>
    <xf numFmtId="0" fontId="19" fillId="0" borderId="0" xfId="3" applyFont="1" applyFill="1" applyBorder="1"/>
    <xf numFmtId="3" fontId="17" fillId="0" borderId="0" xfId="0" applyNumberFormat="1" applyFont="1" applyFill="1"/>
    <xf numFmtId="169" fontId="17" fillId="0" borderId="0" xfId="0" applyNumberFormat="1" applyFont="1" applyFill="1"/>
    <xf numFmtId="0" fontId="15" fillId="0" borderId="0" xfId="0" applyFont="1" applyFill="1"/>
    <xf numFmtId="0" fontId="8" fillId="0" borderId="2" xfId="0" applyFont="1" applyFill="1" applyBorder="1" applyAlignment="1">
      <alignment horizontal="left"/>
    </xf>
    <xf numFmtId="9" fontId="5" fillId="0" borderId="0" xfId="2" applyFont="1" applyFill="1" applyBorder="1"/>
    <xf numFmtId="9" fontId="0" fillId="0" borderId="0" xfId="2" applyFont="1" applyFill="1"/>
    <xf numFmtId="9" fontId="0" fillId="0" borderId="0" xfId="2" applyFont="1" applyFill="1" applyBorder="1"/>
    <xf numFmtId="0" fontId="6" fillId="0" borderId="0" xfId="0" applyFont="1" applyFill="1" applyBorder="1"/>
    <xf numFmtId="0" fontId="5" fillId="0" borderId="0" xfId="0"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3" fontId="5" fillId="0" borderId="1" xfId="0" applyNumberFormat="1" applyFont="1" applyFill="1" applyBorder="1"/>
    <xf numFmtId="0" fontId="0" fillId="0" borderId="1" xfId="0" applyFont="1" applyFill="1" applyBorder="1"/>
    <xf numFmtId="0" fontId="3" fillId="0" borderId="0" xfId="0" applyFont="1" applyFill="1" applyBorder="1" applyAlignment="1">
      <alignment vertical="center"/>
    </xf>
    <xf numFmtId="167" fontId="5" fillId="0" borderId="0" xfId="0" applyNumberFormat="1" applyFont="1" applyFill="1" applyBorder="1" applyAlignment="1">
      <alignment horizontal="left" wrapText="1" indent="2"/>
    </xf>
    <xf numFmtId="167" fontId="5" fillId="0" borderId="1" xfId="0" quotePrefix="1" applyNumberFormat="1" applyFont="1" applyFill="1" applyBorder="1" applyAlignment="1">
      <alignment horizontal="left"/>
    </xf>
    <xf numFmtId="0" fontId="3" fillId="0" borderId="0" xfId="0" applyFont="1" applyFill="1" applyAlignment="1">
      <alignment vertical="center"/>
    </xf>
    <xf numFmtId="0" fontId="6" fillId="0" borderId="0" xfId="0" applyFont="1" applyFill="1" applyAlignment="1"/>
    <xf numFmtId="0" fontId="14" fillId="0" borderId="0" xfId="0" applyFont="1" applyFill="1" applyAlignment="1"/>
    <xf numFmtId="0" fontId="14" fillId="0" borderId="1" xfId="0" applyFont="1" applyFill="1" applyBorder="1" applyAlignment="1"/>
    <xf numFmtId="0" fontId="5" fillId="0" borderId="0" xfId="0" applyFont="1" applyFill="1" applyBorder="1" applyAlignment="1">
      <alignment horizontal="left" indent="2"/>
    </xf>
    <xf numFmtId="0" fontId="5" fillId="0" borderId="0" xfId="0" applyFont="1" applyFill="1" applyBorder="1" applyAlignment="1">
      <alignment horizontal="right"/>
    </xf>
    <xf numFmtId="0" fontId="8" fillId="0" borderId="0" xfId="0" applyFont="1" applyFill="1" applyBorder="1"/>
    <xf numFmtId="0" fontId="5" fillId="0" borderId="1" xfId="0" applyFont="1" applyFill="1" applyBorder="1" applyAlignment="1">
      <alignment horizontal="left" indent="2"/>
    </xf>
    <xf numFmtId="0" fontId="8" fillId="0" borderId="2" xfId="0" applyFont="1" applyFill="1" applyBorder="1" applyAlignment="1">
      <alignment vertical="center"/>
    </xf>
    <xf numFmtId="0" fontId="5" fillId="0" borderId="3" xfId="0" applyFont="1" applyFill="1" applyBorder="1"/>
    <xf numFmtId="0" fontId="5" fillId="0" borderId="3" xfId="0" applyFont="1" applyFill="1" applyBorder="1" applyAlignment="1">
      <alignment horizontal="right"/>
    </xf>
    <xf numFmtId="0" fontId="5" fillId="0" borderId="1" xfId="0" applyFont="1" applyFill="1" applyBorder="1" applyAlignment="1">
      <alignment horizontal="right"/>
    </xf>
    <xf numFmtId="0" fontId="8" fillId="0" borderId="0" xfId="0" applyFont="1" applyFill="1" applyBorder="1" applyAlignment="1"/>
    <xf numFmtId="1" fontId="8" fillId="0" borderId="0" xfId="0" applyNumberFormat="1" applyFont="1" applyFill="1" applyBorder="1" applyAlignment="1">
      <alignment horizontal="right"/>
    </xf>
    <xf numFmtId="3" fontId="5" fillId="0" borderId="3" xfId="0" applyNumberFormat="1" applyFont="1" applyFill="1" applyBorder="1" applyAlignment="1">
      <alignment horizontal="right"/>
    </xf>
    <xf numFmtId="3" fontId="20" fillId="0" borderId="0" xfId="0" applyNumberFormat="1" applyFont="1" applyFill="1" applyBorder="1" applyAlignment="1" applyProtection="1">
      <alignment horizontal="right"/>
    </xf>
    <xf numFmtId="0" fontId="20" fillId="0" borderId="0" xfId="0" applyFont="1" applyFill="1" applyBorder="1"/>
    <xf numFmtId="168" fontId="18" fillId="0" borderId="0" xfId="3" applyNumberFormat="1" applyFont="1" applyFill="1" applyBorder="1" applyAlignment="1">
      <alignment horizontal="right"/>
    </xf>
    <xf numFmtId="166" fontId="5" fillId="0" borderId="0" xfId="0" applyNumberFormat="1" applyFont="1" applyFill="1" applyAlignment="1">
      <alignment horizontal="right"/>
    </xf>
    <xf numFmtId="168" fontId="5" fillId="0" borderId="0" xfId="0" applyNumberFormat="1" applyFont="1" applyFill="1" applyBorder="1" applyAlignment="1">
      <alignment horizontal="right"/>
    </xf>
    <xf numFmtId="0" fontId="8" fillId="0" borderId="0" xfId="0" applyFont="1" applyFill="1" applyBorder="1" applyAlignment="1">
      <alignment horizontal="right" vertical="center" wrapText="1"/>
    </xf>
    <xf numFmtId="168" fontId="8" fillId="0" borderId="0" xfId="0" applyNumberFormat="1" applyFont="1" applyFill="1" applyBorder="1" applyAlignment="1">
      <alignment horizontal="right"/>
    </xf>
    <xf numFmtId="3" fontId="18" fillId="0" borderId="3" xfId="0" applyNumberFormat="1" applyFont="1" applyFill="1" applyBorder="1" applyAlignment="1">
      <alignment horizontal="right" vertical="center"/>
    </xf>
    <xf numFmtId="175" fontId="18" fillId="0" borderId="0" xfId="0" applyNumberFormat="1" applyFont="1" applyFill="1" applyBorder="1" applyAlignment="1">
      <alignment horizontal="right" vertical="center"/>
    </xf>
    <xf numFmtId="2" fontId="18" fillId="0" borderId="0" xfId="0" applyNumberFormat="1" applyFont="1" applyFill="1" applyBorder="1" applyAlignment="1">
      <alignment horizontal="right" vertical="center"/>
    </xf>
    <xf numFmtId="175" fontId="18" fillId="0" borderId="0" xfId="23" applyNumberFormat="1" applyFont="1" applyFill="1" applyBorder="1" applyAlignment="1">
      <alignment horizontal="right" vertical="center"/>
    </xf>
    <xf numFmtId="3" fontId="18" fillId="0" borderId="1" xfId="23" applyNumberFormat="1" applyFont="1" applyFill="1" applyBorder="1" applyAlignment="1">
      <alignment horizontal="right" vertical="center"/>
    </xf>
    <xf numFmtId="3" fontId="14" fillId="0" borderId="0" xfId="0" applyNumberFormat="1" applyFont="1" applyFill="1" applyAlignment="1"/>
    <xf numFmtId="166" fontId="8" fillId="0" borderId="0" xfId="0" applyNumberFormat="1" applyFont="1" applyFill="1" applyBorder="1" applyAlignment="1">
      <alignment horizontal="right" vertical="center"/>
    </xf>
    <xf numFmtId="3" fontId="18" fillId="0" borderId="0" xfId="0" applyNumberFormat="1" applyFont="1" applyFill="1"/>
    <xf numFmtId="3" fontId="18" fillId="0" borderId="0" xfId="0" applyNumberFormat="1" applyFont="1" applyFill="1" applyBorder="1" applyAlignment="1">
      <alignment horizontal="right"/>
    </xf>
    <xf numFmtId="0" fontId="17" fillId="0" borderId="0" xfId="0" applyFont="1" applyFill="1" applyBorder="1"/>
    <xf numFmtId="3" fontId="39" fillId="0" borderId="0" xfId="0" applyNumberFormat="1" applyFont="1" applyFill="1" applyBorder="1" applyAlignment="1" applyProtection="1">
      <alignment horizontal="right" readingOrder="1"/>
    </xf>
    <xf numFmtId="0" fontId="44" fillId="0" borderId="1" xfId="0" applyFont="1" applyFill="1" applyBorder="1" applyAlignment="1"/>
    <xf numFmtId="0" fontId="44" fillId="0" borderId="0" xfId="0" applyFont="1" applyFill="1" applyAlignment="1">
      <alignment vertical="center"/>
    </xf>
    <xf numFmtId="0" fontId="44" fillId="0" borderId="0" xfId="0" applyFont="1" applyFill="1" applyBorder="1" applyAlignment="1"/>
    <xf numFmtId="0" fontId="24" fillId="0" borderId="1" xfId="0" applyFont="1" applyFill="1" applyBorder="1" applyAlignment="1"/>
    <xf numFmtId="0" fontId="24" fillId="0" borderId="0" xfId="0" applyFont="1" applyFill="1" applyBorder="1" applyAlignment="1"/>
    <xf numFmtId="0" fontId="24" fillId="0" borderId="0" xfId="0" applyFont="1" applyFill="1" applyAlignment="1">
      <alignment horizontal="left"/>
    </xf>
    <xf numFmtId="0" fontId="44" fillId="0" borderId="1" xfId="0" applyFont="1" applyFill="1" applyBorder="1" applyAlignment="1">
      <alignment horizontal="left"/>
    </xf>
    <xf numFmtId="0" fontId="24" fillId="0" borderId="1" xfId="0" applyFont="1" applyFill="1" applyBorder="1"/>
    <xf numFmtId="0" fontId="5" fillId="0" borderId="0" xfId="0" applyNumberFormat="1" applyFont="1" applyFill="1" applyBorder="1" applyAlignment="1">
      <alignment horizontal="right"/>
    </xf>
    <xf numFmtId="0" fontId="6" fillId="0" borderId="0" xfId="0" applyFont="1" applyFill="1"/>
    <xf numFmtId="0" fontId="6" fillId="0" borderId="0" xfId="3" applyFont="1" applyFill="1" applyBorder="1" applyAlignment="1"/>
    <xf numFmtId="0" fontId="14" fillId="0" borderId="0" xfId="3" applyFont="1" applyFill="1" applyBorder="1" applyAlignment="1"/>
    <xf numFmtId="0" fontId="14" fillId="0" borderId="0" xfId="0" applyFont="1" applyFill="1"/>
    <xf numFmtId="3" fontId="14" fillId="0" borderId="0" xfId="0" applyNumberFormat="1" applyFont="1" applyFill="1"/>
    <xf numFmtId="3" fontId="0" fillId="0" borderId="0" xfId="0" applyNumberFormat="1" applyFont="1" applyFill="1"/>
    <xf numFmtId="0" fontId="40" fillId="0" borderId="3" xfId="3" applyFont="1" applyFill="1" applyBorder="1" applyAlignment="1">
      <alignment horizontal="left"/>
    </xf>
    <xf numFmtId="0" fontId="14" fillId="0" borderId="0" xfId="0" applyFont="1" applyFill="1" applyBorder="1" applyAlignment="1"/>
    <xf numFmtId="3" fontId="20" fillId="0" borderId="0" xfId="0" applyNumberFormat="1" applyFont="1" applyFill="1" applyAlignment="1"/>
    <xf numFmtId="0" fontId="3" fillId="0" borderId="0" xfId="0" applyFont="1" applyFill="1" applyAlignment="1">
      <alignment vertical="center" wrapText="1"/>
    </xf>
    <xf numFmtId="167" fontId="5" fillId="0" borderId="0" xfId="0" applyNumberFormat="1" applyFont="1" applyFill="1" applyBorder="1" applyAlignment="1">
      <alignment wrapText="1"/>
    </xf>
    <xf numFmtId="168" fontId="20" fillId="0" borderId="0" xfId="0" applyNumberFormat="1" applyFont="1" applyFill="1" applyAlignment="1">
      <alignment horizontal="right"/>
    </xf>
    <xf numFmtId="0" fontId="4" fillId="0" borderId="0" xfId="0" applyFont="1" applyFill="1" applyBorder="1" applyAlignment="1">
      <alignment vertical="center"/>
    </xf>
    <xf numFmtId="0" fontId="24" fillId="0" borderId="0" xfId="0" applyFont="1" applyFill="1" applyBorder="1" applyAlignment="1">
      <alignment horizontal="left"/>
    </xf>
    <xf numFmtId="0" fontId="0" fillId="0" borderId="0" xfId="0" applyFont="1" applyFill="1" applyBorder="1" applyAlignment="1">
      <alignment horizontal="center"/>
    </xf>
    <xf numFmtId="167" fontId="8" fillId="0" borderId="0" xfId="0" applyNumberFormat="1" applyFont="1" applyFill="1" applyBorder="1" applyAlignment="1">
      <alignment horizontal="left" vertical="center" indent="1"/>
    </xf>
    <xf numFmtId="168" fontId="20" fillId="0" borderId="0" xfId="0" applyNumberFormat="1" applyFont="1" applyFill="1" applyBorder="1" applyAlignment="1">
      <alignment horizontal="right" vertical="center"/>
    </xf>
    <xf numFmtId="168" fontId="8" fillId="0" borderId="0" xfId="0" applyNumberFormat="1" applyFont="1" applyFill="1" applyBorder="1" applyAlignment="1">
      <alignment horizontal="right" vertical="center"/>
    </xf>
    <xf numFmtId="167" fontId="5" fillId="0" borderId="0" xfId="0" applyNumberFormat="1" applyFont="1" applyFill="1" applyBorder="1" applyAlignment="1">
      <alignment horizontal="left" vertical="center" indent="3"/>
    </xf>
    <xf numFmtId="0" fontId="5" fillId="0" borderId="0" xfId="0" applyFont="1" applyFill="1" applyBorder="1" applyAlignment="1">
      <alignment horizontal="right" vertical="center"/>
    </xf>
    <xf numFmtId="167" fontId="20" fillId="0" borderId="0" xfId="0" applyNumberFormat="1" applyFont="1" applyFill="1" applyBorder="1" applyAlignment="1">
      <alignment horizontal="left" vertical="center" wrapText="1" indent="1"/>
    </xf>
    <xf numFmtId="167" fontId="8" fillId="0" borderId="1" xfId="0" applyNumberFormat="1" applyFont="1" applyFill="1" applyBorder="1" applyAlignment="1">
      <alignment vertical="center"/>
    </xf>
    <xf numFmtId="1" fontId="8" fillId="0" borderId="1" xfId="0" applyNumberFormat="1" applyFont="1" applyFill="1" applyBorder="1" applyAlignment="1">
      <alignment horizontal="right" vertical="center"/>
    </xf>
    <xf numFmtId="168" fontId="0" fillId="0" borderId="0" xfId="0" applyNumberFormat="1" applyFont="1" applyFill="1" applyAlignment="1">
      <alignment vertical="center"/>
    </xf>
    <xf numFmtId="167" fontId="8" fillId="0" borderId="3" xfId="0" applyNumberFormat="1" applyFont="1" applyFill="1" applyBorder="1" applyAlignment="1">
      <alignment vertical="center"/>
    </xf>
    <xf numFmtId="166" fontId="8" fillId="0" borderId="0" xfId="0" applyNumberFormat="1" applyFont="1" applyFill="1" applyBorder="1" applyAlignment="1">
      <alignment horizontal="right" vertical="center" readingOrder="1"/>
    </xf>
    <xf numFmtId="168" fontId="18" fillId="0" borderId="0" xfId="0" applyNumberFormat="1" applyFont="1" applyFill="1" applyBorder="1" applyAlignment="1">
      <alignment horizontal="right" vertical="center" readingOrder="1"/>
    </xf>
    <xf numFmtId="168" fontId="18" fillId="0" borderId="0" xfId="0" applyNumberFormat="1" applyFont="1" applyFill="1" applyAlignment="1">
      <alignment horizontal="right" readingOrder="1"/>
    </xf>
    <xf numFmtId="167" fontId="20" fillId="0" borderId="1" xfId="0" applyNumberFormat="1" applyFont="1" applyFill="1" applyBorder="1" applyAlignment="1">
      <alignment horizontal="left" vertical="center" wrapText="1" indent="1"/>
    </xf>
    <xf numFmtId="168" fontId="20" fillId="0" borderId="0" xfId="0" applyNumberFormat="1" applyFont="1" applyFill="1" applyAlignment="1">
      <alignment horizontal="right" readingOrder="1"/>
    </xf>
    <xf numFmtId="0" fontId="18" fillId="0" borderId="0" xfId="0" applyFont="1" applyFill="1" applyAlignment="1">
      <alignment horizontal="left" indent="2"/>
    </xf>
    <xf numFmtId="168" fontId="18" fillId="0" borderId="1" xfId="0" applyNumberFormat="1" applyFont="1" applyFill="1" applyBorder="1" applyAlignment="1">
      <alignment horizontal="right" readingOrder="1"/>
    </xf>
    <xf numFmtId="0" fontId="24" fillId="0" borderId="0" xfId="0" applyFont="1" applyFill="1" applyBorder="1" applyAlignment="1">
      <alignment horizontal="left" vertical="center"/>
    </xf>
    <xf numFmtId="0" fontId="29" fillId="0" borderId="1" xfId="0" applyFont="1" applyFill="1" applyBorder="1" applyAlignment="1">
      <alignment horizontal="center" vertical="center"/>
    </xf>
    <xf numFmtId="0" fontId="29" fillId="0" borderId="0" xfId="0" applyFont="1" applyFill="1" applyBorder="1" applyAlignment="1">
      <alignment horizontal="center" vertical="center"/>
    </xf>
    <xf numFmtId="0" fontId="5" fillId="0" borderId="0" xfId="0" applyFont="1" applyFill="1" applyBorder="1" applyAlignment="1">
      <alignment horizontal="left" vertical="center" indent="2"/>
    </xf>
    <xf numFmtId="168" fontId="18" fillId="0" borderId="0" xfId="0" applyNumberFormat="1" applyFont="1" applyFill="1" applyBorder="1" applyAlignment="1">
      <alignment horizontal="right" vertical="center"/>
    </xf>
    <xf numFmtId="0" fontId="5" fillId="0" borderId="1" xfId="0" applyFont="1" applyFill="1" applyBorder="1" applyAlignment="1">
      <alignment horizontal="left" vertical="center" indent="2"/>
    </xf>
    <xf numFmtId="168" fontId="18" fillId="0" borderId="1" xfId="0" applyNumberFormat="1" applyFont="1" applyFill="1" applyBorder="1" applyAlignment="1">
      <alignment horizontal="right" vertical="center"/>
    </xf>
    <xf numFmtId="0" fontId="8" fillId="0" borderId="0" xfId="0" applyFont="1" applyFill="1" applyAlignment="1">
      <alignment horizontal="left" indent="1"/>
    </xf>
    <xf numFmtId="168" fontId="8" fillId="0" borderId="0" xfId="0" applyNumberFormat="1" applyFont="1" applyFill="1"/>
    <xf numFmtId="0" fontId="5" fillId="0" borderId="0" xfId="0" applyFont="1" applyFill="1" applyAlignment="1">
      <alignment horizontal="left" indent="2"/>
    </xf>
    <xf numFmtId="168" fontId="18" fillId="0" borderId="0" xfId="0" applyNumberFormat="1" applyFont="1" applyFill="1" applyBorder="1" applyAlignment="1" applyProtection="1">
      <alignment horizontal="right" vertical="center" readingOrder="1"/>
    </xf>
    <xf numFmtId="168" fontId="18" fillId="0" borderId="1" xfId="0" applyNumberFormat="1" applyFont="1" applyFill="1" applyBorder="1" applyAlignment="1" applyProtection="1">
      <alignment horizontal="right" vertical="center" readingOrder="1"/>
    </xf>
    <xf numFmtId="168" fontId="0" fillId="0" borderId="0" xfId="0" applyNumberFormat="1" applyFont="1" applyFill="1"/>
    <xf numFmtId="166" fontId="0" fillId="0" borderId="0" xfId="0" applyNumberFormat="1" applyFont="1" applyFill="1"/>
    <xf numFmtId="168" fontId="8" fillId="0" borderId="3" xfId="0" applyNumberFormat="1" applyFont="1" applyFill="1" applyBorder="1"/>
    <xf numFmtId="168" fontId="5" fillId="0" borderId="0" xfId="0" applyNumberFormat="1" applyFont="1" applyFill="1" applyBorder="1" applyAlignment="1">
      <alignment horizontal="left" indent="2"/>
    </xf>
    <xf numFmtId="171" fontId="8" fillId="0" borderId="0" xfId="1" applyNumberFormat="1" applyFont="1" applyFill="1" applyBorder="1" applyProtection="1"/>
    <xf numFmtId="166" fontId="8" fillId="0" borderId="0" xfId="1" applyNumberFormat="1" applyFont="1" applyFill="1" applyBorder="1" applyProtection="1"/>
    <xf numFmtId="171" fontId="45" fillId="0" borderId="0" xfId="1" applyNumberFormat="1" applyFont="1" applyFill="1" applyBorder="1" applyAlignment="1" applyProtection="1">
      <alignment horizontal="right" vertical="center"/>
    </xf>
    <xf numFmtId="171" fontId="5" fillId="0" borderId="0" xfId="1" applyNumberFormat="1" applyFont="1" applyFill="1" applyBorder="1" applyProtection="1"/>
    <xf numFmtId="171" fontId="45" fillId="0" borderId="0" xfId="1" applyNumberFormat="1" applyFont="1" applyFill="1" applyBorder="1" applyAlignment="1" applyProtection="1">
      <alignment vertical="center" readingOrder="1"/>
    </xf>
    <xf numFmtId="171" fontId="18" fillId="0" borderId="1" xfId="1" applyNumberFormat="1" applyFont="1" applyFill="1" applyBorder="1" applyProtection="1"/>
    <xf numFmtId="0" fontId="47" fillId="0" borderId="1" xfId="0" applyFont="1" applyFill="1" applyBorder="1" applyAlignment="1"/>
    <xf numFmtId="0" fontId="48" fillId="0" borderId="1" xfId="0" applyFont="1" applyFill="1" applyBorder="1" applyAlignment="1"/>
    <xf numFmtId="168" fontId="8" fillId="0" borderId="3" xfId="0" applyNumberFormat="1" applyFont="1" applyFill="1" applyBorder="1" applyAlignment="1">
      <alignment horizontal="right"/>
    </xf>
    <xf numFmtId="168" fontId="5" fillId="0" borderId="0" xfId="0" applyNumberFormat="1" applyFont="1" applyFill="1" applyBorder="1" applyAlignment="1" applyProtection="1">
      <alignment horizontal="right"/>
    </xf>
    <xf numFmtId="168" fontId="5" fillId="0" borderId="1" xfId="0" applyNumberFormat="1" applyFont="1" applyFill="1" applyBorder="1" applyAlignment="1" applyProtection="1">
      <alignment horizontal="right"/>
    </xf>
    <xf numFmtId="0" fontId="16" fillId="0" borderId="0" xfId="0" applyFont="1" applyFill="1" applyBorder="1" applyAlignment="1">
      <alignment horizontal="right"/>
    </xf>
    <xf numFmtId="0" fontId="2" fillId="0" borderId="0" xfId="0" applyFont="1" applyFill="1" applyBorder="1" applyAlignment="1">
      <alignment horizontal="right"/>
    </xf>
    <xf numFmtId="174" fontId="0" fillId="0" borderId="0" xfId="0" applyNumberFormat="1" applyFont="1" applyFill="1"/>
    <xf numFmtId="0" fontId="44" fillId="0" borderId="0" xfId="0" applyFont="1" applyFill="1" applyAlignment="1">
      <alignment horizontal="left"/>
    </xf>
    <xf numFmtId="0" fontId="17" fillId="0" borderId="0" xfId="0" applyFont="1" applyFill="1" applyAlignment="1">
      <alignment horizontal="left"/>
    </xf>
    <xf numFmtId="0" fontId="49" fillId="0" borderId="0" xfId="0" applyFont="1" applyFill="1" applyBorder="1" applyAlignment="1">
      <alignment horizontal="right" vertical="center"/>
    </xf>
    <xf numFmtId="3" fontId="18" fillId="0" borderId="0" xfId="19" applyNumberFormat="1" applyFont="1" applyFill="1" applyBorder="1" applyAlignment="1" applyProtection="1">
      <alignment horizontal="right" vertical="center"/>
    </xf>
    <xf numFmtId="0" fontId="23" fillId="0" borderId="1" xfId="0" applyFont="1" applyFill="1" applyBorder="1" applyAlignment="1">
      <alignment horizontal="center" vertical="center"/>
    </xf>
    <xf numFmtId="0" fontId="23" fillId="0" borderId="0" xfId="0" applyFont="1" applyFill="1" applyBorder="1" applyAlignment="1">
      <alignment horizontal="center" vertical="center"/>
    </xf>
    <xf numFmtId="166" fontId="18" fillId="0" borderId="0" xfId="0" applyNumberFormat="1" applyFont="1" applyFill="1" applyProtection="1"/>
    <xf numFmtId="166" fontId="5" fillId="0" borderId="0" xfId="0" applyNumberFormat="1" applyFont="1" applyFill="1" applyProtection="1"/>
    <xf numFmtId="168" fontId="18" fillId="0" borderId="0" xfId="0" applyNumberFormat="1" applyFont="1" applyFill="1" applyProtection="1"/>
    <xf numFmtId="168" fontId="5" fillId="0" borderId="0" xfId="0" applyNumberFormat="1" applyFont="1" applyFill="1" applyProtection="1"/>
    <xf numFmtId="0" fontId="5" fillId="0" borderId="1" xfId="0" applyFont="1" applyFill="1" applyBorder="1" applyAlignment="1">
      <alignment horizontal="left" indent="1"/>
    </xf>
    <xf numFmtId="166" fontId="18" fillId="0" borderId="1" xfId="0" applyNumberFormat="1" applyFont="1" applyFill="1" applyBorder="1" applyProtection="1"/>
    <xf numFmtId="166" fontId="5" fillId="0" borderId="1" xfId="0" applyNumberFormat="1" applyFont="1" applyFill="1" applyBorder="1" applyProtection="1"/>
    <xf numFmtId="0" fontId="8" fillId="0" borderId="0" xfId="0" applyFont="1" applyFill="1" applyAlignment="1"/>
    <xf numFmtId="0" fontId="46" fillId="0" borderId="0" xfId="0" applyFont="1" applyFill="1" applyBorder="1" applyAlignment="1"/>
    <xf numFmtId="0" fontId="14" fillId="0" borderId="1" xfId="0" applyFont="1" applyFill="1" applyBorder="1" applyAlignment="1">
      <alignment horizontal="left"/>
    </xf>
    <xf numFmtId="168" fontId="5" fillId="0" borderId="0" xfId="0" applyNumberFormat="1" applyFont="1" applyFill="1" applyBorder="1"/>
    <xf numFmtId="168" fontId="18" fillId="0" borderId="0" xfId="1" applyNumberFormat="1" applyFont="1" applyFill="1" applyBorder="1" applyAlignment="1" applyProtection="1">
      <alignment horizontal="right" vertical="center" readingOrder="1"/>
    </xf>
    <xf numFmtId="168" fontId="5" fillId="0" borderId="0" xfId="1" applyNumberFormat="1" applyFont="1" applyFill="1" applyBorder="1" applyProtection="1"/>
    <xf numFmtId="168" fontId="18" fillId="0" borderId="1" xfId="1" applyNumberFormat="1" applyFont="1" applyFill="1" applyBorder="1" applyAlignment="1" applyProtection="1">
      <alignment horizontal="right" vertical="center" readingOrder="1"/>
    </xf>
    <xf numFmtId="168" fontId="5" fillId="0" borderId="1" xfId="1" applyNumberFormat="1" applyFont="1" applyFill="1" applyBorder="1" applyProtection="1"/>
    <xf numFmtId="166" fontId="14" fillId="0" borderId="0" xfId="0" applyNumberFormat="1" applyFont="1" applyFill="1" applyBorder="1" applyAlignment="1">
      <alignment horizontal="left"/>
    </xf>
    <xf numFmtId="0" fontId="0" fillId="0" borderId="0" xfId="0" applyFont="1" applyFill="1" applyAlignment="1">
      <alignment horizontal="left"/>
    </xf>
    <xf numFmtId="167" fontId="8" fillId="0" borderId="0" xfId="0" applyNumberFormat="1" applyFont="1" applyFill="1" applyBorder="1" applyAlignment="1">
      <alignment vertical="center"/>
    </xf>
    <xf numFmtId="168" fontId="18" fillId="0" borderId="0" xfId="0" applyNumberFormat="1" applyFont="1" applyFill="1" applyAlignment="1" applyProtection="1">
      <alignment vertical="center"/>
    </xf>
    <xf numFmtId="168" fontId="5" fillId="0" borderId="0" xfId="0" applyNumberFormat="1" applyFont="1" applyFill="1" applyAlignment="1" applyProtection="1">
      <alignment vertical="center"/>
    </xf>
    <xf numFmtId="168" fontId="18" fillId="0" borderId="1" xfId="0" applyNumberFormat="1" applyFont="1" applyFill="1" applyBorder="1" applyAlignment="1" applyProtection="1">
      <alignment vertical="center"/>
    </xf>
    <xf numFmtId="168" fontId="5" fillId="0" borderId="1" xfId="0" applyNumberFormat="1" applyFont="1" applyFill="1" applyBorder="1" applyAlignment="1" applyProtection="1">
      <alignment vertical="center"/>
    </xf>
    <xf numFmtId="0" fontId="8" fillId="0" borderId="0" xfId="0" applyFont="1" applyFill="1"/>
    <xf numFmtId="0" fontId="5" fillId="0" borderId="0" xfId="0" applyFont="1" applyFill="1" applyAlignment="1">
      <alignment horizontal="left" wrapText="1" indent="2"/>
    </xf>
    <xf numFmtId="0" fontId="46" fillId="0" borderId="0" xfId="0" applyFont="1" applyFill="1" applyAlignment="1">
      <alignment vertical="center"/>
    </xf>
    <xf numFmtId="166" fontId="5" fillId="0" borderId="0" xfId="0" applyNumberFormat="1" applyFont="1" applyFill="1" applyBorder="1" applyProtection="1"/>
    <xf numFmtId="2" fontId="14" fillId="0" borderId="0" xfId="0" applyNumberFormat="1" applyFont="1" applyFill="1" applyBorder="1" applyAlignment="1"/>
    <xf numFmtId="168" fontId="45" fillId="0" borderId="0" xfId="0" applyNumberFormat="1" applyFont="1" applyFill="1" applyBorder="1" applyAlignment="1" applyProtection="1">
      <alignment readingOrder="1"/>
    </xf>
    <xf numFmtId="168" fontId="45" fillId="0" borderId="1" xfId="0" applyNumberFormat="1" applyFont="1" applyFill="1" applyBorder="1" applyAlignment="1" applyProtection="1">
      <alignment vertical="center" readingOrder="1"/>
    </xf>
    <xf numFmtId="168" fontId="45" fillId="0" borderId="1" xfId="0" applyNumberFormat="1" applyFont="1" applyFill="1" applyBorder="1" applyAlignment="1" applyProtection="1">
      <alignment readingOrder="1"/>
    </xf>
    <xf numFmtId="0" fontId="5" fillId="0" borderId="1" xfId="0" applyFont="1" applyFill="1" applyBorder="1" applyAlignment="1"/>
    <xf numFmtId="168" fontId="18" fillId="0" borderId="1" xfId="0" applyNumberFormat="1" applyFont="1" applyFill="1" applyBorder="1" applyAlignment="1" applyProtection="1">
      <alignment readingOrder="1"/>
    </xf>
    <xf numFmtId="0" fontId="48" fillId="0" borderId="0" xfId="0" applyFont="1" applyFill="1" applyBorder="1" applyAlignment="1"/>
    <xf numFmtId="0" fontId="13" fillId="0" borderId="0" xfId="0" applyFont="1" applyFill="1" applyBorder="1" applyAlignment="1">
      <alignment vertical="center"/>
    </xf>
    <xf numFmtId="0" fontId="44" fillId="0" borderId="0" xfId="0" applyFont="1" applyFill="1" applyAlignment="1">
      <alignment vertical="top"/>
    </xf>
    <xf numFmtId="0" fontId="19" fillId="0" borderId="0" xfId="0" applyFont="1" applyFill="1" applyBorder="1" applyAlignment="1">
      <alignment horizontal="justify" vertical="top" wrapText="1"/>
    </xf>
    <xf numFmtId="0" fontId="18" fillId="0" borderId="0" xfId="0" applyFont="1" applyFill="1" applyBorder="1" applyAlignment="1">
      <alignment vertical="center" wrapText="1"/>
    </xf>
    <xf numFmtId="4" fontId="18" fillId="0" borderId="0" xfId="0" applyNumberFormat="1" applyFont="1" applyFill="1" applyBorder="1" applyAlignment="1" applyProtection="1">
      <alignment vertical="center"/>
    </xf>
    <xf numFmtId="0" fontId="18" fillId="0" borderId="1" xfId="0" applyFont="1" applyFill="1" applyBorder="1" applyAlignment="1">
      <alignment vertical="center" wrapText="1"/>
    </xf>
    <xf numFmtId="4" fontId="18" fillId="0" borderId="1" xfId="0" applyNumberFormat="1" applyFont="1" applyFill="1" applyBorder="1" applyAlignment="1" applyProtection="1">
      <alignment vertical="center"/>
    </xf>
    <xf numFmtId="0" fontId="15" fillId="0" borderId="0" xfId="0" applyFont="1" applyFill="1" applyBorder="1" applyAlignment="1">
      <alignment vertical="center"/>
    </xf>
    <xf numFmtId="0" fontId="44" fillId="0" borderId="0" xfId="0" applyFont="1" applyFill="1" applyAlignment="1">
      <alignment horizontal="left" vertical="top"/>
    </xf>
    <xf numFmtId="0" fontId="15" fillId="0" borderId="1" xfId="0" applyFont="1" applyFill="1" applyBorder="1" applyAlignment="1">
      <alignment vertical="center"/>
    </xf>
    <xf numFmtId="0" fontId="20" fillId="0" borderId="2" xfId="0" applyFont="1" applyFill="1" applyBorder="1" applyAlignment="1">
      <alignment vertical="center" wrapText="1"/>
    </xf>
    <xf numFmtId="0" fontId="18" fillId="0" borderId="0" xfId="0" applyFont="1" applyFill="1" applyBorder="1" applyAlignment="1">
      <alignment wrapText="1"/>
    </xf>
    <xf numFmtId="0" fontId="18" fillId="0" borderId="0" xfId="0" applyFont="1" applyFill="1" applyBorder="1" applyAlignment="1">
      <alignment horizontal="left" vertical="top" wrapText="1"/>
    </xf>
    <xf numFmtId="0" fontId="18" fillId="0" borderId="1" xfId="0" applyFont="1" applyFill="1" applyBorder="1" applyAlignment="1">
      <alignment wrapText="1"/>
    </xf>
    <xf numFmtId="0" fontId="20" fillId="0" borderId="2" xfId="0" applyFont="1" applyFill="1" applyBorder="1" applyAlignment="1">
      <alignment horizontal="left" wrapText="1"/>
    </xf>
    <xf numFmtId="2" fontId="18" fillId="0" borderId="0" xfId="0" applyNumberFormat="1" applyFont="1" applyFill="1" applyBorder="1"/>
    <xf numFmtId="0" fontId="39" fillId="0" borderId="0" xfId="0" applyFont="1" applyFill="1" applyBorder="1"/>
    <xf numFmtId="2" fontId="39" fillId="0" borderId="0" xfId="0" applyNumberFormat="1" applyFont="1" applyFill="1" applyBorder="1"/>
    <xf numFmtId="0" fontId="20" fillId="0" borderId="0" xfId="0" applyFont="1" applyFill="1" applyBorder="1" applyAlignment="1">
      <alignment horizontal="left"/>
    </xf>
    <xf numFmtId="0" fontId="20" fillId="0" borderId="2" xfId="0" applyFont="1" applyFill="1" applyBorder="1" applyAlignment="1">
      <alignment horizontal="right" vertical="center" wrapText="1"/>
    </xf>
    <xf numFmtId="4" fontId="18" fillId="0" borderId="3" xfId="0" applyNumberFormat="1" applyFont="1" applyFill="1" applyBorder="1"/>
    <xf numFmtId="4" fontId="18" fillId="0" borderId="0" xfId="0" applyNumberFormat="1" applyFont="1" applyFill="1" applyBorder="1" applyAlignment="1">
      <alignment horizontal="right"/>
    </xf>
    <xf numFmtId="4" fontId="18" fillId="0" borderId="0" xfId="0" applyNumberFormat="1" applyFont="1" applyFill="1" applyBorder="1"/>
    <xf numFmtId="4" fontId="18" fillId="0" borderId="1" xfId="0" applyNumberFormat="1" applyFont="1" applyFill="1" applyBorder="1"/>
    <xf numFmtId="4" fontId="18" fillId="0" borderId="1" xfId="0" applyNumberFormat="1" applyFont="1" applyFill="1" applyBorder="1" applyAlignment="1">
      <alignment horizontal="right"/>
    </xf>
    <xf numFmtId="0" fontId="15" fillId="0" borderId="0" xfId="0" applyFont="1" applyFill="1" applyAlignment="1">
      <alignment vertical="center" wrapText="1"/>
    </xf>
    <xf numFmtId="0" fontId="16" fillId="0" borderId="0" xfId="0" applyFont="1" applyFill="1" applyAlignment="1">
      <alignment vertical="center" wrapText="1"/>
    </xf>
    <xf numFmtId="0" fontId="51" fillId="0" borderId="0" xfId="0" applyFont="1" applyFill="1" applyBorder="1"/>
    <xf numFmtId="4" fontId="51" fillId="0" borderId="0" xfId="0" applyNumberFormat="1" applyFont="1" applyFill="1" applyBorder="1"/>
    <xf numFmtId="0" fontId="5" fillId="0" borderId="0" xfId="0" applyNumberFormat="1" applyFont="1" applyFill="1" applyBorder="1" applyAlignment="1">
      <alignment horizontal="center"/>
    </xf>
    <xf numFmtId="3" fontId="18" fillId="0" borderId="1" xfId="5" applyNumberFormat="1" applyFont="1" applyFill="1" applyBorder="1" applyAlignment="1" applyProtection="1">
      <alignment horizontal="center"/>
    </xf>
    <xf numFmtId="0" fontId="0" fillId="0" borderId="0" xfId="0" applyFont="1" applyFill="1" applyAlignment="1">
      <alignment horizontal="right"/>
    </xf>
    <xf numFmtId="166" fontId="0" fillId="0" borderId="0" xfId="0" applyNumberFormat="1" applyFont="1" applyFill="1" applyAlignment="1">
      <alignment horizontal="right" vertical="center"/>
    </xf>
    <xf numFmtId="166" fontId="0" fillId="0" borderId="1" xfId="0" applyNumberFormat="1" applyFont="1" applyFill="1" applyBorder="1" applyAlignment="1">
      <alignment horizontal="right"/>
    </xf>
    <xf numFmtId="0" fontId="18" fillId="0" borderId="3" xfId="0" applyFont="1" applyFill="1" applyBorder="1" applyAlignment="1" applyProtection="1">
      <alignment horizontal="right" vertical="center"/>
    </xf>
    <xf numFmtId="0" fontId="18" fillId="0" borderId="1" xfId="0" applyFont="1" applyFill="1" applyBorder="1" applyAlignment="1" applyProtection="1">
      <alignment horizontal="right" vertical="center"/>
    </xf>
    <xf numFmtId="166" fontId="18" fillId="0" borderId="3" xfId="0" applyNumberFormat="1" applyFont="1" applyFill="1" applyBorder="1" applyAlignment="1" applyProtection="1">
      <alignment horizontal="right" vertical="center" readingOrder="1"/>
    </xf>
    <xf numFmtId="166" fontId="18" fillId="0" borderId="1" xfId="0" applyNumberFormat="1" applyFont="1" applyFill="1" applyBorder="1" applyAlignment="1" applyProtection="1">
      <alignment horizontal="right" vertical="center" readingOrder="1"/>
    </xf>
    <xf numFmtId="3" fontId="18" fillId="0" borderId="1" xfId="19" applyNumberFormat="1" applyFont="1" applyFill="1" applyBorder="1" applyAlignment="1" applyProtection="1">
      <alignment horizontal="right" vertical="center"/>
    </xf>
    <xf numFmtId="1" fontId="18" fillId="0" borderId="3" xfId="0" applyNumberFormat="1" applyFont="1" applyFill="1" applyBorder="1" applyAlignment="1" applyProtection="1">
      <alignment horizontal="right" vertical="center"/>
    </xf>
    <xf numFmtId="1" fontId="18" fillId="0" borderId="0" xfId="19" applyNumberFormat="1" applyFont="1" applyFill="1" applyBorder="1" applyAlignment="1" applyProtection="1">
      <alignment horizontal="right" vertical="center"/>
    </xf>
    <xf numFmtId="1" fontId="18" fillId="0" borderId="0" xfId="0" applyNumberFormat="1" applyFont="1" applyFill="1" applyBorder="1" applyAlignment="1" applyProtection="1">
      <alignment horizontal="right" vertical="center"/>
    </xf>
    <xf numFmtId="166" fontId="18" fillId="0" borderId="0" xfId="0" applyNumberFormat="1" applyFont="1" applyFill="1" applyBorder="1" applyAlignment="1" applyProtection="1">
      <alignment horizontal="right" vertical="center"/>
    </xf>
    <xf numFmtId="1" fontId="5" fillId="0" borderId="0" xfId="0" applyNumberFormat="1" applyFont="1" applyFill="1" applyBorder="1" applyAlignment="1">
      <alignment horizontal="right"/>
    </xf>
    <xf numFmtId="0" fontId="20" fillId="0" borderId="1" xfId="0" applyFont="1" applyFill="1" applyBorder="1" applyAlignment="1"/>
    <xf numFmtId="1" fontId="20" fillId="0" borderId="1" xfId="0" applyNumberFormat="1" applyFont="1" applyFill="1" applyBorder="1" applyAlignment="1" applyProtection="1">
      <alignment horizontal="right" vertical="center"/>
    </xf>
    <xf numFmtId="171" fontId="18" fillId="0" borderId="0" xfId="1" applyNumberFormat="1" applyFont="1" applyFill="1" applyBorder="1" applyAlignment="1" applyProtection="1">
      <alignment horizontal="right" vertical="center"/>
    </xf>
    <xf numFmtId="166" fontId="18" fillId="0" borderId="0" xfId="0" quotePrefix="1" applyNumberFormat="1" applyFont="1" applyFill="1" applyBorder="1" applyAlignment="1" applyProtection="1">
      <alignment horizontal="right" vertical="center"/>
    </xf>
    <xf numFmtId="169" fontId="18" fillId="0" borderId="3" xfId="1" applyNumberFormat="1" applyFont="1" applyFill="1" applyBorder="1" applyAlignment="1" applyProtection="1">
      <alignment horizontal="right" vertical="center"/>
    </xf>
    <xf numFmtId="169" fontId="18" fillId="0" borderId="0" xfId="1" applyNumberFormat="1" applyFont="1" applyFill="1" applyBorder="1" applyAlignment="1" applyProtection="1">
      <alignment horizontal="right" vertical="center"/>
    </xf>
    <xf numFmtId="3" fontId="45" fillId="0" borderId="0" xfId="0" applyNumberFormat="1" applyFont="1" applyFill="1" applyBorder="1" applyAlignment="1" applyProtection="1">
      <alignment horizontal="right" vertical="center" readingOrder="1"/>
    </xf>
    <xf numFmtId="168" fontId="45" fillId="0" borderId="0" xfId="0" applyNumberFormat="1" applyFont="1" applyFill="1" applyBorder="1" applyAlignment="1" applyProtection="1">
      <alignment horizontal="right" vertical="center" readingOrder="1"/>
    </xf>
    <xf numFmtId="0" fontId="0" fillId="0" borderId="0" xfId="0" applyFont="1" applyFill="1" applyAlignment="1"/>
    <xf numFmtId="0" fontId="5" fillId="0" borderId="0" xfId="0" applyFont="1" applyFill="1" applyAlignment="1"/>
    <xf numFmtId="0" fontId="5" fillId="0" borderId="0" xfId="0" applyFont="1" applyFill="1" applyBorder="1" applyAlignment="1"/>
    <xf numFmtId="166" fontId="5" fillId="0" borderId="0" xfId="0" applyNumberFormat="1" applyFont="1" applyFill="1" applyAlignment="1"/>
    <xf numFmtId="0" fontId="18" fillId="0" borderId="0" xfId="0" applyFont="1" applyFill="1" applyAlignment="1"/>
    <xf numFmtId="3" fontId="5" fillId="0" borderId="0" xfId="0" applyNumberFormat="1" applyFont="1" applyFill="1" applyBorder="1" applyAlignment="1"/>
    <xf numFmtId="0" fontId="0" fillId="0" borderId="0" xfId="0" applyFont="1" applyFill="1" applyBorder="1" applyAlignment="1"/>
    <xf numFmtId="167" fontId="3" fillId="0" borderId="1" xfId="0" applyNumberFormat="1" applyFont="1" applyFill="1" applyBorder="1" applyAlignment="1"/>
    <xf numFmtId="167" fontId="3" fillId="0" borderId="0" xfId="0" applyNumberFormat="1" applyFont="1" applyFill="1" applyBorder="1" applyAlignment="1"/>
    <xf numFmtId="167" fontId="5" fillId="0" borderId="0" xfId="0" quotePrefix="1" applyNumberFormat="1" applyFont="1" applyFill="1" applyBorder="1" applyAlignment="1">
      <alignment horizontal="left" vertical="center"/>
    </xf>
    <xf numFmtId="0" fontId="5" fillId="0" borderId="0" xfId="0" applyFont="1" applyFill="1" applyAlignment="1">
      <alignment vertical="center"/>
    </xf>
    <xf numFmtId="166" fontId="5" fillId="0" borderId="0" xfId="0" applyNumberFormat="1" applyFont="1" applyFill="1" applyAlignment="1">
      <alignment vertical="center"/>
    </xf>
    <xf numFmtId="167" fontId="5" fillId="0" borderId="0" xfId="0" applyNumberFormat="1" applyFont="1" applyFill="1" applyBorder="1" applyAlignment="1">
      <alignment horizontal="left" vertical="center"/>
    </xf>
    <xf numFmtId="0" fontId="5" fillId="0" borderId="0" xfId="0" applyFont="1" applyFill="1" applyAlignment="1">
      <alignment horizontal="right" vertical="center"/>
    </xf>
    <xf numFmtId="0" fontId="5" fillId="0" borderId="1" xfId="0" applyFont="1" applyFill="1" applyBorder="1" applyAlignment="1">
      <alignment vertical="center"/>
    </xf>
    <xf numFmtId="0" fontId="5" fillId="0" borderId="1" xfId="0" applyFont="1" applyFill="1" applyBorder="1" applyAlignment="1">
      <alignment horizontal="right" vertical="center"/>
    </xf>
    <xf numFmtId="0" fontId="8" fillId="0" borderId="3" xfId="0" applyFont="1" applyFill="1" applyBorder="1" applyAlignment="1"/>
    <xf numFmtId="3" fontId="8" fillId="0" borderId="0" xfId="0" applyNumberFormat="1" applyFont="1" applyFill="1" applyBorder="1" applyAlignment="1"/>
    <xf numFmtId="3" fontId="18" fillId="0" borderId="0" xfId="0" applyNumberFormat="1" applyFont="1" applyFill="1" applyBorder="1" applyAlignment="1">
      <alignment horizontal="left" vertical="center" wrapText="1" indent="1"/>
    </xf>
    <xf numFmtId="0" fontId="5" fillId="0" borderId="0" xfId="0" applyFont="1" applyFill="1"/>
    <xf numFmtId="3" fontId="18" fillId="0" borderId="0" xfId="0" applyNumberFormat="1" applyFont="1" applyFill="1" applyBorder="1" applyAlignment="1">
      <alignment vertical="center" wrapText="1"/>
    </xf>
    <xf numFmtId="3" fontId="18" fillId="0" borderId="1" xfId="0" applyNumberFormat="1" applyFont="1" applyFill="1" applyBorder="1" applyAlignment="1">
      <alignment horizontal="left" vertical="center" wrapText="1" indent="1"/>
    </xf>
    <xf numFmtId="3" fontId="18" fillId="0" borderId="0" xfId="0" applyNumberFormat="1" applyFont="1" applyFill="1" applyBorder="1" applyAlignment="1">
      <alignment horizontal="left" vertical="center" wrapText="1"/>
    </xf>
    <xf numFmtId="0" fontId="14" fillId="0" borderId="3" xfId="0" applyFont="1" applyFill="1" applyBorder="1" applyAlignment="1"/>
    <xf numFmtId="3" fontId="19" fillId="0" borderId="0" xfId="0" applyNumberFormat="1" applyFont="1" applyFill="1" applyBorder="1" applyAlignment="1">
      <alignment horizontal="left" vertical="center" wrapText="1"/>
    </xf>
    <xf numFmtId="3" fontId="20" fillId="0" borderId="3" xfId="0" applyNumberFormat="1" applyFont="1" applyFill="1" applyBorder="1" applyAlignment="1">
      <alignment vertical="center" wrapText="1"/>
    </xf>
    <xf numFmtId="3" fontId="20" fillId="0" borderId="0" xfId="0" applyNumberFormat="1" applyFont="1" applyFill="1" applyBorder="1" applyAlignment="1">
      <alignment vertical="center" wrapText="1"/>
    </xf>
    <xf numFmtId="3" fontId="20" fillId="0" borderId="0" xfId="0" applyNumberFormat="1" applyFont="1" applyFill="1" applyBorder="1" applyAlignment="1">
      <alignment vertical="center"/>
    </xf>
    <xf numFmtId="3" fontId="18" fillId="0" borderId="1" xfId="0" applyNumberFormat="1" applyFont="1" applyFill="1" applyBorder="1" applyAlignment="1">
      <alignment vertical="center" wrapText="1"/>
    </xf>
    <xf numFmtId="3" fontId="20" fillId="0" borderId="2" xfId="0" applyNumberFormat="1" applyFont="1" applyFill="1" applyBorder="1" applyAlignment="1">
      <alignment horizontal="left" vertical="center" wrapText="1"/>
    </xf>
    <xf numFmtId="3" fontId="18" fillId="0" borderId="0" xfId="0" applyNumberFormat="1" applyFont="1" applyFill="1" applyBorder="1" applyAlignment="1">
      <alignment horizontal="left" vertical="center" wrapText="1" indent="2"/>
    </xf>
    <xf numFmtId="3" fontId="18" fillId="0" borderId="1" xfId="0" applyNumberFormat="1" applyFont="1" applyFill="1" applyBorder="1" applyAlignment="1">
      <alignment horizontal="left" vertical="center" wrapText="1" indent="2"/>
    </xf>
    <xf numFmtId="0" fontId="8" fillId="0" borderId="0" xfId="0" applyFont="1" applyFill="1" applyBorder="1" applyAlignment="1">
      <alignment vertical="center" wrapText="1"/>
    </xf>
    <xf numFmtId="0" fontId="8" fillId="0" borderId="0" xfId="0" applyFont="1" applyFill="1" applyBorder="1" applyAlignment="1">
      <alignment vertical="center"/>
    </xf>
    <xf numFmtId="0" fontId="6" fillId="0" borderId="3" xfId="0" applyFont="1" applyFill="1" applyBorder="1"/>
    <xf numFmtId="0" fontId="5" fillId="0" borderId="3" xfId="0" applyFont="1" applyFill="1" applyBorder="1" applyAlignment="1"/>
    <xf numFmtId="0" fontId="24" fillId="0" borderId="1" xfId="0" applyFont="1" applyFill="1" applyBorder="1" applyAlignment="1">
      <alignment horizontal="left" vertical="center"/>
    </xf>
    <xf numFmtId="4" fontId="6" fillId="0" borderId="0" xfId="0" applyNumberFormat="1" applyFont="1" applyFill="1" applyBorder="1"/>
    <xf numFmtId="0" fontId="6" fillId="0" borderId="0" xfId="0" applyFont="1" applyFill="1" applyAlignment="1">
      <alignment horizontal="left"/>
    </xf>
    <xf numFmtId="3" fontId="8" fillId="0" borderId="0" xfId="0" applyNumberFormat="1" applyFont="1" applyFill="1" applyBorder="1" applyAlignment="1">
      <alignment horizontal="right"/>
    </xf>
    <xf numFmtId="0" fontId="8" fillId="0" borderId="0" xfId="0" applyFont="1" applyFill="1" applyAlignment="1">
      <alignment vertical="center"/>
    </xf>
    <xf numFmtId="0" fontId="14" fillId="0" borderId="0" xfId="0" applyFont="1" applyFill="1" applyAlignment="1">
      <alignment horizontal="right"/>
    </xf>
    <xf numFmtId="0" fontId="5" fillId="0" borderId="0" xfId="0" applyFont="1" applyFill="1" applyAlignment="1">
      <alignment horizontal="left" indent="1"/>
    </xf>
    <xf numFmtId="169" fontId="5" fillId="0" borderId="0" xfId="1" applyNumberFormat="1" applyFont="1" applyFill="1" applyAlignment="1">
      <alignment horizontal="right"/>
    </xf>
    <xf numFmtId="0" fontId="5" fillId="0" borderId="0" xfId="0" applyFont="1" applyFill="1" applyAlignment="1">
      <alignment horizontal="left" indent="3"/>
    </xf>
    <xf numFmtId="169" fontId="5" fillId="0" borderId="0" xfId="1" applyNumberFormat="1" applyFont="1" applyFill="1" applyAlignment="1"/>
    <xf numFmtId="0" fontId="5" fillId="0" borderId="0" xfId="0" applyFont="1" applyFill="1" applyBorder="1" applyAlignment="1">
      <alignment horizontal="left" indent="3"/>
    </xf>
    <xf numFmtId="169" fontId="5" fillId="0" borderId="0" xfId="1" applyNumberFormat="1" applyFont="1" applyFill="1" applyAlignment="1">
      <alignment horizontal="right" indent="1"/>
    </xf>
    <xf numFmtId="0" fontId="5" fillId="0" borderId="0" xfId="0" applyFont="1" applyFill="1" applyAlignment="1">
      <alignment horizontal="right"/>
    </xf>
    <xf numFmtId="2" fontId="5" fillId="0" borderId="0" xfId="0" applyNumberFormat="1" applyFont="1" applyFill="1" applyAlignment="1">
      <alignment horizontal="right"/>
    </xf>
    <xf numFmtId="2" fontId="5" fillId="0" borderId="0" xfId="0" applyNumberFormat="1" applyFont="1" applyFill="1" applyAlignment="1"/>
    <xf numFmtId="2" fontId="5" fillId="0" borderId="1" xfId="0" applyNumberFormat="1" applyFont="1" applyFill="1" applyBorder="1" applyAlignment="1">
      <alignment horizontal="right"/>
    </xf>
    <xf numFmtId="2" fontId="5" fillId="0" borderId="1" xfId="0" applyNumberFormat="1" applyFont="1" applyFill="1" applyBorder="1" applyAlignment="1"/>
    <xf numFmtId="4" fontId="0" fillId="0" borderId="0" xfId="0" applyNumberFormat="1" applyFont="1" applyFill="1" applyBorder="1"/>
    <xf numFmtId="4" fontId="0" fillId="0" borderId="0" xfId="0" applyNumberFormat="1" applyFont="1" applyFill="1" applyBorder="1" applyAlignment="1"/>
    <xf numFmtId="0" fontId="17" fillId="0" borderId="0" xfId="0" applyFont="1" applyFill="1" applyBorder="1" applyAlignment="1">
      <alignment vertical="center"/>
    </xf>
    <xf numFmtId="3" fontId="8" fillId="0" borderId="3" xfId="0" applyNumberFormat="1" applyFont="1" applyFill="1" applyBorder="1" applyAlignment="1">
      <alignment vertical="center"/>
    </xf>
    <xf numFmtId="169" fontId="8" fillId="0" borderId="3" xfId="1" applyNumberFormat="1" applyFont="1" applyFill="1" applyBorder="1" applyAlignment="1">
      <alignment vertical="center"/>
    </xf>
    <xf numFmtId="0" fontId="5" fillId="0" borderId="0" xfId="0" applyFont="1" applyFill="1" applyAlignment="1">
      <alignment horizontal="left" indent="4"/>
    </xf>
    <xf numFmtId="0" fontId="5" fillId="0" borderId="1" xfId="0" applyFont="1" applyFill="1" applyBorder="1" applyAlignment="1">
      <alignment horizontal="left" indent="4"/>
    </xf>
    <xf numFmtId="3" fontId="5" fillId="0" borderId="1" xfId="0" applyNumberFormat="1" applyFont="1" applyFill="1" applyBorder="1" applyAlignment="1"/>
    <xf numFmtId="0" fontId="8" fillId="0" borderId="0" xfId="0" applyFont="1" applyFill="1" applyBorder="1" applyAlignment="1">
      <alignment horizontal="right"/>
    </xf>
    <xf numFmtId="0" fontId="5" fillId="0" borderId="0" xfId="0" applyFont="1" applyFill="1" applyBorder="1" applyAlignment="1">
      <alignment horizontal="left" indent="4"/>
    </xf>
    <xf numFmtId="0" fontId="18" fillId="0" borderId="0" xfId="0" applyFont="1" applyFill="1" applyBorder="1" applyAlignment="1">
      <alignment horizontal="left" wrapText="1" indent="2"/>
    </xf>
    <xf numFmtId="0" fontId="18" fillId="0" borderId="1" xfId="0" applyFont="1" applyFill="1" applyBorder="1" applyAlignment="1">
      <alignment horizontal="left" wrapText="1" indent="2"/>
    </xf>
    <xf numFmtId="0" fontId="20" fillId="0" borderId="0" xfId="0" applyFont="1" applyFill="1" applyBorder="1" applyAlignment="1"/>
    <xf numFmtId="3" fontId="20" fillId="0" borderId="6" xfId="0" applyNumberFormat="1" applyFont="1" applyFill="1" applyBorder="1"/>
    <xf numFmtId="2" fontId="18" fillId="0" borderId="0" xfId="0" applyNumberFormat="1" applyFont="1" applyFill="1" applyBorder="1" applyAlignment="1">
      <alignment horizontal="right"/>
    </xf>
    <xf numFmtId="168" fontId="18" fillId="0" borderId="0" xfId="0" applyNumberFormat="1" applyFont="1" applyFill="1" applyBorder="1" applyAlignment="1">
      <alignment horizontal="right"/>
    </xf>
    <xf numFmtId="2" fontId="18" fillId="0" borderId="1" xfId="0" applyNumberFormat="1" applyFont="1" applyFill="1" applyBorder="1" applyAlignment="1">
      <alignment horizontal="right"/>
    </xf>
    <xf numFmtId="2" fontId="20" fillId="0" borderId="0" xfId="0" applyNumberFormat="1" applyFont="1" applyFill="1" applyBorder="1" applyAlignment="1">
      <alignment horizontal="right"/>
    </xf>
    <xf numFmtId="168" fontId="18" fillId="0" borderId="0" xfId="0" applyNumberFormat="1" applyFont="1" applyFill="1" applyAlignment="1">
      <alignment horizontal="right"/>
    </xf>
    <xf numFmtId="168" fontId="20" fillId="0" borderId="1" xfId="0" applyNumberFormat="1" applyFont="1" applyFill="1" applyBorder="1" applyAlignment="1">
      <alignment horizontal="right"/>
    </xf>
    <xf numFmtId="3" fontId="20" fillId="0" borderId="10" xfId="0" applyNumberFormat="1" applyFont="1" applyFill="1" applyBorder="1"/>
    <xf numFmtId="0" fontId="8" fillId="0" borderId="0" xfId="0" applyFont="1" applyFill="1" applyAlignment="1">
      <alignment horizontal="left" indent="2"/>
    </xf>
    <xf numFmtId="168" fontId="18" fillId="0" borderId="1" xfId="3" applyNumberFormat="1" applyFont="1" applyFill="1" applyBorder="1" applyAlignment="1">
      <alignment horizontal="right" vertical="center"/>
    </xf>
    <xf numFmtId="168" fontId="18" fillId="0" borderId="1" xfId="0" applyNumberFormat="1" applyFont="1" applyFill="1" applyBorder="1"/>
    <xf numFmtId="0" fontId="18" fillId="0" borderId="0" xfId="0" applyFont="1" applyFill="1" applyBorder="1" applyAlignment="1">
      <alignment horizontal="left" vertical="center" indent="2"/>
    </xf>
    <xf numFmtId="0" fontId="51" fillId="0" borderId="0" xfId="0" applyFont="1" applyFill="1" applyBorder="1" applyAlignment="1">
      <alignment horizontal="right"/>
    </xf>
    <xf numFmtId="0" fontId="8" fillId="0" borderId="5" xfId="0" applyFont="1" applyFill="1" applyBorder="1" applyAlignment="1">
      <alignment horizontal="right" vertical="center" wrapText="1"/>
    </xf>
    <xf numFmtId="167" fontId="5" fillId="0" borderId="0" xfId="0" applyNumberFormat="1" applyFont="1" applyFill="1" applyBorder="1" applyAlignment="1">
      <alignment horizontal="left" vertical="center" indent="2"/>
    </xf>
    <xf numFmtId="167" fontId="5" fillId="0" borderId="0" xfId="0" quotePrefix="1" applyNumberFormat="1" applyFont="1" applyFill="1" applyBorder="1" applyAlignment="1">
      <alignment horizontal="left" vertical="center" indent="2"/>
    </xf>
    <xf numFmtId="168" fontId="20" fillId="0" borderId="0" xfId="0" applyNumberFormat="1" applyFont="1" applyFill="1" applyAlignment="1">
      <alignment horizontal="right" readingOrder="2"/>
    </xf>
    <xf numFmtId="168" fontId="18" fillId="0" borderId="0" xfId="0" applyNumberFormat="1" applyFont="1" applyFill="1" applyAlignment="1">
      <alignment horizontal="right" readingOrder="2"/>
    </xf>
    <xf numFmtId="168" fontId="18" fillId="0" borderId="1" xfId="0" applyNumberFormat="1" applyFont="1" applyFill="1" applyBorder="1" applyAlignment="1">
      <alignment horizontal="right" readingOrder="2"/>
    </xf>
    <xf numFmtId="3" fontId="8" fillId="0" borderId="9" xfId="0" applyNumberFormat="1" applyFont="1" applyFill="1" applyBorder="1" applyAlignment="1">
      <alignment horizontal="right" vertical="center"/>
    </xf>
    <xf numFmtId="166" fontId="18" fillId="0" borderId="10" xfId="0" applyNumberFormat="1" applyFont="1" applyFill="1" applyBorder="1" applyAlignment="1" applyProtection="1">
      <alignment horizontal="right" vertical="center"/>
    </xf>
    <xf numFmtId="166" fontId="18" fillId="0" borderId="1" xfId="0" applyNumberFormat="1" applyFont="1" applyFill="1" applyBorder="1" applyAlignment="1" applyProtection="1">
      <alignment horizontal="right" vertical="center"/>
    </xf>
    <xf numFmtId="166" fontId="18" fillId="0" borderId="11" xfId="0" applyNumberFormat="1" applyFont="1" applyFill="1" applyBorder="1" applyAlignment="1" applyProtection="1">
      <alignment horizontal="right" vertical="center"/>
    </xf>
    <xf numFmtId="0" fontId="20" fillId="0" borderId="0" xfId="0" applyFont="1" applyFill="1" applyBorder="1" applyAlignment="1">
      <alignment wrapText="1"/>
    </xf>
    <xf numFmtId="166" fontId="18" fillId="0" borderId="0" xfId="0" applyNumberFormat="1" applyFont="1" applyFill="1" applyBorder="1" applyAlignment="1">
      <alignment horizontal="right" vertical="center"/>
    </xf>
    <xf numFmtId="166" fontId="18" fillId="0" borderId="1" xfId="0" applyNumberFormat="1" applyFont="1" applyFill="1" applyBorder="1" applyAlignment="1">
      <alignment horizontal="right" vertical="center"/>
    </xf>
    <xf numFmtId="0" fontId="3" fillId="0" borderId="0" xfId="0" applyFont="1" applyFill="1" applyBorder="1" applyAlignment="1">
      <alignment horizontal="left" vertical="top"/>
    </xf>
    <xf numFmtId="0" fontId="47" fillId="0" borderId="1" xfId="0" applyFont="1" applyFill="1" applyBorder="1" applyAlignment="1">
      <alignment horizontal="left" wrapText="1"/>
    </xf>
    <xf numFmtId="0" fontId="46" fillId="0" borderId="1" xfId="0" applyFont="1" applyFill="1" applyBorder="1" applyAlignment="1">
      <alignment horizontal="left" wrapText="1"/>
    </xf>
    <xf numFmtId="0" fontId="46" fillId="0" borderId="0" xfId="0" applyFont="1" applyFill="1" applyBorder="1" applyAlignment="1">
      <alignment horizontal="left" wrapText="1"/>
    </xf>
    <xf numFmtId="0" fontId="24" fillId="0" borderId="0" xfId="0" applyFont="1" applyFill="1" applyBorder="1" applyAlignment="1">
      <alignment horizontal="left" wrapText="1"/>
    </xf>
    <xf numFmtId="0" fontId="3" fillId="0" borderId="0" xfId="0" applyFont="1" applyFill="1" applyBorder="1" applyAlignment="1">
      <alignment horizontal="left" wrapText="1"/>
    </xf>
    <xf numFmtId="166" fontId="20" fillId="0" borderId="0" xfId="0" applyNumberFormat="1" applyFont="1" applyFill="1" applyBorder="1" applyAlignment="1">
      <alignment horizontal="right" vertical="center"/>
    </xf>
    <xf numFmtId="166" fontId="5" fillId="0" borderId="0" xfId="0" applyNumberFormat="1" applyFont="1" applyFill="1" applyBorder="1" applyAlignment="1">
      <alignment horizontal="left" vertical="center" indent="3"/>
    </xf>
    <xf numFmtId="0" fontId="5" fillId="0" borderId="0" xfId="0" applyFont="1" applyFill="1" applyBorder="1" applyAlignment="1">
      <alignment horizontal="left" vertical="center" indent="3"/>
    </xf>
    <xf numFmtId="0" fontId="5" fillId="0" borderId="1" xfId="0" applyFont="1" applyFill="1" applyBorder="1" applyAlignment="1">
      <alignment horizontal="left" vertical="center" indent="3"/>
    </xf>
    <xf numFmtId="0" fontId="20" fillId="0" borderId="3" xfId="0" applyFont="1" applyFill="1" applyBorder="1" applyAlignment="1">
      <alignment vertical="top"/>
    </xf>
    <xf numFmtId="0" fontId="18" fillId="0" borderId="0" xfId="0" applyFont="1" applyFill="1" applyBorder="1" applyAlignment="1">
      <alignment horizontal="right" vertical="top"/>
    </xf>
    <xf numFmtId="166" fontId="18" fillId="0" borderId="0" xfId="0" applyNumberFormat="1" applyFont="1" applyFill="1" applyBorder="1" applyAlignment="1">
      <alignment horizontal="right" vertical="top"/>
    </xf>
    <xf numFmtId="0" fontId="5" fillId="0" borderId="0" xfId="0" applyFont="1" applyFill="1" applyBorder="1" applyAlignment="1">
      <alignment vertical="top"/>
    </xf>
    <xf numFmtId="0" fontId="18" fillId="0" borderId="1" xfId="0" applyFont="1" applyFill="1" applyBorder="1" applyAlignment="1">
      <alignment horizontal="right" vertical="top"/>
    </xf>
    <xf numFmtId="0" fontId="5" fillId="0" borderId="1" xfId="0" applyFont="1" applyFill="1" applyBorder="1" applyAlignment="1">
      <alignment vertical="top"/>
    </xf>
    <xf numFmtId="0" fontId="19" fillId="0" borderId="0" xfId="0" applyFont="1" applyFill="1" applyBorder="1" applyAlignment="1">
      <alignment horizontal="left" vertical="top"/>
    </xf>
    <xf numFmtId="166" fontId="20" fillId="0" borderId="0" xfId="0" applyNumberFormat="1" applyFont="1" applyFill="1" applyBorder="1" applyAlignment="1">
      <alignment horizontal="left" vertical="center" indent="1"/>
    </xf>
    <xf numFmtId="0" fontId="20" fillId="0" borderId="0" xfId="0" applyFont="1" applyFill="1" applyBorder="1" applyAlignment="1">
      <alignment horizontal="left" vertical="center" indent="1"/>
    </xf>
    <xf numFmtId="166" fontId="18" fillId="0" borderId="0" xfId="0" applyNumberFormat="1" applyFont="1" applyFill="1" applyBorder="1" applyProtection="1"/>
    <xf numFmtId="0" fontId="18" fillId="0" borderId="0" xfId="0" applyFont="1" applyFill="1" applyBorder="1" applyAlignment="1">
      <alignment horizontal="left" indent="1"/>
    </xf>
    <xf numFmtId="0" fontId="18" fillId="0" borderId="1" xfId="0" applyFont="1" applyFill="1" applyBorder="1" applyAlignment="1">
      <alignment horizontal="left" indent="1"/>
    </xf>
    <xf numFmtId="0" fontId="44" fillId="0" borderId="0" xfId="0" applyFont="1" applyFill="1" applyBorder="1" applyAlignment="1">
      <alignment vertical="center"/>
    </xf>
    <xf numFmtId="166" fontId="18" fillId="0" borderId="0" xfId="0" applyNumberFormat="1" applyFont="1" applyFill="1" applyBorder="1" applyAlignment="1">
      <alignment horizontal="right" vertical="center" readingOrder="1"/>
    </xf>
    <xf numFmtId="0" fontId="17" fillId="0" borderId="0" xfId="0" applyFont="1" applyFill="1" applyAlignment="1">
      <alignment readingOrder="1"/>
    </xf>
    <xf numFmtId="0" fontId="19" fillId="0" borderId="0" xfId="0" applyFont="1" applyFill="1" applyAlignment="1">
      <alignment readingOrder="1"/>
    </xf>
    <xf numFmtId="0" fontId="13" fillId="0" borderId="0" xfId="0" applyFont="1" applyFill="1" applyAlignment="1">
      <alignment vertical="center" readingOrder="1"/>
    </xf>
    <xf numFmtId="0" fontId="19" fillId="0" borderId="0" xfId="0" applyFont="1" applyFill="1" applyBorder="1" applyAlignment="1">
      <alignment horizontal="left" vertical="top" readingOrder="1"/>
    </xf>
    <xf numFmtId="0" fontId="44" fillId="0" borderId="1" xfId="0" applyFont="1" applyFill="1" applyBorder="1" applyAlignment="1">
      <alignment horizontal="left" wrapText="1" readingOrder="1"/>
    </xf>
    <xf numFmtId="0" fontId="15" fillId="0" borderId="1" xfId="0" applyFont="1" applyFill="1" applyBorder="1" applyAlignment="1">
      <alignment horizontal="left" wrapText="1" readingOrder="1"/>
    </xf>
    <xf numFmtId="0" fontId="15" fillId="0" borderId="0" xfId="0" applyFont="1" applyFill="1" applyBorder="1" applyAlignment="1">
      <alignment horizontal="left" vertical="top"/>
    </xf>
    <xf numFmtId="166" fontId="19" fillId="0" borderId="0" xfId="0" applyNumberFormat="1" applyFont="1" applyFill="1" applyAlignment="1">
      <alignment readingOrder="1"/>
    </xf>
    <xf numFmtId="0" fontId="50" fillId="0" borderId="4" xfId="0" applyFont="1" applyFill="1" applyBorder="1" applyAlignment="1">
      <alignment horizontal="right" vertical="center" readingOrder="1"/>
    </xf>
    <xf numFmtId="0" fontId="50" fillId="0" borderId="4" xfId="0" applyFont="1" applyFill="1" applyBorder="1" applyAlignment="1">
      <alignment horizontal="right" vertical="center" wrapText="1" readingOrder="1"/>
    </xf>
    <xf numFmtId="0" fontId="18" fillId="0" borderId="3" xfId="0" applyFont="1" applyFill="1" applyBorder="1" applyAlignment="1">
      <alignment horizontal="left"/>
    </xf>
    <xf numFmtId="0" fontId="26" fillId="0" borderId="0" xfId="0" applyFont="1" applyFill="1" applyBorder="1" applyAlignment="1">
      <alignment horizontal="center" vertical="center" textRotation="90"/>
    </xf>
    <xf numFmtId="0" fontId="18" fillId="0" borderId="0" xfId="0" applyFont="1" applyFill="1" applyBorder="1" applyAlignment="1">
      <alignment horizontal="left" vertical="center" wrapText="1"/>
    </xf>
    <xf numFmtId="0" fontId="3" fillId="0" borderId="1" xfId="0" applyFont="1" applyFill="1" applyBorder="1" applyAlignment="1">
      <alignment vertical="center"/>
    </xf>
    <xf numFmtId="0" fontId="17" fillId="0" borderId="0" xfId="0" applyFont="1" applyFill="1" applyAlignment="1">
      <alignment vertical="center"/>
    </xf>
    <xf numFmtId="0" fontId="20" fillId="0" borderId="2" xfId="0" applyFont="1" applyFill="1" applyBorder="1" applyAlignment="1">
      <alignment horizontal="left" vertical="center"/>
    </xf>
    <xf numFmtId="0" fontId="20" fillId="0" borderId="2" xfId="0" applyFont="1" applyFill="1" applyBorder="1" applyAlignment="1">
      <alignment horizontal="right" readingOrder="1"/>
    </xf>
    <xf numFmtId="3" fontId="20" fillId="0" borderId="0" xfId="0" applyNumberFormat="1" applyFont="1" applyFill="1" applyBorder="1" applyAlignment="1">
      <alignment vertical="top" readingOrder="1"/>
    </xf>
    <xf numFmtId="0" fontId="20" fillId="0" borderId="0" xfId="0" applyFont="1" applyFill="1" applyBorder="1" applyAlignment="1">
      <alignment vertical="top" readingOrder="1"/>
    </xf>
    <xf numFmtId="3" fontId="18" fillId="0" borderId="0" xfId="0" applyNumberFormat="1" applyFont="1" applyFill="1" applyBorder="1" applyAlignment="1">
      <alignment horizontal="right" vertical="top" readingOrder="1"/>
    </xf>
    <xf numFmtId="168" fontId="18" fillId="0" borderId="0" xfId="0" applyNumberFormat="1" applyFont="1" applyFill="1" applyBorder="1" applyAlignment="1">
      <alignment vertical="top" readingOrder="1"/>
    </xf>
    <xf numFmtId="3" fontId="18" fillId="0" borderId="1" xfId="0" applyNumberFormat="1" applyFont="1" applyFill="1" applyBorder="1" applyAlignment="1">
      <alignment horizontal="right" vertical="top" readingOrder="1"/>
    </xf>
    <xf numFmtId="168" fontId="18" fillId="0" borderId="1" xfId="0" applyNumberFormat="1" applyFont="1" applyFill="1" applyBorder="1" applyAlignment="1">
      <alignment vertical="top" readingOrder="1"/>
    </xf>
    <xf numFmtId="0" fontId="17" fillId="0" borderId="0" xfId="0" applyFont="1" applyFill="1" applyBorder="1" applyAlignment="1">
      <alignment horizontal="left" vertical="top"/>
    </xf>
    <xf numFmtId="166" fontId="18" fillId="0" borderId="1" xfId="0" applyNumberFormat="1" applyFont="1" applyFill="1" applyBorder="1" applyAlignment="1">
      <alignment horizontal="right" vertical="center" readingOrder="1"/>
    </xf>
    <xf numFmtId="166" fontId="17" fillId="0" borderId="0" xfId="0" applyNumberFormat="1" applyFont="1" applyFill="1" applyBorder="1" applyAlignment="1">
      <alignment horizontal="right" vertical="center" readingOrder="1"/>
    </xf>
    <xf numFmtId="168" fontId="18" fillId="0" borderId="0" xfId="0" applyNumberFormat="1" applyFont="1" applyFill="1" applyBorder="1" applyAlignment="1">
      <alignment horizontal="right" vertical="top" readingOrder="1"/>
    </xf>
    <xf numFmtId="0" fontId="8" fillId="0" borderId="2" xfId="0" applyFont="1" applyFill="1" applyBorder="1" applyAlignment="1">
      <alignment horizontal="right" vertical="center" readingOrder="1"/>
    </xf>
    <xf numFmtId="166" fontId="18" fillId="0" borderId="0" xfId="0" applyNumberFormat="1" applyFont="1" applyFill="1" applyAlignment="1">
      <alignment horizontal="right"/>
    </xf>
    <xf numFmtId="168" fontId="18" fillId="0" borderId="1" xfId="0" applyNumberFormat="1" applyFont="1" applyFill="1" applyBorder="1" applyAlignment="1">
      <alignment horizontal="right"/>
    </xf>
    <xf numFmtId="0" fontId="8" fillId="0" borderId="2" xfId="0" applyFont="1" applyFill="1" applyBorder="1" applyAlignment="1">
      <alignment horizontal="right"/>
    </xf>
    <xf numFmtId="0" fontId="20" fillId="0" borderId="2" xfId="0" applyFont="1" applyFill="1" applyBorder="1" applyAlignment="1">
      <alignment horizontal="right"/>
    </xf>
    <xf numFmtId="0" fontId="18" fillId="0" borderId="2" xfId="0" applyFont="1" applyFill="1" applyBorder="1" applyAlignment="1">
      <alignment horizontal="right"/>
    </xf>
    <xf numFmtId="0" fontId="18" fillId="0" borderId="2" xfId="0" applyFont="1" applyFill="1" applyBorder="1"/>
    <xf numFmtId="0" fontId="18" fillId="0" borderId="0" xfId="0" applyFont="1" applyFill="1"/>
    <xf numFmtId="168" fontId="18" fillId="0" borderId="0" xfId="0" applyNumberFormat="1" applyFont="1" applyFill="1"/>
    <xf numFmtId="0" fontId="20" fillId="0" borderId="0" xfId="0" applyFont="1" applyFill="1" applyBorder="1" applyAlignment="1">
      <alignment vertical="center" wrapText="1"/>
    </xf>
    <xf numFmtId="0" fontId="20" fillId="0" borderId="0" xfId="0" applyFont="1" applyFill="1" applyBorder="1" applyAlignment="1">
      <alignment vertical="center"/>
    </xf>
    <xf numFmtId="0" fontId="20" fillId="0" borderId="0" xfId="0" applyFont="1" applyFill="1" applyBorder="1" applyAlignment="1">
      <alignment horizontal="right" vertical="center"/>
    </xf>
    <xf numFmtId="0" fontId="20" fillId="0" borderId="0" xfId="0" applyFont="1" applyFill="1" applyBorder="1" applyAlignment="1">
      <alignment horizontal="right" vertical="center" wrapText="1"/>
    </xf>
    <xf numFmtId="0" fontId="8" fillId="0" borderId="3" xfId="0" applyFont="1" applyFill="1" applyBorder="1" applyAlignment="1">
      <alignment horizontal="left" vertical="top"/>
    </xf>
    <xf numFmtId="0" fontId="5" fillId="0" borderId="0" xfId="0" applyFont="1" applyFill="1" applyBorder="1" applyAlignment="1">
      <alignment horizontal="left" vertical="top" indent="2"/>
    </xf>
    <xf numFmtId="0" fontId="5" fillId="0" borderId="1" xfId="0" applyFont="1" applyFill="1" applyBorder="1" applyAlignment="1">
      <alignment horizontal="left" vertical="top" indent="2"/>
    </xf>
    <xf numFmtId="0" fontId="6" fillId="0" borderId="0" xfId="0" applyFont="1" applyFill="1" applyBorder="1" applyAlignment="1">
      <alignment horizontal="left" vertical="top"/>
    </xf>
    <xf numFmtId="1" fontId="20" fillId="0" borderId="0" xfId="0" applyNumberFormat="1" applyFont="1" applyFill="1" applyBorder="1" applyAlignment="1">
      <alignment vertical="top"/>
    </xf>
    <xf numFmtId="0" fontId="53" fillId="0" borderId="0" xfId="0" applyFont="1" applyFill="1" applyBorder="1" applyAlignment="1">
      <alignment horizontal="left" vertical="top"/>
    </xf>
    <xf numFmtId="0" fontId="29" fillId="0" borderId="0" xfId="0" applyFont="1" applyFill="1" applyBorder="1"/>
    <xf numFmtId="3" fontId="29" fillId="0" borderId="0" xfId="0" applyNumberFormat="1" applyFont="1" applyFill="1" applyBorder="1"/>
    <xf numFmtId="4" fontId="36" fillId="0" borderId="0" xfId="0" applyNumberFormat="1" applyFont="1" applyFill="1" applyBorder="1"/>
    <xf numFmtId="3" fontId="36" fillId="0" borderId="0" xfId="0" applyNumberFormat="1" applyFont="1" applyFill="1" applyBorder="1" applyAlignment="1">
      <alignment horizontal="right"/>
    </xf>
    <xf numFmtId="0" fontId="29" fillId="0" borderId="0" xfId="0" applyFont="1" applyFill="1"/>
    <xf numFmtId="3" fontId="36" fillId="0" borderId="0" xfId="0" applyNumberFormat="1" applyFont="1" applyFill="1" applyAlignment="1">
      <alignment horizontal="right"/>
    </xf>
    <xf numFmtId="169" fontId="29" fillId="0" borderId="0" xfId="1" applyNumberFormat="1" applyFont="1" applyFill="1"/>
    <xf numFmtId="1" fontId="8" fillId="0" borderId="1" xfId="0" applyNumberFormat="1" applyFont="1" applyFill="1" applyBorder="1" applyAlignment="1">
      <alignment horizontal="left" vertical="center"/>
    </xf>
    <xf numFmtId="0" fontId="8" fillId="0" borderId="1" xfId="0" applyFont="1" applyFill="1" applyBorder="1" applyAlignment="1">
      <alignment horizontal="center" vertical="center"/>
    </xf>
    <xf numFmtId="0" fontId="8" fillId="0" borderId="1" xfId="0" applyFont="1" applyFill="1" applyBorder="1" applyAlignment="1">
      <alignment horizontal="right" vertical="center"/>
    </xf>
    <xf numFmtId="166" fontId="5" fillId="0" borderId="0" xfId="0" applyNumberFormat="1" applyFont="1" applyFill="1" applyAlignment="1">
      <alignment horizontal="right" vertical="center"/>
    </xf>
    <xf numFmtId="3" fontId="5" fillId="0" borderId="6" xfId="0" applyNumberFormat="1" applyFont="1" applyFill="1" applyBorder="1" applyAlignment="1">
      <alignment horizontal="right" vertical="center"/>
    </xf>
    <xf numFmtId="3" fontId="5" fillId="0" borderId="7" xfId="0" applyNumberFormat="1" applyFont="1" applyFill="1" applyBorder="1" applyAlignment="1">
      <alignment horizontal="right" vertical="center"/>
    </xf>
    <xf numFmtId="168" fontId="5" fillId="0" borderId="0" xfId="0" applyNumberFormat="1" applyFont="1" applyFill="1" applyBorder="1" applyAlignment="1">
      <alignment horizontal="right" vertical="center"/>
    </xf>
    <xf numFmtId="0" fontId="8" fillId="0" borderId="8" xfId="0" applyFont="1" applyFill="1" applyBorder="1" applyAlignment="1">
      <alignment horizontal="right" vertical="center"/>
    </xf>
    <xf numFmtId="0" fontId="8" fillId="0" borderId="1" xfId="0" applyFont="1" applyFill="1" applyBorder="1" applyAlignment="1">
      <alignment horizontal="right" vertical="center" wrapText="1"/>
    </xf>
    <xf numFmtId="166" fontId="18" fillId="0" borderId="0" xfId="0" applyNumberFormat="1" applyFont="1" applyFill="1" applyAlignment="1"/>
    <xf numFmtId="0" fontId="8" fillId="0" borderId="2" xfId="0" applyFont="1" applyFill="1" applyBorder="1" applyAlignment="1"/>
    <xf numFmtId="0" fontId="20" fillId="0" borderId="1" xfId="0" applyFont="1" applyFill="1" applyBorder="1" applyAlignment="1">
      <alignment horizontal="right"/>
    </xf>
    <xf numFmtId="0" fontId="20" fillId="0" borderId="11" xfId="0" applyFont="1" applyFill="1" applyBorder="1" applyAlignment="1">
      <alignment horizontal="right"/>
    </xf>
    <xf numFmtId="0" fontId="20" fillId="0" borderId="7" xfId="0" applyFont="1" applyFill="1" applyBorder="1" applyAlignment="1">
      <alignment horizontal="right"/>
    </xf>
    <xf numFmtId="0" fontId="20" fillId="0" borderId="0" xfId="0" applyFont="1" applyFill="1" applyBorder="1" applyAlignment="1">
      <alignment horizontal="right"/>
    </xf>
    <xf numFmtId="3" fontId="17" fillId="0" borderId="0" xfId="0" applyNumberFormat="1" applyFont="1" applyFill="1" applyBorder="1" applyAlignment="1">
      <alignment horizontal="left" vertical="center" wrapText="1"/>
    </xf>
    <xf numFmtId="3" fontId="15" fillId="0" borderId="0" xfId="0" applyNumberFormat="1" applyFont="1" applyFill="1" applyBorder="1" applyAlignment="1">
      <alignment horizontal="left" vertical="center" wrapText="1"/>
    </xf>
    <xf numFmtId="167" fontId="5" fillId="0" borderId="0" xfId="0" applyNumberFormat="1" applyFont="1" applyFill="1" applyBorder="1" applyAlignment="1">
      <alignment vertical="center" wrapText="1"/>
    </xf>
    <xf numFmtId="167" fontId="5" fillId="0" borderId="0" xfId="0" applyNumberFormat="1" applyFont="1" applyFill="1" applyBorder="1" applyAlignment="1">
      <alignment horizontal="justify" vertical="center" wrapText="1"/>
    </xf>
    <xf numFmtId="0" fontId="5" fillId="0" borderId="1" xfId="0" applyNumberFormat="1" applyFont="1" applyFill="1" applyBorder="1" applyAlignment="1">
      <alignment vertical="center" wrapText="1"/>
    </xf>
    <xf numFmtId="0" fontId="8" fillId="0" borderId="1" xfId="0" applyFont="1" applyFill="1" applyBorder="1" applyAlignment="1"/>
    <xf numFmtId="0" fontId="20" fillId="0" borderId="2" xfId="3" applyFont="1" applyFill="1" applyBorder="1" applyAlignment="1">
      <alignment vertical="center"/>
    </xf>
    <xf numFmtId="0" fontId="20" fillId="0" borderId="2" xfId="3" applyFont="1" applyFill="1" applyBorder="1" applyAlignment="1">
      <alignment horizontal="right" vertical="center"/>
    </xf>
    <xf numFmtId="0" fontId="20" fillId="0" borderId="3" xfId="3" applyFont="1" applyFill="1" applyBorder="1" applyAlignment="1"/>
    <xf numFmtId="3" fontId="20" fillId="0" borderId="0" xfId="3" applyNumberFormat="1" applyFont="1" applyFill="1" applyBorder="1" applyAlignment="1">
      <alignment horizontal="right"/>
    </xf>
    <xf numFmtId="3" fontId="20" fillId="0" borderId="3" xfId="3" applyNumberFormat="1" applyFont="1" applyFill="1" applyBorder="1" applyAlignment="1">
      <alignment horizontal="right"/>
    </xf>
    <xf numFmtId="0" fontId="20" fillId="0" borderId="3" xfId="0" applyFont="1" applyFill="1" applyBorder="1" applyAlignment="1"/>
    <xf numFmtId="0" fontId="52" fillId="0" borderId="0" xfId="0" applyFont="1" applyFill="1" applyBorder="1" applyAlignment="1"/>
    <xf numFmtId="3" fontId="52" fillId="0" borderId="0" xfId="0" applyNumberFormat="1" applyFont="1" applyFill="1" applyBorder="1" applyAlignment="1"/>
    <xf numFmtId="166" fontId="39" fillId="0" borderId="0" xfId="0" applyNumberFormat="1" applyFont="1" applyFill="1" applyBorder="1" applyAlignment="1">
      <alignment horizontal="right" vertical="center" readingOrder="1"/>
    </xf>
    <xf numFmtId="168" fontId="5" fillId="0" borderId="1" xfId="1" applyNumberFormat="1" applyFont="1" applyFill="1" applyBorder="1" applyAlignment="1">
      <alignment horizontal="right"/>
    </xf>
    <xf numFmtId="0" fontId="8" fillId="0" borderId="3" xfId="0" applyFont="1" applyFill="1" applyBorder="1" applyAlignment="1">
      <alignment vertical="center" wrapText="1"/>
    </xf>
    <xf numFmtId="169" fontId="0" fillId="0" borderId="0" xfId="0" applyNumberFormat="1" applyFont="1" applyFill="1"/>
    <xf numFmtId="0" fontId="19" fillId="0" borderId="0" xfId="0" applyFont="1" applyFill="1" applyBorder="1"/>
    <xf numFmtId="168" fontId="39" fillId="0" borderId="0" xfId="0" applyNumberFormat="1" applyFont="1" applyFill="1" applyBorder="1" applyAlignment="1" applyProtection="1">
      <alignment horizontal="right" readingOrder="1"/>
    </xf>
    <xf numFmtId="167" fontId="18" fillId="0" borderId="0" xfId="0" applyNumberFormat="1" applyFont="1" applyFill="1" applyBorder="1" applyAlignment="1">
      <alignment horizontal="left" wrapText="1"/>
    </xf>
    <xf numFmtId="0" fontId="18" fillId="0" borderId="0" xfId="0" applyFont="1" applyFill="1" applyBorder="1" applyAlignment="1">
      <alignment horizontal="right"/>
    </xf>
    <xf numFmtId="167" fontId="18" fillId="0" borderId="0" xfId="0" applyNumberFormat="1" applyFont="1" applyFill="1" applyBorder="1" applyAlignment="1">
      <alignment horizontal="left"/>
    </xf>
    <xf numFmtId="166" fontId="5" fillId="0" borderId="0" xfId="0" applyNumberFormat="1" applyFont="1" applyFill="1"/>
    <xf numFmtId="3" fontId="18" fillId="0" borderId="0" xfId="0" applyNumberFormat="1" applyFont="1" applyFill="1" applyAlignment="1">
      <alignment horizontal="right"/>
    </xf>
    <xf numFmtId="0" fontId="8" fillId="0" borderId="9" xfId="0" applyFont="1" applyFill="1" applyBorder="1" applyAlignment="1">
      <alignment horizontal="left" vertical="center" wrapText="1"/>
    </xf>
    <xf numFmtId="0" fontId="8" fillId="0" borderId="8" xfId="0" applyFont="1" applyFill="1" applyBorder="1" applyAlignment="1">
      <alignment horizontal="right" vertical="center" wrapText="1"/>
    </xf>
    <xf numFmtId="3" fontId="5" fillId="0" borderId="10" xfId="0" applyNumberFormat="1" applyFont="1" applyFill="1" applyBorder="1" applyAlignment="1">
      <alignment horizontal="right" vertical="center"/>
    </xf>
    <xf numFmtId="3" fontId="5" fillId="0" borderId="11" xfId="0" applyNumberFormat="1" applyFont="1" applyFill="1" applyBorder="1" applyAlignment="1">
      <alignment horizontal="right" vertical="center"/>
    </xf>
    <xf numFmtId="169" fontId="8" fillId="0" borderId="3" xfId="1" applyNumberFormat="1" applyFont="1" applyFill="1" applyBorder="1" applyAlignment="1">
      <alignment horizontal="right"/>
    </xf>
    <xf numFmtId="169" fontId="20" fillId="0" borderId="3" xfId="1" applyNumberFormat="1" applyFont="1" applyFill="1" applyBorder="1" applyAlignment="1" applyProtection="1">
      <alignment horizontal="right" vertical="center"/>
    </xf>
    <xf numFmtId="3" fontId="18" fillId="0" borderId="0" xfId="1" applyNumberFormat="1" applyFont="1" applyFill="1" applyBorder="1" applyAlignment="1">
      <alignment horizontal="right"/>
    </xf>
    <xf numFmtId="3" fontId="18" fillId="0" borderId="0" xfId="1" applyNumberFormat="1" applyFont="1" applyFill="1" applyBorder="1" applyAlignment="1" applyProtection="1">
      <alignment horizontal="right" vertical="center"/>
    </xf>
    <xf numFmtId="3" fontId="20" fillId="0" borderId="3" xfId="0" applyNumberFormat="1" applyFont="1" applyFill="1" applyBorder="1" applyAlignment="1">
      <alignment horizontal="right" vertical="center"/>
    </xf>
    <xf numFmtId="0" fontId="15" fillId="0" borderId="0" xfId="0" applyFont="1" applyFill="1" applyAlignment="1">
      <alignment horizontal="left"/>
    </xf>
    <xf numFmtId="0" fontId="15" fillId="0" borderId="0" xfId="0" applyFont="1" applyFill="1" applyBorder="1" applyAlignment="1">
      <alignment horizontal="left"/>
    </xf>
    <xf numFmtId="0" fontId="15" fillId="0" borderId="0" xfId="0" applyFont="1" applyFill="1" applyBorder="1" applyAlignment="1">
      <alignment horizontal="left" vertical="center"/>
    </xf>
    <xf numFmtId="0" fontId="24" fillId="0" borderId="1" xfId="0" applyFont="1" applyFill="1" applyBorder="1" applyAlignment="1">
      <alignment horizontal="left"/>
    </xf>
    <xf numFmtId="0" fontId="8" fillId="0" borderId="3" xfId="0" applyFont="1" applyFill="1" applyBorder="1" applyAlignment="1">
      <alignment horizontal="left" vertical="center"/>
    </xf>
    <xf numFmtId="0" fontId="3" fillId="0" borderId="0" xfId="0" applyFont="1" applyFill="1" applyAlignment="1">
      <alignment horizontal="left" vertical="center"/>
    </xf>
    <xf numFmtId="0" fontId="15" fillId="0" borderId="0" xfId="0" applyFont="1" applyFill="1" applyAlignment="1">
      <alignment horizontal="left" vertical="center"/>
    </xf>
    <xf numFmtId="0" fontId="8" fillId="0" borderId="2" xfId="0" applyFont="1" applyFill="1" applyBorder="1" applyAlignment="1">
      <alignment horizontal="center" vertical="center"/>
    </xf>
    <xf numFmtId="0" fontId="3" fillId="0" borderId="0" xfId="0" applyFont="1" applyFill="1" applyBorder="1" applyAlignment="1">
      <alignment horizontal="left" vertical="center"/>
    </xf>
    <xf numFmtId="0" fontId="15" fillId="0" borderId="0" xfId="0" applyFont="1" applyFill="1" applyAlignment="1">
      <alignment horizontal="left" vertical="center" wrapText="1"/>
    </xf>
    <xf numFmtId="0" fontId="17" fillId="0" borderId="0" xfId="0" applyFont="1" applyFill="1" applyBorder="1" applyAlignment="1">
      <alignment horizontal="left"/>
    </xf>
    <xf numFmtId="0" fontId="20" fillId="0" borderId="2" xfId="0" applyFont="1" applyFill="1" applyBorder="1" applyAlignment="1">
      <alignment horizontal="center" vertical="center" wrapText="1"/>
    </xf>
    <xf numFmtId="0" fontId="3" fillId="0" borderId="1" xfId="0" applyFont="1" applyFill="1" applyBorder="1" applyAlignment="1">
      <alignment horizontal="left"/>
    </xf>
    <xf numFmtId="0" fontId="6" fillId="0" borderId="0" xfId="0" applyFont="1" applyFill="1" applyBorder="1" applyAlignment="1">
      <alignment horizontal="left"/>
    </xf>
    <xf numFmtId="0" fontId="15" fillId="0" borderId="0" xfId="0" applyFont="1" applyFill="1" applyBorder="1" applyAlignment="1">
      <alignment horizontal="left" vertical="top" readingOrder="1"/>
    </xf>
    <xf numFmtId="0" fontId="15" fillId="0" borderId="0" xfId="0" applyFont="1" applyFill="1" applyBorder="1" applyAlignment="1">
      <alignment horizontal="left" wrapText="1" readingOrder="1"/>
    </xf>
    <xf numFmtId="0" fontId="15" fillId="0" borderId="1" xfId="0" applyFont="1" applyFill="1" applyBorder="1" applyAlignment="1">
      <alignment horizontal="left"/>
    </xf>
    <xf numFmtId="0" fontId="8" fillId="0" borderId="3" xfId="0" applyFont="1" applyFill="1" applyBorder="1" applyAlignment="1">
      <alignment vertical="center"/>
    </xf>
    <xf numFmtId="0" fontId="15" fillId="0" borderId="1" xfId="3" applyFont="1" applyFill="1" applyBorder="1" applyAlignment="1">
      <alignment horizontal="left"/>
    </xf>
    <xf numFmtId="3" fontId="6" fillId="0" borderId="0" xfId="0" applyNumberFormat="1" applyFont="1" applyFill="1" applyAlignment="1"/>
    <xf numFmtId="166" fontId="5" fillId="0" borderId="1" xfId="0" applyNumberFormat="1" applyFont="1" applyFill="1" applyBorder="1" applyAlignment="1">
      <alignment horizontal="right" vertical="center"/>
    </xf>
    <xf numFmtId="167" fontId="18" fillId="0" borderId="0" xfId="0" quotePrefix="1" applyNumberFormat="1" applyFont="1" applyFill="1" applyBorder="1" applyAlignment="1">
      <alignment horizontal="left" wrapText="1"/>
    </xf>
    <xf numFmtId="0" fontId="7" fillId="0" borderId="0" xfId="0" applyFont="1" applyFill="1"/>
    <xf numFmtId="176" fontId="19" fillId="0" borderId="0" xfId="0" applyNumberFormat="1" applyFont="1" applyFill="1" applyBorder="1" applyAlignment="1">
      <alignment horizontal="right"/>
    </xf>
    <xf numFmtId="166" fontId="19" fillId="0" borderId="0" xfId="0" applyNumberFormat="1" applyFont="1" applyFill="1" applyBorder="1" applyAlignment="1">
      <alignment horizontal="right"/>
    </xf>
    <xf numFmtId="3" fontId="19" fillId="0" borderId="0" xfId="0" applyNumberFormat="1" applyFont="1" applyFill="1" applyBorder="1" applyAlignment="1">
      <alignment horizontal="right"/>
    </xf>
    <xf numFmtId="168" fontId="19" fillId="0" borderId="0" xfId="0" applyNumberFormat="1" applyFont="1" applyFill="1" applyBorder="1" applyAlignment="1">
      <alignment horizontal="right"/>
    </xf>
    <xf numFmtId="10" fontId="19" fillId="0" borderId="0" xfId="0" applyNumberFormat="1" applyFont="1" applyFill="1" applyBorder="1"/>
    <xf numFmtId="0" fontId="20" fillId="0" borderId="2" xfId="0" applyFont="1" applyFill="1" applyBorder="1" applyAlignment="1">
      <alignment horizontal="left"/>
    </xf>
    <xf numFmtId="166" fontId="19" fillId="0" borderId="0" xfId="0" applyNumberFormat="1" applyFont="1" applyFill="1"/>
    <xf numFmtId="168" fontId="19" fillId="0" borderId="0" xfId="0" applyNumberFormat="1" applyFont="1" applyFill="1"/>
    <xf numFmtId="170" fontId="19" fillId="0" borderId="0" xfId="0" applyNumberFormat="1" applyFont="1" applyFill="1"/>
    <xf numFmtId="0" fontId="37" fillId="0" borderId="0" xfId="0" applyFont="1" applyFill="1"/>
    <xf numFmtId="0" fontId="56" fillId="0" borderId="0" xfId="0" applyFont="1" applyFill="1" applyBorder="1" applyAlignment="1"/>
    <xf numFmtId="1" fontId="50" fillId="0" borderId="4" xfId="0" applyNumberFormat="1" applyFont="1" applyFill="1" applyBorder="1" applyAlignment="1">
      <alignment horizontal="center" vertical="center"/>
    </xf>
    <xf numFmtId="168" fontId="20" fillId="0" borderId="0" xfId="0" applyNumberFormat="1" applyFont="1" applyFill="1" applyBorder="1" applyAlignment="1" applyProtection="1">
      <alignment horizontal="right"/>
    </xf>
    <xf numFmtId="168" fontId="20" fillId="0" borderId="0" xfId="0" applyNumberFormat="1" applyFont="1" applyFill="1" applyBorder="1" applyAlignment="1" applyProtection="1">
      <alignment horizontal="right" vertical="center" readingOrder="1"/>
    </xf>
    <xf numFmtId="168" fontId="20" fillId="0" borderId="1" xfId="0" applyNumberFormat="1" applyFont="1" applyFill="1" applyBorder="1" applyAlignment="1" applyProtection="1">
      <alignment horizontal="right" readingOrder="1"/>
    </xf>
    <xf numFmtId="43" fontId="19" fillId="0" borderId="0" xfId="0" applyNumberFormat="1" applyFont="1" applyFill="1"/>
    <xf numFmtId="172" fontId="19" fillId="0" borderId="0" xfId="0" applyNumberFormat="1" applyFont="1" applyFill="1"/>
    <xf numFmtId="173" fontId="19" fillId="0" borderId="0" xfId="0" applyNumberFormat="1" applyFont="1" applyFill="1"/>
    <xf numFmtId="0" fontId="36" fillId="0" borderId="0" xfId="0" applyFont="1" applyFill="1"/>
    <xf numFmtId="171" fontId="5" fillId="0" borderId="0" xfId="1" applyNumberFormat="1" applyFont="1" applyFill="1" applyAlignment="1">
      <alignment horizontal="right"/>
    </xf>
    <xf numFmtId="171" fontId="5" fillId="0" borderId="0" xfId="1" applyNumberFormat="1" applyFont="1" applyFill="1" applyBorder="1" applyAlignment="1">
      <alignment horizontal="right"/>
    </xf>
    <xf numFmtId="171" fontId="18" fillId="0" borderId="1" xfId="1" applyNumberFormat="1" applyFont="1" applyFill="1" applyBorder="1" applyAlignment="1">
      <alignment horizontal="right"/>
    </xf>
    <xf numFmtId="3" fontId="20" fillId="0" borderId="0" xfId="0" applyNumberFormat="1" applyFont="1" applyFill="1"/>
    <xf numFmtId="166" fontId="20" fillId="0" borderId="0" xfId="0" applyNumberFormat="1" applyFont="1" applyFill="1"/>
    <xf numFmtId="166" fontId="18" fillId="0" borderId="0" xfId="0" applyNumberFormat="1" applyFont="1" applyFill="1"/>
    <xf numFmtId="166" fontId="2" fillId="0" borderId="0" xfId="0" applyNumberFormat="1" applyFont="1" applyFill="1"/>
    <xf numFmtId="3" fontId="5" fillId="0" borderId="0" xfId="0" applyNumberFormat="1" applyFont="1" applyFill="1"/>
    <xf numFmtId="166" fontId="5" fillId="0" borderId="1" xfId="0" applyNumberFormat="1" applyFont="1" applyFill="1" applyBorder="1"/>
    <xf numFmtId="0" fontId="20" fillId="0" borderId="3" xfId="0" applyFont="1" applyFill="1" applyBorder="1" applyAlignment="1" applyProtection="1">
      <alignment horizontal="center" vertical="center"/>
    </xf>
    <xf numFmtId="168" fontId="20" fillId="0" borderId="0" xfId="0" applyNumberFormat="1" applyFont="1" applyFill="1"/>
    <xf numFmtId="0" fontId="8" fillId="0" borderId="0" xfId="7" applyFont="1" applyFill="1"/>
    <xf numFmtId="168" fontId="2" fillId="0" borderId="0" xfId="0" applyNumberFormat="1" applyFont="1" applyFill="1"/>
    <xf numFmtId="0" fontId="5" fillId="0" borderId="0" xfId="0" applyFont="1" applyFill="1" applyAlignment="1">
      <alignment horizontal="left"/>
    </xf>
    <xf numFmtId="0" fontId="19" fillId="0" borderId="0" xfId="0" applyFont="1" applyFill="1" applyAlignment="1">
      <alignment horizontal="justify" vertical="justify"/>
    </xf>
    <xf numFmtId="0" fontId="19" fillId="0" borderId="0" xfId="0" applyFont="1" applyFill="1" applyAlignment="1">
      <alignment horizontal="justify" vertical="center" wrapText="1"/>
    </xf>
    <xf numFmtId="0" fontId="19" fillId="0" borderId="0" xfId="0" applyFont="1" applyFill="1" applyAlignment="1">
      <alignment horizontal="justify" vertical="justify" wrapText="1"/>
    </xf>
    <xf numFmtId="2" fontId="37" fillId="0" borderId="0" xfId="0" applyNumberFormat="1" applyFont="1" applyFill="1"/>
    <xf numFmtId="0" fontId="37" fillId="0" borderId="0" xfId="0" applyFont="1" applyFill="1" applyAlignment="1">
      <alignment horizontal="right" vertical="justify" wrapText="1"/>
    </xf>
    <xf numFmtId="166" fontId="37" fillId="0" borderId="0" xfId="0" applyNumberFormat="1" applyFont="1" applyFill="1"/>
    <xf numFmtId="2" fontId="18" fillId="0" borderId="0" xfId="0" applyNumberFormat="1" applyFont="1" applyFill="1" applyAlignment="1">
      <alignment horizontal="right"/>
    </xf>
    <xf numFmtId="2" fontId="37" fillId="0" borderId="0" xfId="0" applyNumberFormat="1" applyFont="1" applyFill="1" applyAlignment="1"/>
    <xf numFmtId="2" fontId="37" fillId="0" borderId="0" xfId="0" applyNumberFormat="1" applyFont="1" applyFill="1" applyAlignment="1">
      <alignment horizontal="center"/>
    </xf>
    <xf numFmtId="2" fontId="19" fillId="0" borderId="0" xfId="0" applyNumberFormat="1" applyFont="1" applyFill="1" applyAlignment="1"/>
    <xf numFmtId="2" fontId="19" fillId="0" borderId="1" xfId="0" applyNumberFormat="1" applyFont="1" applyFill="1" applyBorder="1"/>
    <xf numFmtId="166" fontId="0" fillId="0" borderId="0" xfId="0" applyNumberFormat="1" applyFont="1" applyFill="1" applyAlignment="1">
      <alignment horizontal="right"/>
    </xf>
    <xf numFmtId="0" fontId="18" fillId="0" borderId="0" xfId="0" applyFont="1" applyFill="1" applyBorder="1" applyAlignment="1">
      <alignment horizontal="left" vertical="center" readingOrder="1"/>
    </xf>
    <xf numFmtId="0" fontId="19" fillId="0" borderId="0" xfId="0" applyFont="1" applyFill="1" applyBorder="1" applyAlignment="1">
      <alignment readingOrder="1"/>
    </xf>
    <xf numFmtId="0" fontId="18" fillId="0" borderId="1" xfId="0" applyFont="1" applyFill="1" applyBorder="1" applyAlignment="1">
      <alignment horizontal="left" vertical="center" readingOrder="1"/>
    </xf>
    <xf numFmtId="0" fontId="17" fillId="0" borderId="0" xfId="0" applyFont="1" applyFill="1" applyAlignment="1">
      <alignment horizontal="left" vertical="center" readingOrder="1"/>
    </xf>
    <xf numFmtId="0" fontId="39" fillId="0" borderId="0" xfId="0" applyFont="1" applyFill="1" applyBorder="1" applyAlignment="1">
      <alignment horizontal="left" vertical="center" readingOrder="1"/>
    </xf>
    <xf numFmtId="0" fontId="37" fillId="0" borderId="0" xfId="0" applyFont="1" applyFill="1" applyAlignment="1">
      <alignment readingOrder="1"/>
    </xf>
    <xf numFmtId="0" fontId="37" fillId="0" borderId="0" xfId="0" applyFont="1" applyFill="1" applyBorder="1" applyAlignment="1">
      <alignment readingOrder="1"/>
    </xf>
    <xf numFmtId="0" fontId="19" fillId="0" borderId="0" xfId="0" applyNumberFormat="1" applyFont="1" applyFill="1" applyAlignment="1">
      <alignment readingOrder="1"/>
    </xf>
    <xf numFmtId="0" fontId="54" fillId="0" borderId="0" xfId="0" applyFont="1" applyFill="1" applyAlignment="1">
      <alignment readingOrder="1"/>
    </xf>
    <xf numFmtId="0" fontId="55" fillId="0" borderId="0" xfId="0" applyFont="1" applyFill="1" applyAlignment="1">
      <alignment readingOrder="1"/>
    </xf>
    <xf numFmtId="0" fontId="55" fillId="0" borderId="0" xfId="0" applyFont="1" applyFill="1" applyBorder="1" applyAlignment="1">
      <alignment readingOrder="1"/>
    </xf>
    <xf numFmtId="0" fontId="37" fillId="0" borderId="0" xfId="0" applyFont="1" applyFill="1" applyBorder="1"/>
    <xf numFmtId="3" fontId="52" fillId="0" borderId="0" xfId="0" applyNumberFormat="1" applyFont="1" applyFill="1" applyBorder="1" applyAlignment="1" applyProtection="1">
      <alignment horizontal="center" vertical="center"/>
    </xf>
    <xf numFmtId="0" fontId="37" fillId="0" borderId="0" xfId="0" applyFont="1" applyFill="1" applyBorder="1" applyAlignment="1">
      <alignment horizontal="left" vertical="center" readingOrder="1"/>
    </xf>
    <xf numFmtId="3" fontId="37" fillId="0" borderId="0" xfId="0" applyNumberFormat="1" applyFont="1" applyFill="1" applyBorder="1"/>
    <xf numFmtId="0" fontId="54" fillId="0" borderId="0" xfId="0" applyFont="1" applyFill="1" applyBorder="1" applyAlignment="1">
      <alignment readingOrder="1"/>
    </xf>
    <xf numFmtId="166" fontId="5" fillId="0" borderId="0" xfId="0" applyNumberFormat="1" applyFont="1" applyFill="1" applyAlignment="1">
      <alignment horizontal="center"/>
    </xf>
    <xf numFmtId="1" fontId="0" fillId="0" borderId="0" xfId="0" applyNumberFormat="1" applyFont="1" applyFill="1"/>
    <xf numFmtId="0" fontId="40" fillId="0" borderId="0" xfId="0" applyFont="1" applyFill="1"/>
    <xf numFmtId="0" fontId="0" fillId="0" borderId="0" xfId="0" applyFont="1" applyFill="1" applyBorder="1" applyAlignment="1">
      <alignment wrapText="1"/>
    </xf>
    <xf numFmtId="0" fontId="18" fillId="0" borderId="0" xfId="0" applyFont="1" applyFill="1" applyBorder="1" applyAlignment="1">
      <alignment horizontal="left" indent="4"/>
    </xf>
    <xf numFmtId="0" fontId="18" fillId="0" borderId="1" xfId="0" applyFont="1" applyFill="1" applyBorder="1" applyAlignment="1">
      <alignment horizontal="left" indent="4"/>
    </xf>
    <xf numFmtId="0" fontId="44" fillId="0" borderId="0" xfId="0" applyFont="1" applyFill="1"/>
    <xf numFmtId="0" fontId="19" fillId="0" borderId="0" xfId="0" applyFont="1" applyFill="1" applyAlignment="1"/>
    <xf numFmtId="0" fontId="20" fillId="0" borderId="2" xfId="0" applyFont="1" applyFill="1" applyBorder="1"/>
    <xf numFmtId="0" fontId="20" fillId="0" borderId="2" xfId="0" applyFont="1" applyFill="1" applyBorder="1" applyAlignment="1"/>
    <xf numFmtId="3" fontId="20" fillId="0" borderId="0" xfId="0" applyNumberFormat="1" applyFont="1" applyFill="1" applyBorder="1" applyAlignment="1"/>
    <xf numFmtId="3" fontId="18" fillId="0" borderId="0" xfId="0" applyNumberFormat="1" applyFont="1" applyFill="1" applyAlignment="1"/>
    <xf numFmtId="0" fontId="20" fillId="0" borderId="2" xfId="0" applyFont="1" applyFill="1" applyBorder="1" applyAlignment="1">
      <alignment horizontal="left" vertical="center" wrapText="1"/>
    </xf>
    <xf numFmtId="3" fontId="18" fillId="0" borderId="10" xfId="0" applyNumberFormat="1" applyFont="1" applyFill="1" applyBorder="1"/>
    <xf numFmtId="3" fontId="18" fillId="0" borderId="6" xfId="0" applyNumberFormat="1" applyFont="1" applyFill="1" applyBorder="1"/>
    <xf numFmtId="3" fontId="18" fillId="0" borderId="11" xfId="0" applyNumberFormat="1" applyFont="1" applyFill="1" applyBorder="1"/>
    <xf numFmtId="3" fontId="18" fillId="0" borderId="7" xfId="0" applyNumberFormat="1" applyFont="1" applyFill="1" applyBorder="1"/>
    <xf numFmtId="0" fontId="5" fillId="0" borderId="0" xfId="0" applyFont="1" applyFill="1" applyBorder="1" applyAlignment="1">
      <alignment vertical="top" wrapText="1"/>
    </xf>
    <xf numFmtId="0" fontId="41" fillId="0" borderId="3" xfId="0" applyFont="1" applyFill="1" applyBorder="1"/>
    <xf numFmtId="0" fontId="42" fillId="0" borderId="3" xfId="0" applyFont="1" applyFill="1" applyBorder="1"/>
    <xf numFmtId="0" fontId="42" fillId="0" borderId="0" xfId="0" applyFont="1" applyFill="1" applyBorder="1"/>
    <xf numFmtId="0" fontId="42" fillId="0" borderId="0" xfId="0" applyFont="1" applyFill="1"/>
    <xf numFmtId="0" fontId="42" fillId="0" borderId="0" xfId="0" applyFont="1" applyFill="1" applyAlignment="1">
      <alignment horizontal="right"/>
    </xf>
    <xf numFmtId="3" fontId="42" fillId="0" borderId="0" xfId="0" applyNumberFormat="1" applyFont="1" applyFill="1" applyAlignment="1">
      <alignment horizontal="right"/>
    </xf>
    <xf numFmtId="0" fontId="41" fillId="0" borderId="0" xfId="0" applyFont="1" applyFill="1"/>
    <xf numFmtId="0" fontId="42" fillId="0" borderId="1" xfId="0" applyFont="1" applyFill="1" applyBorder="1"/>
    <xf numFmtId="3" fontId="42" fillId="0" borderId="1" xfId="0" applyNumberFormat="1" applyFont="1" applyFill="1" applyBorder="1" applyAlignment="1">
      <alignment horizontal="right"/>
    </xf>
    <xf numFmtId="0" fontId="41" fillId="0" borderId="2" xfId="0" applyFont="1" applyFill="1" applyBorder="1"/>
    <xf numFmtId="0" fontId="19" fillId="0" borderId="0" xfId="0" applyFont="1" applyFill="1" applyAlignment="1">
      <alignment horizontal="right"/>
    </xf>
    <xf numFmtId="0" fontId="15" fillId="0" borderId="0" xfId="0" applyFont="1" applyFill="1" applyBorder="1"/>
    <xf numFmtId="0" fontId="59" fillId="0" borderId="0" xfId="0" applyFont="1" applyAlignment="1">
      <alignment horizontal="left" readingOrder="1"/>
    </xf>
    <xf numFmtId="0" fontId="59" fillId="0" borderId="0" xfId="0" applyFont="1" applyAlignment="1">
      <alignment horizontal="right" readingOrder="2"/>
    </xf>
    <xf numFmtId="0" fontId="0" fillId="0" borderId="0" xfId="0" applyAlignment="1">
      <alignment readingOrder="2"/>
    </xf>
    <xf numFmtId="0" fontId="4" fillId="0" borderId="0" xfId="0" applyFont="1"/>
    <xf numFmtId="0" fontId="0" fillId="0" borderId="0" xfId="0" applyFill="1"/>
    <xf numFmtId="0" fontId="0" fillId="0" borderId="0" xfId="0" applyFill="1" applyAlignment="1">
      <alignment horizontal="right" indent="1"/>
    </xf>
    <xf numFmtId="0" fontId="65" fillId="0" borderId="0" xfId="0" applyFont="1" applyFill="1" applyBorder="1" applyAlignment="1">
      <alignment vertical="center"/>
    </xf>
    <xf numFmtId="0" fontId="62" fillId="0" borderId="12" xfId="0" applyFont="1" applyFill="1" applyBorder="1" applyAlignment="1">
      <alignment vertical="top"/>
    </xf>
    <xf numFmtId="0" fontId="0" fillId="0" borderId="12" xfId="0" applyBorder="1" applyAlignment="1">
      <alignment horizontal="left" vertical="top"/>
    </xf>
    <xf numFmtId="0" fontId="0" fillId="0" borderId="12" xfId="0" applyFill="1" applyBorder="1" applyAlignment="1">
      <alignment horizontal="left" vertical="top"/>
    </xf>
    <xf numFmtId="0" fontId="0" fillId="0" borderId="12" xfId="0" applyBorder="1"/>
    <xf numFmtId="0" fontId="68" fillId="0" borderId="12" xfId="0" applyFont="1" applyFill="1" applyBorder="1" applyAlignment="1"/>
    <xf numFmtId="0" fontId="70" fillId="0" borderId="12" xfId="0" applyFont="1" applyFill="1" applyBorder="1" applyAlignment="1"/>
    <xf numFmtId="0" fontId="62" fillId="0" borderId="0" xfId="0" applyFont="1" applyFill="1" applyAlignment="1"/>
    <xf numFmtId="0" fontId="62" fillId="0" borderId="0" xfId="0" applyFont="1" applyFill="1" applyAlignment="1">
      <alignment vertical="top"/>
    </xf>
    <xf numFmtId="0" fontId="71" fillId="0" borderId="0" xfId="0" applyFont="1" applyFill="1" applyAlignment="1"/>
    <xf numFmtId="3" fontId="72" fillId="0" borderId="0" xfId="0" applyNumberFormat="1" applyFont="1" applyFill="1" applyBorder="1"/>
    <xf numFmtId="3" fontId="73" fillId="0" borderId="0" xfId="0" applyNumberFormat="1" applyFont="1" applyFill="1" applyBorder="1"/>
    <xf numFmtId="3" fontId="73" fillId="0" borderId="1" xfId="0" applyNumberFormat="1" applyFont="1" applyFill="1" applyBorder="1"/>
    <xf numFmtId="0" fontId="68" fillId="0" borderId="0" xfId="0" applyFont="1" applyFill="1"/>
    <xf numFmtId="0" fontId="74" fillId="0" borderId="0" xfId="0" applyFont="1" applyFill="1"/>
    <xf numFmtId="0" fontId="71" fillId="0" borderId="0" xfId="0" applyFont="1" applyFill="1" applyAlignment="1">
      <alignment vertical="top"/>
    </xf>
    <xf numFmtId="0" fontId="71" fillId="0" borderId="0" xfId="0" applyFont="1" applyFill="1" applyBorder="1" applyAlignment="1">
      <alignment horizontal="center" vertical="center"/>
    </xf>
    <xf numFmtId="0" fontId="73" fillId="0" borderId="0" xfId="0" applyFont="1" applyFill="1" applyBorder="1"/>
    <xf numFmtId="0" fontId="73" fillId="0" borderId="0" xfId="0" applyFont="1" applyFill="1" applyBorder="1" applyAlignment="1">
      <alignment horizontal="left" indent="4"/>
    </xf>
    <xf numFmtId="0" fontId="72" fillId="0" borderId="0" xfId="0" applyFont="1" applyFill="1" applyBorder="1" applyAlignment="1">
      <alignment horizontal="left"/>
    </xf>
    <xf numFmtId="0" fontId="75" fillId="0" borderId="0" xfId="0" applyFont="1" applyFill="1" applyBorder="1" applyAlignment="1"/>
    <xf numFmtId="0" fontId="68" fillId="0" borderId="0" xfId="0" applyFont="1" applyFill="1" applyBorder="1" applyAlignment="1"/>
    <xf numFmtId="0" fontId="70" fillId="0" borderId="0" xfId="0" applyFont="1" applyFill="1" applyBorder="1" applyAlignment="1"/>
    <xf numFmtId="0" fontId="74" fillId="0" borderId="0" xfId="0" applyFont="1" applyFill="1" applyBorder="1"/>
    <xf numFmtId="0" fontId="0" fillId="0" borderId="0" xfId="0" applyBorder="1"/>
    <xf numFmtId="0" fontId="62" fillId="0" borderId="0" xfId="0" applyFont="1" applyFill="1" applyAlignment="1">
      <alignment vertical="center"/>
    </xf>
    <xf numFmtId="49" fontId="73" fillId="0" borderId="0" xfId="0" applyNumberFormat="1" applyFont="1" applyFill="1" applyBorder="1" applyAlignment="1">
      <alignment horizontal="left" indent="3"/>
    </xf>
    <xf numFmtId="0" fontId="74" fillId="0" borderId="0" xfId="0" applyFont="1" applyFill="1" applyBorder="1" applyAlignment="1"/>
    <xf numFmtId="0" fontId="71" fillId="0" borderId="0" xfId="0" applyFont="1" applyFill="1" applyBorder="1" applyAlignment="1">
      <alignment vertical="center"/>
    </xf>
    <xf numFmtId="0" fontId="67" fillId="0" borderId="0" xfId="0" applyFont="1" applyFill="1" applyBorder="1" applyAlignment="1">
      <alignment horizontal="center"/>
    </xf>
    <xf numFmtId="0" fontId="62" fillId="0" borderId="0" xfId="0" applyFont="1" applyFill="1" applyAlignment="1">
      <alignment vertical="top" wrapText="1"/>
    </xf>
    <xf numFmtId="1" fontId="74" fillId="0" borderId="0" xfId="0" applyNumberFormat="1" applyFont="1" applyFill="1" applyBorder="1" applyAlignment="1"/>
    <xf numFmtId="0" fontId="62" fillId="0" borderId="0" xfId="0" applyFont="1" applyFill="1" applyAlignment="1">
      <alignment horizontal="left" vertical="center" wrapText="1"/>
    </xf>
    <xf numFmtId="0" fontId="0" fillId="0" borderId="0" xfId="0" applyAlignment="1">
      <alignment vertical="center" wrapText="1"/>
    </xf>
    <xf numFmtId="0" fontId="62" fillId="0" borderId="0" xfId="0" applyFont="1" applyFill="1" applyAlignment="1">
      <alignment horizontal="left" vertical="top" wrapText="1"/>
    </xf>
    <xf numFmtId="49" fontId="0" fillId="0" borderId="0" xfId="0" applyNumberFormat="1"/>
    <xf numFmtId="0" fontId="76" fillId="0" borderId="0" xfId="0" applyFont="1" applyFill="1"/>
    <xf numFmtId="0" fontId="74" fillId="0" borderId="0" xfId="0" applyFont="1" applyFill="1" applyAlignment="1">
      <alignment vertical="top"/>
    </xf>
    <xf numFmtId="0" fontId="0" fillId="0" borderId="0" xfId="0" applyAlignment="1">
      <alignment vertical="top"/>
    </xf>
    <xf numFmtId="0" fontId="81" fillId="0" borderId="3" xfId="0" applyFont="1" applyFill="1" applyBorder="1"/>
    <xf numFmtId="3" fontId="82" fillId="0" borderId="3" xfId="0" applyNumberFormat="1" applyFont="1" applyFill="1" applyBorder="1" applyAlignment="1">
      <alignment horizontal="right"/>
    </xf>
    <xf numFmtId="0" fontId="76" fillId="0" borderId="0" xfId="0" applyFont="1" applyFill="1" applyBorder="1" applyAlignment="1">
      <alignment horizontal="left" indent="2"/>
    </xf>
    <xf numFmtId="3" fontId="83" fillId="0" borderId="0" xfId="0" applyNumberFormat="1" applyFont="1" applyFill="1" applyBorder="1" applyAlignment="1">
      <alignment horizontal="right"/>
    </xf>
    <xf numFmtId="0" fontId="73" fillId="0" borderId="0" xfId="0" applyFont="1" applyFill="1" applyBorder="1" applyAlignment="1">
      <alignment horizontal="right"/>
    </xf>
    <xf numFmtId="166" fontId="84" fillId="0" borderId="0" xfId="0" applyNumberFormat="1" applyFont="1"/>
    <xf numFmtId="0" fontId="73" fillId="0" borderId="0" xfId="0" applyFont="1" applyFill="1" applyBorder="1" applyAlignment="1">
      <alignment horizontal="left" indent="2"/>
    </xf>
    <xf numFmtId="166" fontId="84" fillId="0" borderId="1" xfId="0" applyNumberFormat="1" applyFont="1" applyBorder="1"/>
    <xf numFmtId="0" fontId="85" fillId="0" borderId="0" xfId="0" applyFont="1" applyFill="1" applyBorder="1" applyAlignment="1"/>
    <xf numFmtId="0" fontId="86" fillId="0" borderId="0" xfId="0" applyFont="1" applyFill="1" applyBorder="1" applyAlignment="1"/>
    <xf numFmtId="0" fontId="67" fillId="0" borderId="2" xfId="0" applyFont="1" applyFill="1" applyBorder="1" applyAlignment="1">
      <alignment horizontal="right" vertical="center"/>
    </xf>
    <xf numFmtId="166" fontId="87" fillId="0" borderId="0" xfId="0" applyNumberFormat="1" applyFont="1" applyBorder="1"/>
    <xf numFmtId="166" fontId="84" fillId="0" borderId="0" xfId="0" applyNumberFormat="1" applyFont="1" applyBorder="1"/>
    <xf numFmtId="0" fontId="88" fillId="0" borderId="3" xfId="0" applyFont="1" applyFill="1" applyBorder="1" applyAlignment="1"/>
    <xf numFmtId="0" fontId="88" fillId="0" borderId="0" xfId="0" applyFont="1" applyFill="1" applyBorder="1" applyAlignment="1"/>
    <xf numFmtId="0" fontId="76" fillId="0" borderId="1" xfId="0" applyFont="1" applyFill="1" applyBorder="1" applyAlignment="1">
      <alignment horizontal="left" indent="2"/>
    </xf>
    <xf numFmtId="0" fontId="89" fillId="0" borderId="0" xfId="0" applyFont="1" applyFill="1" applyBorder="1" applyAlignment="1"/>
    <xf numFmtId="0" fontId="67" fillId="0" borderId="0" xfId="0" applyFont="1" applyFill="1" applyBorder="1" applyAlignment="1">
      <alignment horizontal="right" vertical="center"/>
    </xf>
    <xf numFmtId="1" fontId="91" fillId="0" borderId="0" xfId="0" applyNumberFormat="1" applyFont="1" applyBorder="1"/>
    <xf numFmtId="2" fontId="0" fillId="0" borderId="0" xfId="0" applyNumberFormat="1"/>
    <xf numFmtId="0" fontId="0" fillId="0" borderId="0" xfId="0" applyFill="1" applyBorder="1"/>
    <xf numFmtId="0" fontId="66" fillId="0" borderId="0" xfId="0" applyFont="1" applyFill="1" applyBorder="1" applyAlignment="1">
      <alignment horizontal="right"/>
    </xf>
    <xf numFmtId="0" fontId="92" fillId="0" borderId="0" xfId="0" applyFont="1"/>
    <xf numFmtId="0" fontId="93" fillId="0" borderId="0" xfId="0" applyFont="1" applyFill="1" applyBorder="1" applyAlignment="1"/>
    <xf numFmtId="0" fontId="71" fillId="0" borderId="0" xfId="0" applyFont="1" applyFill="1" applyAlignment="1">
      <alignment vertical="center"/>
    </xf>
    <xf numFmtId="37" fontId="84" fillId="0" borderId="0" xfId="0" applyNumberFormat="1" applyFont="1" applyFill="1" applyBorder="1"/>
    <xf numFmtId="0" fontId="72" fillId="0" borderId="0" xfId="0" applyFont="1" applyFill="1" applyBorder="1" applyAlignment="1"/>
    <xf numFmtId="0" fontId="72" fillId="0" borderId="0" xfId="0" applyFont="1" applyFill="1" applyBorder="1"/>
    <xf numFmtId="177" fontId="0" fillId="0" borderId="0" xfId="0" applyNumberFormat="1"/>
    <xf numFmtId="0" fontId="77" fillId="0" borderId="0" xfId="0" applyFont="1" applyFill="1" applyBorder="1" applyAlignment="1">
      <alignment readingOrder="1"/>
    </xf>
    <xf numFmtId="166" fontId="84" fillId="0" borderId="0" xfId="0" applyNumberFormat="1" applyFont="1" applyFill="1" applyBorder="1"/>
    <xf numFmtId="166" fontId="84" fillId="0" borderId="1" xfId="0" applyNumberFormat="1" applyFont="1" applyFill="1" applyBorder="1"/>
    <xf numFmtId="0" fontId="19" fillId="0" borderId="0" xfId="0" applyFont="1"/>
    <xf numFmtId="166" fontId="96" fillId="0" borderId="0" xfId="0" applyNumberFormat="1" applyFont="1"/>
    <xf numFmtId="179" fontId="83" fillId="0" borderId="0" xfId="32" applyNumberFormat="1" applyFont="1" applyFill="1" applyBorder="1" applyAlignment="1"/>
    <xf numFmtId="166" fontId="84" fillId="0" borderId="0" xfId="0" applyNumberFormat="1" applyFont="1" applyFill="1"/>
    <xf numFmtId="0" fontId="84" fillId="0" borderId="1" xfId="0" applyFont="1" applyBorder="1" applyAlignment="1">
      <alignment horizontal="right"/>
    </xf>
    <xf numFmtId="0" fontId="73" fillId="0" borderId="0" xfId="0" applyFont="1" applyFill="1" applyBorder="1" applyAlignment="1">
      <alignment horizontal="left"/>
    </xf>
    <xf numFmtId="0" fontId="0" fillId="0" borderId="0" xfId="0" applyAlignment="1">
      <alignment horizontal="right"/>
    </xf>
    <xf numFmtId="0" fontId="80" fillId="0" borderId="0" xfId="0" applyFont="1" applyFill="1" applyBorder="1" applyAlignment="1">
      <alignment horizontal="left" vertical="center"/>
    </xf>
    <xf numFmtId="0" fontId="45" fillId="0" borderId="0" xfId="0" applyFont="1" applyFill="1" applyBorder="1" applyAlignment="1">
      <alignment horizontal="justify" vertical="top"/>
    </xf>
    <xf numFmtId="0" fontId="72" fillId="0" borderId="0" xfId="0" applyFont="1" applyFill="1" applyBorder="1" applyAlignment="1">
      <alignment horizontal="left" indent="2"/>
    </xf>
    <xf numFmtId="37" fontId="98" fillId="0" borderId="0" xfId="0" applyNumberFormat="1" applyFont="1" applyFill="1" applyBorder="1"/>
    <xf numFmtId="0" fontId="98" fillId="0" borderId="0" xfId="0" applyFont="1" applyFill="1" applyBorder="1"/>
    <xf numFmtId="169" fontId="84" fillId="0" borderId="0" xfId="1" applyNumberFormat="1" applyFont="1"/>
    <xf numFmtId="0" fontId="84" fillId="0" borderId="0" xfId="0" applyFont="1"/>
    <xf numFmtId="0" fontId="84" fillId="0" borderId="1" xfId="0" applyFont="1" applyBorder="1"/>
    <xf numFmtId="166" fontId="0" fillId="0" borderId="0" xfId="0" applyNumberFormat="1"/>
    <xf numFmtId="0" fontId="68" fillId="0" borderId="0" xfId="0" applyFont="1" applyFill="1" applyBorder="1" applyAlignment="1">
      <alignment horizontal="left" wrapText="1"/>
    </xf>
    <xf numFmtId="178" fontId="76" fillId="0" borderId="0" xfId="0" applyNumberFormat="1" applyFont="1" applyFill="1" applyBorder="1" applyAlignment="1">
      <alignment horizontal="right" vertical="center"/>
    </xf>
    <xf numFmtId="178" fontId="76" fillId="0" borderId="0" xfId="0" applyNumberFormat="1" applyFont="1" applyFill="1" applyBorder="1" applyAlignment="1">
      <alignment horizontal="right"/>
    </xf>
    <xf numFmtId="0" fontId="62" fillId="0" borderId="0" xfId="0" applyFont="1" applyFill="1" applyBorder="1" applyAlignment="1">
      <alignment horizontal="left" vertical="center"/>
    </xf>
    <xf numFmtId="0" fontId="70" fillId="0" borderId="0" xfId="0" applyFont="1" applyFill="1" applyBorder="1" applyAlignment="1">
      <alignment horizontal="left" wrapText="1"/>
    </xf>
    <xf numFmtId="0" fontId="5" fillId="0" borderId="0" xfId="0" applyFont="1" applyBorder="1" applyAlignment="1">
      <alignment horizontal="justify" vertical="top" wrapText="1"/>
    </xf>
    <xf numFmtId="0" fontId="5" fillId="0" borderId="0" xfId="0" applyFont="1" applyBorder="1" applyAlignment="1">
      <alignment horizontal="justify" vertical="top"/>
    </xf>
    <xf numFmtId="0" fontId="67" fillId="0" borderId="0" xfId="0" applyFont="1" applyFill="1"/>
    <xf numFmtId="37" fontId="77" fillId="0" borderId="0" xfId="0" applyNumberFormat="1" applyFont="1" applyFill="1" applyBorder="1" applyAlignment="1">
      <alignment horizontal="right"/>
    </xf>
    <xf numFmtId="0" fontId="76" fillId="0" borderId="0" xfId="0" applyFont="1" applyFill="1" applyBorder="1"/>
    <xf numFmtId="0" fontId="100" fillId="0" borderId="0" xfId="0" applyFont="1" applyFill="1" applyBorder="1" applyAlignment="1"/>
    <xf numFmtId="0" fontId="68" fillId="0" borderId="0" xfId="0" applyFont="1" applyFill="1" applyBorder="1" applyAlignment="1">
      <alignment horizontal="left"/>
    </xf>
    <xf numFmtId="0" fontId="73" fillId="0" borderId="0" xfId="0" applyFont="1" applyFill="1" applyBorder="1" applyAlignment="1">
      <alignment horizontal="left" indent="5"/>
    </xf>
    <xf numFmtId="37" fontId="76" fillId="0" borderId="0" xfId="0" applyNumberFormat="1" applyFont="1" applyFill="1" applyBorder="1"/>
    <xf numFmtId="0" fontId="94" fillId="0" borderId="0" xfId="0" applyFont="1" applyFill="1" applyBorder="1" applyAlignment="1"/>
    <xf numFmtId="0" fontId="67" fillId="0" borderId="0" xfId="0" applyFont="1" applyFill="1" applyAlignment="1">
      <alignment vertical="center"/>
    </xf>
    <xf numFmtId="0" fontId="85" fillId="0" borderId="0" xfId="0" applyFont="1" applyFill="1" applyBorder="1" applyAlignment="1">
      <alignment horizontal="left"/>
    </xf>
    <xf numFmtId="0" fontId="101" fillId="0" borderId="0" xfId="0" applyFont="1" applyAlignment="1"/>
    <xf numFmtId="0" fontId="37" fillId="0" borderId="0" xfId="0" applyFont="1"/>
    <xf numFmtId="0" fontId="102" fillId="0" borderId="0" xfId="0" applyFont="1" applyAlignment="1">
      <alignment horizontal="left" indent="5"/>
    </xf>
    <xf numFmtId="0" fontId="103" fillId="0" borderId="0" xfId="0" applyFont="1"/>
    <xf numFmtId="0" fontId="10" fillId="0" borderId="0" xfId="0" applyFont="1"/>
    <xf numFmtId="0" fontId="105" fillId="0" borderId="0" xfId="0" applyFont="1"/>
    <xf numFmtId="0" fontId="91" fillId="0" borderId="0" xfId="0" applyFont="1"/>
    <xf numFmtId="0" fontId="90" fillId="0" borderId="0" xfId="0" applyFont="1" applyAlignment="1">
      <alignment horizontal="left" indent="1"/>
    </xf>
    <xf numFmtId="3" fontId="90" fillId="0" borderId="0" xfId="0" applyNumberFormat="1" applyFont="1" applyFill="1" applyBorder="1" applyAlignment="1"/>
    <xf numFmtId="3" fontId="87" fillId="0" borderId="0" xfId="0" applyNumberFormat="1" applyFont="1" applyFill="1" applyBorder="1" applyAlignment="1"/>
    <xf numFmtId="4" fontId="87" fillId="0" borderId="0" xfId="0" applyNumberFormat="1" applyFont="1" applyFill="1" applyBorder="1" applyAlignment="1">
      <alignment horizontal="right"/>
    </xf>
    <xf numFmtId="0" fontId="107" fillId="0" borderId="0" xfId="0" applyNumberFormat="1" applyFont="1" applyFill="1" applyBorder="1" applyAlignment="1">
      <alignment horizontal="center" vertical="center" textRotation="90"/>
    </xf>
    <xf numFmtId="3" fontId="83" fillId="0" borderId="0" xfId="0" applyNumberFormat="1" applyFont="1" applyFill="1" applyBorder="1" applyAlignment="1">
      <alignment horizontal="left" indent="2"/>
    </xf>
    <xf numFmtId="3" fontId="84" fillId="0" borderId="0" xfId="0" applyNumberFormat="1" applyFont="1" applyFill="1" applyBorder="1" applyAlignment="1">
      <alignment horizontal="right"/>
    </xf>
    <xf numFmtId="3" fontId="84" fillId="0" borderId="0" xfId="0" applyNumberFormat="1" applyFont="1"/>
    <xf numFmtId="3" fontId="96" fillId="0" borderId="0" xfId="0" applyNumberFormat="1" applyFont="1" applyFill="1" applyBorder="1" applyAlignment="1">
      <alignment horizontal="left" indent="2"/>
    </xf>
    <xf numFmtId="166" fontId="96" fillId="0" borderId="0" xfId="0" applyNumberFormat="1" applyFont="1" applyAlignment="1">
      <alignment horizontal="right"/>
    </xf>
    <xf numFmtId="168" fontId="84" fillId="0" borderId="0" xfId="0" applyNumberFormat="1" applyFont="1" applyFill="1" applyBorder="1" applyAlignment="1">
      <alignment horizontal="right"/>
    </xf>
    <xf numFmtId="1" fontId="96" fillId="0" borderId="0" xfId="0" applyNumberFormat="1" applyFont="1"/>
    <xf numFmtId="4" fontId="91" fillId="0" borderId="0" xfId="0" applyNumberFormat="1" applyFont="1"/>
    <xf numFmtId="3" fontId="108" fillId="0" borderId="0" xfId="0" applyNumberFormat="1" applyFont="1" applyFill="1" applyBorder="1" applyAlignment="1"/>
    <xf numFmtId="3" fontId="84" fillId="0" borderId="0" xfId="0" applyNumberFormat="1" applyFont="1" applyFill="1" applyBorder="1" applyAlignment="1"/>
    <xf numFmtId="0" fontId="109" fillId="0" borderId="0" xfId="0" applyFont="1"/>
    <xf numFmtId="3" fontId="83" fillId="0" borderId="0" xfId="35" applyNumberFormat="1" applyFont="1" applyFill="1" applyBorder="1" applyAlignment="1"/>
    <xf numFmtId="3" fontId="96" fillId="0" borderId="0" xfId="35" applyNumberFormat="1" applyFont="1" applyFill="1" applyBorder="1" applyAlignment="1"/>
    <xf numFmtId="166" fontId="104" fillId="0" borderId="0" xfId="0" applyNumberFormat="1" applyFont="1" applyAlignment="1">
      <alignment horizontal="right"/>
    </xf>
    <xf numFmtId="3" fontId="27" fillId="0" borderId="0" xfId="0" applyNumberFormat="1" applyFont="1" applyFill="1" applyBorder="1" applyAlignment="1">
      <alignment vertical="center"/>
    </xf>
    <xf numFmtId="3" fontId="110" fillId="0" borderId="0" xfId="0" applyNumberFormat="1" applyFont="1" applyFill="1" applyBorder="1" applyAlignment="1"/>
    <xf numFmtId="0" fontId="60" fillId="0" borderId="0" xfId="0" applyFont="1" applyFill="1" applyBorder="1" applyAlignment="1">
      <alignment vertical="center"/>
    </xf>
    <xf numFmtId="0" fontId="91" fillId="0" borderId="0" xfId="0" applyFont="1" applyBorder="1"/>
    <xf numFmtId="0" fontId="84" fillId="0" borderId="0" xfId="0" applyFont="1" applyBorder="1"/>
    <xf numFmtId="0" fontId="90" fillId="0" borderId="0" xfId="0" applyFont="1" applyFill="1" applyBorder="1" applyAlignment="1">
      <alignment vertical="center"/>
    </xf>
    <xf numFmtId="3" fontId="83" fillId="0" borderId="0" xfId="0" applyNumberFormat="1" applyFont="1" applyFill="1" applyBorder="1" applyAlignment="1"/>
    <xf numFmtId="3" fontId="10" fillId="0" borderId="0" xfId="0" applyNumberFormat="1" applyFont="1"/>
    <xf numFmtId="1" fontId="108" fillId="0" borderId="0" xfId="0" applyNumberFormat="1" applyFont="1"/>
    <xf numFmtId="166" fontId="10" fillId="0" borderId="0" xfId="0" applyNumberFormat="1" applyFont="1"/>
    <xf numFmtId="166" fontId="108" fillId="0" borderId="0" xfId="0" applyNumberFormat="1" applyFont="1"/>
    <xf numFmtId="3" fontId="96" fillId="0" borderId="0" xfId="0" applyNumberFormat="1" applyFont="1" applyFill="1" applyBorder="1" applyAlignment="1"/>
    <xf numFmtId="166" fontId="84" fillId="0" borderId="0" xfId="0" applyNumberFormat="1" applyFont="1" applyAlignment="1">
      <alignment horizontal="right"/>
    </xf>
    <xf numFmtId="0" fontId="111" fillId="0" borderId="0" xfId="0" applyFont="1" applyBorder="1" applyAlignment="1"/>
    <xf numFmtId="0" fontId="87" fillId="0" borderId="1" xfId="0" applyFont="1" applyFill="1" applyBorder="1" applyAlignment="1">
      <alignment vertical="center"/>
    </xf>
    <xf numFmtId="0" fontId="87" fillId="0" borderId="1" xfId="0" applyFont="1" applyFill="1" applyBorder="1" applyAlignment="1">
      <alignment horizontal="right" vertical="center"/>
    </xf>
    <xf numFmtId="0" fontId="104" fillId="0" borderId="0" xfId="0" applyFont="1"/>
    <xf numFmtId="0" fontId="87" fillId="0" borderId="0" xfId="0" applyFont="1"/>
    <xf numFmtId="0" fontId="87" fillId="0" borderId="0" xfId="0" applyFont="1" applyAlignment="1">
      <alignment horizontal="right"/>
    </xf>
    <xf numFmtId="0" fontId="84" fillId="0" borderId="0" xfId="0" applyFont="1" applyAlignment="1">
      <alignment horizontal="left" indent="2"/>
    </xf>
    <xf numFmtId="0" fontId="84" fillId="0" borderId="0" xfId="13" applyFont="1" applyAlignment="1">
      <alignment horizontal="right" readingOrder="1"/>
    </xf>
    <xf numFmtId="0" fontId="84" fillId="0" borderId="0" xfId="0" applyFont="1" applyAlignment="1">
      <alignment horizontal="right"/>
    </xf>
    <xf numFmtId="0" fontId="84" fillId="0" borderId="0" xfId="0" applyFont="1" applyBorder="1" applyAlignment="1">
      <alignment horizontal="right"/>
    </xf>
    <xf numFmtId="0" fontId="84" fillId="0" borderId="1" xfId="0" applyFont="1" applyBorder="1" applyAlignment="1">
      <alignment horizontal="left" indent="2"/>
    </xf>
    <xf numFmtId="0" fontId="84" fillId="0" borderId="1" xfId="13" applyFont="1" applyBorder="1" applyAlignment="1">
      <alignment horizontal="right"/>
    </xf>
    <xf numFmtId="0" fontId="87" fillId="0" borderId="2" xfId="0" applyFont="1" applyFill="1" applyBorder="1" applyAlignment="1">
      <alignment horizontal="right" vertical="center"/>
    </xf>
    <xf numFmtId="0" fontId="96" fillId="0" borderId="0" xfId="0" applyFont="1" applyBorder="1" applyAlignment="1">
      <alignment horizontal="right"/>
    </xf>
    <xf numFmtId="0" fontId="10" fillId="0" borderId="0" xfId="0" applyFont="1" applyBorder="1"/>
    <xf numFmtId="0" fontId="10" fillId="0" borderId="0" xfId="0" applyFont="1" applyBorder="1" applyAlignment="1">
      <alignment horizontal="left"/>
    </xf>
    <xf numFmtId="0" fontId="96" fillId="0" borderId="0" xfId="13" applyFont="1" applyBorder="1" applyAlignment="1">
      <alignment horizontal="left"/>
    </xf>
    <xf numFmtId="0" fontId="115" fillId="0" borderId="0" xfId="0" applyFont="1" applyBorder="1" applyAlignment="1">
      <alignment horizontal="left"/>
    </xf>
    <xf numFmtId="0" fontId="116" fillId="0" borderId="0" xfId="0" applyFont="1" applyFill="1" applyBorder="1" applyAlignment="1"/>
    <xf numFmtId="0" fontId="87" fillId="0" borderId="1" xfId="0" applyFont="1" applyFill="1" applyBorder="1" applyAlignment="1">
      <alignment horizontal="left" vertical="center"/>
    </xf>
    <xf numFmtId="0" fontId="87" fillId="0" borderId="3" xfId="0" applyFont="1" applyFill="1" applyBorder="1" applyAlignment="1"/>
    <xf numFmtId="0" fontId="84" fillId="0" borderId="0" xfId="0" applyFont="1" applyFill="1" applyBorder="1" applyAlignment="1">
      <alignment horizontal="left" indent="2"/>
    </xf>
    <xf numFmtId="3" fontId="96" fillId="0" borderId="0" xfId="0" applyNumberFormat="1" applyFont="1" applyFill="1" applyBorder="1" applyAlignment="1">
      <alignment horizontal="right"/>
    </xf>
    <xf numFmtId="0" fontId="96" fillId="0" borderId="0" xfId="0" applyFont="1" applyFill="1" applyBorder="1" applyAlignment="1">
      <alignment horizontal="left" indent="2"/>
    </xf>
    <xf numFmtId="0" fontId="95" fillId="0" borderId="0" xfId="0" applyFont="1" applyFill="1" applyBorder="1" applyAlignment="1"/>
    <xf numFmtId="0" fontId="96" fillId="0" borderId="1" xfId="0" applyFont="1" applyFill="1" applyBorder="1" applyAlignment="1">
      <alignment horizontal="left" indent="2"/>
    </xf>
    <xf numFmtId="0" fontId="111" fillId="0" borderId="0" xfId="0" applyFont="1" applyFill="1" applyAlignment="1"/>
    <xf numFmtId="0" fontId="116" fillId="0" borderId="0" xfId="0" applyFont="1" applyFill="1" applyBorder="1" applyAlignment="1">
      <alignment vertical="center" wrapText="1"/>
    </xf>
    <xf numFmtId="0" fontId="118" fillId="0" borderId="0" xfId="0" applyFont="1" applyFill="1" applyAlignment="1"/>
    <xf numFmtId="0" fontId="10" fillId="0" borderId="0" xfId="0" applyFont="1" applyFill="1"/>
    <xf numFmtId="0" fontId="103" fillId="0" borderId="0" xfId="0" applyFont="1" applyFill="1" applyBorder="1" applyAlignment="1">
      <alignment horizontal="left" vertical="center" wrapText="1"/>
    </xf>
    <xf numFmtId="0" fontId="103" fillId="0" borderId="0" xfId="0" applyFont="1" applyFill="1" applyAlignment="1"/>
    <xf numFmtId="0" fontId="118" fillId="0" borderId="0" xfId="0" applyFont="1" applyFill="1" applyBorder="1" applyAlignment="1">
      <alignment horizontal="right" vertical="center" wrapText="1"/>
    </xf>
    <xf numFmtId="3" fontId="104" fillId="0" borderId="0" xfId="0" applyNumberFormat="1" applyFont="1" applyFill="1" applyBorder="1" applyAlignment="1"/>
    <xf numFmtId="0" fontId="104" fillId="0" borderId="0" xfId="0" applyFont="1" applyFill="1" applyBorder="1"/>
    <xf numFmtId="0" fontId="82" fillId="0" borderId="3" xfId="0" applyFont="1" applyFill="1" applyBorder="1" applyAlignment="1"/>
    <xf numFmtId="0" fontId="119" fillId="0" borderId="0" xfId="0" applyFont="1" applyFill="1" applyBorder="1" applyAlignment="1"/>
    <xf numFmtId="0" fontId="87" fillId="0" borderId="0" xfId="0" applyFont="1" applyFill="1" applyBorder="1" applyAlignment="1">
      <alignment horizontal="left" indent="1"/>
    </xf>
    <xf numFmtId="3" fontId="87" fillId="0" borderId="0" xfId="37" applyNumberFormat="1" applyFont="1" applyFill="1" applyBorder="1" applyAlignment="1">
      <alignment horizontal="right" vertical="center"/>
    </xf>
    <xf numFmtId="0" fontId="87" fillId="0" borderId="0" xfId="37" applyFont="1" applyFill="1" applyBorder="1" applyAlignment="1">
      <alignment horizontal="right" vertical="center"/>
    </xf>
    <xf numFmtId="0" fontId="84" fillId="0" borderId="0" xfId="0" applyFont="1" applyFill="1" applyBorder="1" applyAlignment="1">
      <alignment horizontal="left" indent="4"/>
    </xf>
    <xf numFmtId="3" fontId="84" fillId="0" borderId="0" xfId="37" applyNumberFormat="1" applyFont="1" applyFill="1" applyBorder="1" applyAlignment="1">
      <alignment horizontal="right" vertical="center"/>
    </xf>
    <xf numFmtId="0" fontId="84" fillId="0" borderId="0" xfId="37" applyFont="1" applyFill="1" applyBorder="1" applyAlignment="1">
      <alignment horizontal="right" vertical="center"/>
    </xf>
    <xf numFmtId="0" fontId="108" fillId="0" borderId="0" xfId="0" applyFont="1"/>
    <xf numFmtId="0" fontId="84" fillId="0" borderId="0" xfId="0" applyFont="1" applyFill="1" applyBorder="1" applyAlignment="1">
      <alignment horizontal="left" indent="3"/>
    </xf>
    <xf numFmtId="3" fontId="108" fillId="0" borderId="0" xfId="0" applyNumberFormat="1" applyFont="1"/>
    <xf numFmtId="3" fontId="87" fillId="0" borderId="0" xfId="0" applyNumberFormat="1" applyFont="1" applyFill="1" applyBorder="1" applyAlignment="1">
      <alignment horizontal="right"/>
    </xf>
    <xf numFmtId="0" fontId="118" fillId="0" borderId="0" xfId="0" applyFont="1" applyFill="1" applyBorder="1" applyAlignment="1"/>
    <xf numFmtId="3" fontId="83" fillId="0" borderId="0" xfId="29" applyNumberFormat="1" applyFont="1" applyFill="1" applyAlignment="1">
      <alignment horizontal="right"/>
    </xf>
    <xf numFmtId="0" fontId="103" fillId="0" borderId="0" xfId="0" applyFont="1" applyFill="1" applyBorder="1" applyAlignment="1">
      <alignment horizontal="left"/>
    </xf>
    <xf numFmtId="0" fontId="103" fillId="0" borderId="0" xfId="0" applyFont="1" applyFill="1" applyAlignment="1">
      <alignment horizontal="left"/>
    </xf>
    <xf numFmtId="0" fontId="10" fillId="0" borderId="0" xfId="0" applyFont="1" applyAlignment="1">
      <alignment horizontal="left"/>
    </xf>
    <xf numFmtId="0" fontId="118" fillId="0" borderId="0" xfId="0" applyFont="1" applyFill="1" applyBorder="1" applyAlignment="1">
      <alignment horizontal="center" vertical="center" wrapText="1"/>
    </xf>
    <xf numFmtId="0" fontId="120" fillId="0" borderId="0" xfId="0" applyFont="1" applyFill="1" applyBorder="1" applyAlignment="1">
      <alignment horizontal="center" vertical="center"/>
    </xf>
    <xf numFmtId="0" fontId="119" fillId="0" borderId="0" xfId="37" applyFont="1" applyFill="1" applyBorder="1" applyAlignment="1">
      <alignment horizontal="center" vertical="center"/>
    </xf>
    <xf numFmtId="0" fontId="104" fillId="0" borderId="0" xfId="37" applyFont="1" applyFill="1" applyBorder="1" applyAlignment="1">
      <alignment horizontal="center" vertical="center"/>
    </xf>
    <xf numFmtId="3" fontId="87" fillId="0" borderId="0" xfId="37" applyNumberFormat="1" applyFont="1" applyFill="1" applyBorder="1" applyAlignment="1">
      <alignment horizontal="right"/>
    </xf>
    <xf numFmtId="0" fontId="10" fillId="0" borderId="0" xfId="0" applyFont="1" applyFill="1" applyBorder="1"/>
    <xf numFmtId="3" fontId="84" fillId="0" borderId="1" xfId="0" applyNumberFormat="1" applyFont="1" applyFill="1" applyBorder="1" applyAlignment="1">
      <alignment horizontal="right"/>
    </xf>
    <xf numFmtId="0" fontId="95" fillId="0" borderId="2" xfId="0" applyFont="1" applyFill="1" applyBorder="1" applyAlignment="1">
      <alignment horizontal="right" vertical="center"/>
    </xf>
    <xf numFmtId="0" fontId="95" fillId="0" borderId="0" xfId="0" applyFont="1" applyAlignment="1">
      <alignment horizontal="left"/>
    </xf>
    <xf numFmtId="169" fontId="95" fillId="0" borderId="0" xfId="24" applyNumberFormat="1" applyFont="1"/>
    <xf numFmtId="169" fontId="95" fillId="0" borderId="0" xfId="38" applyNumberFormat="1" applyFont="1"/>
    <xf numFmtId="0" fontId="96" fillId="0" borderId="0" xfId="0" applyFont="1" applyAlignment="1">
      <alignment horizontal="left" indent="2"/>
    </xf>
    <xf numFmtId="169" fontId="96" fillId="0" borderId="0" xfId="24" applyNumberFormat="1" applyFont="1"/>
    <xf numFmtId="169" fontId="84" fillId="0" borderId="0" xfId="0" applyNumberFormat="1" applyFont="1"/>
    <xf numFmtId="166" fontId="115" fillId="0" borderId="0" xfId="0" applyNumberFormat="1" applyFont="1" applyBorder="1" applyAlignment="1">
      <alignment horizontal="left"/>
    </xf>
    <xf numFmtId="0" fontId="113" fillId="0" borderId="0" xfId="0" applyFont="1" applyAlignment="1"/>
    <xf numFmtId="0" fontId="95" fillId="0" borderId="2" xfId="3" applyFont="1" applyFill="1" applyBorder="1" applyAlignment="1">
      <alignment horizontal="right" vertical="center"/>
    </xf>
    <xf numFmtId="0" fontId="104" fillId="0" borderId="0" xfId="0" applyFont="1" applyFill="1" applyBorder="1" applyAlignment="1">
      <alignment vertical="center" wrapText="1"/>
    </xf>
    <xf numFmtId="0" fontId="121" fillId="0" borderId="0" xfId="3" applyFont="1" applyFill="1" applyAlignment="1">
      <alignment horizontal="left" vertical="center" wrapText="1"/>
    </xf>
    <xf numFmtId="0" fontId="118" fillId="0" borderId="0" xfId="3" applyFont="1" applyFill="1" applyBorder="1" applyAlignment="1">
      <alignment horizontal="right" vertical="center"/>
    </xf>
    <xf numFmtId="0" fontId="104" fillId="0" borderId="0" xfId="3" applyFont="1" applyFill="1"/>
    <xf numFmtId="166" fontId="96" fillId="0" borderId="1" xfId="0" applyNumberFormat="1" applyFont="1" applyBorder="1" applyAlignment="1">
      <alignment horizontal="right"/>
    </xf>
    <xf numFmtId="0" fontId="122" fillId="0" borderId="0" xfId="0" applyFont="1" applyFill="1" applyBorder="1" applyAlignment="1"/>
    <xf numFmtId="166" fontId="5" fillId="0" borderId="0" xfId="0" applyNumberFormat="1" applyFont="1"/>
    <xf numFmtId="166" fontId="96" fillId="0" borderId="0" xfId="0" applyNumberFormat="1" applyFont="1" applyBorder="1" applyAlignment="1">
      <alignment horizontal="right"/>
    </xf>
    <xf numFmtId="166" fontId="0" fillId="0" borderId="0" xfId="0" applyNumberFormat="1" applyBorder="1"/>
    <xf numFmtId="166" fontId="5" fillId="0" borderId="0" xfId="0" applyNumberFormat="1" applyFont="1" applyBorder="1"/>
    <xf numFmtId="166" fontId="87" fillId="0" borderId="0" xfId="0" applyNumberFormat="1" applyFont="1" applyBorder="1" applyAlignment="1">
      <alignment horizontal="right"/>
    </xf>
    <xf numFmtId="166" fontId="84" fillId="0" borderId="0" xfId="0" applyNumberFormat="1" applyFont="1" applyBorder="1" applyAlignment="1">
      <alignment horizontal="right"/>
    </xf>
    <xf numFmtId="0" fontId="1" fillId="0" borderId="0" xfId="37" applyFont="1"/>
    <xf numFmtId="0" fontId="87" fillId="0" borderId="2" xfId="0" applyFont="1" applyFill="1" applyBorder="1" applyAlignment="1">
      <alignment vertical="center"/>
    </xf>
    <xf numFmtId="3" fontId="83" fillId="0" borderId="0" xfId="29" applyNumberFormat="1" applyFont="1" applyFill="1" applyBorder="1" applyAlignment="1">
      <alignment horizontal="right"/>
    </xf>
    <xf numFmtId="0" fontId="96" fillId="0" borderId="1" xfId="0" applyFont="1" applyFill="1" applyBorder="1" applyAlignment="1">
      <alignment horizontal="left"/>
    </xf>
    <xf numFmtId="0" fontId="116" fillId="0" borderId="0" xfId="0" applyFont="1" applyFill="1" applyAlignment="1"/>
    <xf numFmtId="0" fontId="84" fillId="0" borderId="0" xfId="0" applyFont="1" applyFill="1" applyAlignment="1">
      <alignment horizontal="left"/>
    </xf>
    <xf numFmtId="3" fontId="82" fillId="0" borderId="0" xfId="29" applyNumberFormat="1" applyFont="1" applyFill="1" applyAlignment="1">
      <alignment horizontal="right"/>
    </xf>
    <xf numFmtId="0" fontId="120" fillId="0" borderId="0" xfId="0" applyFont="1" applyFill="1" applyAlignment="1">
      <alignment horizontal="left" vertical="center" wrapText="1"/>
    </xf>
    <xf numFmtId="0" fontId="120" fillId="0" borderId="0" xfId="0" applyFont="1" applyFill="1" applyAlignment="1">
      <alignment vertical="center"/>
    </xf>
    <xf numFmtId="0" fontId="118" fillId="0" borderId="0" xfId="0" applyFont="1" applyFill="1" applyBorder="1" applyAlignment="1">
      <alignment horizontal="right" vertical="center"/>
    </xf>
    <xf numFmtId="0" fontId="104" fillId="0" borderId="0" xfId="0" applyFont="1" applyFill="1"/>
    <xf numFmtId="3" fontId="124" fillId="0" borderId="0" xfId="29" applyNumberFormat="1" applyFont="1" applyFill="1"/>
    <xf numFmtId="3" fontId="125" fillId="0" borderId="0" xfId="29" applyNumberFormat="1" applyFont="1" applyFill="1"/>
    <xf numFmtId="0" fontId="111" fillId="0" borderId="0" xfId="0" applyFont="1" applyFill="1" applyBorder="1" applyAlignment="1"/>
    <xf numFmtId="3" fontId="125" fillId="0" borderId="0" xfId="29" applyNumberFormat="1" applyFont="1" applyFill="1" applyBorder="1"/>
    <xf numFmtId="0" fontId="113" fillId="0" borderId="0" xfId="0" applyFont="1" applyFill="1" applyBorder="1" applyAlignment="1"/>
    <xf numFmtId="3" fontId="124" fillId="0" borderId="0" xfId="29" applyNumberFormat="1" applyFont="1" applyFill="1" applyBorder="1"/>
    <xf numFmtId="0" fontId="104" fillId="0" borderId="0" xfId="0" applyFont="1" applyBorder="1"/>
    <xf numFmtId="166" fontId="0" fillId="0" borderId="0" xfId="0" applyNumberFormat="1" applyAlignment="1">
      <alignment horizontal="left"/>
    </xf>
    <xf numFmtId="166" fontId="83" fillId="0" borderId="0" xfId="29" applyNumberFormat="1" applyFont="1" applyFill="1" applyBorder="1" applyAlignment="1">
      <alignment horizontal="right"/>
    </xf>
    <xf numFmtId="166" fontId="84" fillId="0" borderId="0" xfId="0" applyNumberFormat="1" applyFont="1" applyFill="1" applyBorder="1" applyAlignment="1">
      <alignment horizontal="right"/>
    </xf>
    <xf numFmtId="166" fontId="124" fillId="0" borderId="0" xfId="29" applyNumberFormat="1" applyFont="1" applyFill="1" applyBorder="1"/>
    <xf numFmtId="166" fontId="104" fillId="0" borderId="0" xfId="0" applyNumberFormat="1" applyFont="1" applyFill="1" applyBorder="1"/>
    <xf numFmtId="166" fontId="10" fillId="0" borderId="0" xfId="0" applyNumberFormat="1" applyFont="1" applyBorder="1"/>
    <xf numFmtId="166" fontId="96" fillId="0" borderId="0" xfId="0" applyNumberFormat="1" applyFont="1" applyFill="1" applyBorder="1" applyAlignment="1" applyProtection="1">
      <alignment horizontal="right" vertical="center" wrapText="1"/>
    </xf>
    <xf numFmtId="166" fontId="125" fillId="0" borderId="0" xfId="29" applyNumberFormat="1" applyFont="1" applyFill="1" applyBorder="1"/>
    <xf numFmtId="0" fontId="72" fillId="0" borderId="0" xfId="29" applyFont="1" applyFill="1" applyBorder="1" applyAlignment="1">
      <alignment horizontal="right" vertical="center" indent="2"/>
    </xf>
    <xf numFmtId="0" fontId="73" fillId="0" borderId="0" xfId="29" applyFont="1" applyFill="1" applyBorder="1" applyAlignment="1">
      <alignment horizontal="right" indent="4"/>
    </xf>
    <xf numFmtId="0" fontId="72" fillId="0" borderId="0" xfId="29" applyFont="1" applyFill="1" applyBorder="1" applyAlignment="1">
      <alignment horizontal="right"/>
    </xf>
    <xf numFmtId="166" fontId="84" fillId="0" borderId="0" xfId="0" applyNumberFormat="1" applyFont="1" applyFill="1" applyBorder="1" applyAlignment="1">
      <alignment horizontal="right" vertical="center" wrapText="1"/>
    </xf>
    <xf numFmtId="166" fontId="84" fillId="0" borderId="0" xfId="0" applyNumberFormat="1" applyFont="1" applyFill="1" applyBorder="1" applyAlignment="1">
      <alignment horizontal="right" vertical="center"/>
    </xf>
    <xf numFmtId="168" fontId="104" fillId="0" borderId="0" xfId="0" applyNumberFormat="1" applyFont="1" applyFill="1" applyBorder="1"/>
    <xf numFmtId="168" fontId="104" fillId="0" borderId="0" xfId="0" applyNumberFormat="1" applyFont="1" applyFill="1"/>
    <xf numFmtId="0" fontId="120" fillId="0" borderId="0" xfId="0" applyFont="1" applyFill="1" applyAlignment="1"/>
    <xf numFmtId="0" fontId="118" fillId="0" borderId="0" xfId="41" applyFont="1" applyFill="1" applyBorder="1" applyAlignment="1">
      <alignment horizontal="left" vertical="center"/>
    </xf>
    <xf numFmtId="0" fontId="126" fillId="0" borderId="0" xfId="46"/>
    <xf numFmtId="166" fontId="3" fillId="0" borderId="0" xfId="47" applyNumberFormat="1" applyFont="1"/>
    <xf numFmtId="0" fontId="127" fillId="0" borderId="0" xfId="0" applyFont="1" applyFill="1" applyBorder="1" applyAlignment="1"/>
    <xf numFmtId="166" fontId="1" fillId="0" borderId="0" xfId="44" applyNumberFormat="1"/>
    <xf numFmtId="0" fontId="84" fillId="0" borderId="0" xfId="0" applyFont="1" applyBorder="1" applyAlignment="1">
      <alignment horizontal="left" indent="2"/>
    </xf>
    <xf numFmtId="0" fontId="84" fillId="0" borderId="0" xfId="0" applyFont="1" applyAlignment="1">
      <alignment horizontal="left"/>
    </xf>
    <xf numFmtId="0" fontId="111" fillId="0" borderId="0" xfId="0" applyFont="1" applyAlignment="1"/>
    <xf numFmtId="0" fontId="116" fillId="0" borderId="0" xfId="0" applyFont="1" applyAlignment="1"/>
    <xf numFmtId="0" fontId="91" fillId="0" borderId="0" xfId="0" applyFont="1" applyAlignment="1">
      <alignment horizontal="right"/>
    </xf>
    <xf numFmtId="166" fontId="19" fillId="0" borderId="0" xfId="52" applyNumberFormat="1" applyFont="1" applyAlignment="1">
      <alignment horizontal="right"/>
    </xf>
    <xf numFmtId="166" fontId="19" fillId="0" borderId="0" xfId="0" applyNumberFormat="1" applyFont="1"/>
    <xf numFmtId="1" fontId="5" fillId="0" borderId="0" xfId="0" applyNumberFormat="1" applyFont="1"/>
    <xf numFmtId="0" fontId="113" fillId="0" borderId="0" xfId="0" applyFont="1" applyFill="1" applyBorder="1" applyAlignment="1">
      <alignment horizontal="left" wrapText="1"/>
    </xf>
    <xf numFmtId="166" fontId="95" fillId="0" borderId="0" xfId="51" applyNumberFormat="1" applyFont="1" applyBorder="1" applyAlignment="1">
      <alignment horizontal="right"/>
    </xf>
    <xf numFmtId="166" fontId="95" fillId="0" borderId="0" xfId="52" applyNumberFormat="1" applyFont="1" applyBorder="1" applyAlignment="1">
      <alignment horizontal="right"/>
    </xf>
    <xf numFmtId="166" fontId="96" fillId="0" borderId="0" xfId="51" applyNumberFormat="1" applyFont="1" applyBorder="1" applyAlignment="1">
      <alignment horizontal="right"/>
    </xf>
    <xf numFmtId="166" fontId="96" fillId="0" borderId="0" xfId="52" applyNumberFormat="1" applyFont="1" applyBorder="1" applyAlignment="1">
      <alignment horizontal="right"/>
    </xf>
    <xf numFmtId="0" fontId="19" fillId="0" borderId="0" xfId="51" applyFont="1"/>
    <xf numFmtId="0" fontId="20" fillId="0" borderId="0" xfId="51" applyFont="1" applyBorder="1" applyAlignment="1">
      <alignment vertical="center"/>
    </xf>
    <xf numFmtId="0" fontId="15" fillId="0" borderId="0" xfId="50" applyFont="1" applyFill="1" applyBorder="1" applyAlignment="1">
      <alignment horizontal="left" vertical="center"/>
    </xf>
    <xf numFmtId="166" fontId="15" fillId="0" borderId="0" xfId="52" applyNumberFormat="1" applyFont="1" applyAlignment="1">
      <alignment horizontal="right"/>
    </xf>
    <xf numFmtId="166" fontId="15" fillId="0" borderId="0" xfId="52" applyNumberFormat="1" applyFont="1" applyBorder="1" applyAlignment="1">
      <alignment horizontal="right"/>
    </xf>
    <xf numFmtId="0" fontId="17" fillId="0" borderId="0" xfId="51" applyFont="1" applyFill="1" applyBorder="1" applyAlignment="1"/>
    <xf numFmtId="166" fontId="19" fillId="0" borderId="0" xfId="52" applyNumberFormat="1" applyFont="1" applyBorder="1" applyAlignment="1">
      <alignment horizontal="right"/>
    </xf>
    <xf numFmtId="0" fontId="18" fillId="0" borderId="0" xfId="51" applyFont="1"/>
    <xf numFmtId="3" fontId="84" fillId="0" borderId="0" xfId="0" applyNumberFormat="1" applyFont="1" applyFill="1" applyBorder="1" applyAlignment="1" applyProtection="1">
      <alignment horizontal="right"/>
    </xf>
    <xf numFmtId="0" fontId="84" fillId="0" borderId="1" xfId="0" applyFont="1" applyFill="1" applyBorder="1" applyAlignment="1">
      <alignment horizontal="left" indent="2"/>
    </xf>
    <xf numFmtId="0" fontId="129" fillId="0" borderId="0" xfId="0" applyFont="1"/>
    <xf numFmtId="0" fontId="90" fillId="0" borderId="0" xfId="0" applyFont="1" applyBorder="1"/>
    <xf numFmtId="0" fontId="91" fillId="0" borderId="0" xfId="0" applyFont="1" applyBorder="1" applyAlignment="1">
      <alignment horizontal="right"/>
    </xf>
    <xf numFmtId="1" fontId="96" fillId="0" borderId="0" xfId="0" applyNumberFormat="1" applyFont="1" applyFill="1" applyBorder="1" applyAlignment="1" applyProtection="1"/>
    <xf numFmtId="0" fontId="84" fillId="0" borderId="0" xfId="0" applyFont="1" applyFill="1" applyBorder="1"/>
    <xf numFmtId="180" fontId="84" fillId="0" borderId="0" xfId="1" applyNumberFormat="1" applyFont="1" applyAlignment="1">
      <alignment horizontal="right"/>
    </xf>
    <xf numFmtId="180" fontId="84" fillId="0" borderId="0" xfId="24" applyNumberFormat="1" applyFont="1" applyAlignment="1">
      <alignment horizontal="right"/>
    </xf>
    <xf numFmtId="180" fontId="91" fillId="0" borderId="0" xfId="0" applyNumberFormat="1" applyFont="1"/>
    <xf numFmtId="166" fontId="91" fillId="0" borderId="0" xfId="0" applyNumberFormat="1" applyFont="1" applyAlignment="1">
      <alignment horizontal="right"/>
    </xf>
    <xf numFmtId="181" fontId="96" fillId="0" borderId="0" xfId="1" applyNumberFormat="1" applyFont="1" applyAlignment="1">
      <alignment horizontal="right"/>
    </xf>
    <xf numFmtId="181" fontId="84" fillId="0" borderId="0" xfId="24" applyNumberFormat="1" applyFont="1" applyAlignment="1">
      <alignment horizontal="right"/>
    </xf>
    <xf numFmtId="0" fontId="96" fillId="0" borderId="0" xfId="0" applyFont="1" applyFill="1" applyBorder="1"/>
    <xf numFmtId="181" fontId="84" fillId="0" borderId="0" xfId="1" applyNumberFormat="1" applyFont="1" applyAlignment="1">
      <alignment horizontal="right"/>
    </xf>
    <xf numFmtId="181" fontId="84" fillId="0" borderId="0" xfId="35" applyNumberFormat="1" applyFont="1" applyAlignment="1">
      <alignment horizontal="right"/>
    </xf>
    <xf numFmtId="0" fontId="91" fillId="0" borderId="0" xfId="0" applyFont="1" applyFill="1" applyBorder="1"/>
    <xf numFmtId="181" fontId="91" fillId="0" borderId="0" xfId="1" applyNumberFormat="1" applyFont="1" applyAlignment="1">
      <alignment horizontal="right"/>
    </xf>
    <xf numFmtId="0" fontId="130" fillId="0" borderId="0" xfId="0" applyFont="1" applyBorder="1" applyAlignment="1">
      <alignment horizontal="center" vertical="center" textRotation="90"/>
    </xf>
    <xf numFmtId="0" fontId="62" fillId="0" borderId="0" xfId="0" applyFont="1" applyFill="1" applyBorder="1" applyAlignment="1">
      <alignment vertical="center"/>
    </xf>
    <xf numFmtId="0" fontId="131" fillId="0" borderId="0" xfId="0" applyFont="1" applyFill="1"/>
    <xf numFmtId="0" fontId="132" fillId="0" borderId="1" xfId="0" applyFont="1" applyFill="1" applyBorder="1" applyAlignment="1">
      <alignment vertical="center"/>
    </xf>
    <xf numFmtId="0" fontId="133" fillId="0" borderId="1" xfId="0" applyFont="1" applyFill="1" applyBorder="1" applyAlignment="1">
      <alignment horizontal="right" vertical="center"/>
    </xf>
    <xf numFmtId="0" fontId="82" fillId="0" borderId="2" xfId="0" applyFont="1" applyFill="1" applyBorder="1" applyAlignment="1">
      <alignment horizontal="left" vertical="center"/>
    </xf>
    <xf numFmtId="0" fontId="82" fillId="0" borderId="2" xfId="0" applyFont="1" applyFill="1" applyBorder="1" applyAlignment="1">
      <alignment horizontal="right" vertical="center"/>
    </xf>
    <xf numFmtId="0" fontId="83" fillId="0" borderId="3" xfId="0" applyFont="1" applyFill="1" applyBorder="1"/>
    <xf numFmtId="0" fontId="83" fillId="0" borderId="0" xfId="0" applyFont="1" applyFill="1" applyBorder="1"/>
    <xf numFmtId="3" fontId="91" fillId="0" borderId="0" xfId="0" applyNumberFormat="1" applyFont="1" applyBorder="1"/>
    <xf numFmtId="181" fontId="84" fillId="0" borderId="0" xfId="0" applyNumberFormat="1" applyFont="1" applyFill="1" applyBorder="1"/>
    <xf numFmtId="181" fontId="84" fillId="0" borderId="0" xfId="1" applyNumberFormat="1" applyFont="1" applyBorder="1" applyAlignment="1">
      <alignment horizontal="right"/>
    </xf>
    <xf numFmtId="0" fontId="83" fillId="0" borderId="1" xfId="0" applyFont="1" applyFill="1" applyBorder="1"/>
    <xf numFmtId="3" fontId="83" fillId="0" borderId="1" xfId="0" applyNumberFormat="1" applyFont="1" applyFill="1" applyBorder="1" applyAlignment="1">
      <alignment horizontal="right"/>
    </xf>
    <xf numFmtId="181" fontId="84" fillId="0" borderId="1" xfId="1" applyNumberFormat="1" applyFont="1" applyBorder="1" applyAlignment="1">
      <alignment horizontal="right"/>
    </xf>
    <xf numFmtId="0" fontId="134" fillId="0" borderId="0" xfId="0" applyFont="1" applyFill="1" applyBorder="1" applyAlignment="1">
      <alignment horizontal="right"/>
    </xf>
    <xf numFmtId="0" fontId="131" fillId="0" borderId="0" xfId="0" applyFont="1" applyFill="1" applyBorder="1" applyAlignment="1">
      <alignment horizontal="left"/>
    </xf>
    <xf numFmtId="0" fontId="132" fillId="0" borderId="1" xfId="0" applyFont="1" applyFill="1" applyBorder="1" applyAlignment="1"/>
    <xf numFmtId="3" fontId="96" fillId="0" borderId="0" xfId="3" applyNumberFormat="1" applyFont="1" applyFill="1" applyBorder="1" applyAlignment="1">
      <alignment horizontal="right"/>
    </xf>
    <xf numFmtId="3" fontId="95" fillId="0" borderId="0" xfId="3" applyNumberFormat="1" applyFont="1" applyFill="1" applyBorder="1" applyAlignment="1">
      <alignment horizontal="right"/>
    </xf>
    <xf numFmtId="3" fontId="96" fillId="0" borderId="0" xfId="53" applyNumberFormat="1" applyFont="1" applyFill="1" applyBorder="1" applyAlignment="1">
      <alignment horizontal="right"/>
    </xf>
    <xf numFmtId="3" fontId="95" fillId="0" borderId="0" xfId="53" applyNumberFormat="1" applyFont="1" applyFill="1" applyBorder="1" applyAlignment="1">
      <alignment horizontal="right"/>
    </xf>
    <xf numFmtId="0" fontId="83" fillId="0" borderId="0" xfId="0" applyFont="1" applyFill="1" applyBorder="1" applyAlignment="1">
      <alignment horizontal="left" indent="2"/>
    </xf>
    <xf numFmtId="0" fontId="82" fillId="0" borderId="0" xfId="0" applyFont="1" applyFill="1" applyBorder="1" applyAlignment="1">
      <alignment horizontal="left" vertical="center"/>
    </xf>
    <xf numFmtId="0" fontId="82" fillId="0" borderId="0" xfId="0" applyFont="1" applyFill="1" applyBorder="1" applyAlignment="1">
      <alignment horizontal="left" vertical="center" wrapText="1"/>
    </xf>
    <xf numFmtId="0" fontId="83" fillId="0" borderId="1" xfId="0" applyFont="1" applyFill="1" applyBorder="1" applyAlignment="1">
      <alignment horizontal="left" indent="2"/>
    </xf>
    <xf numFmtId="3" fontId="96" fillId="0" borderId="1" xfId="3" applyNumberFormat="1" applyFont="1" applyFill="1" applyBorder="1" applyAlignment="1">
      <alignment horizontal="right"/>
    </xf>
    <xf numFmtId="0" fontId="91" fillId="0" borderId="0" xfId="0" applyFont="1" applyFill="1"/>
    <xf numFmtId="0" fontId="90" fillId="0" borderId="3" xfId="0" applyFont="1" applyBorder="1"/>
    <xf numFmtId="3" fontId="96" fillId="0" borderId="3" xfId="3" applyNumberFormat="1" applyFont="1" applyFill="1" applyBorder="1" applyAlignment="1">
      <alignment horizontal="right"/>
    </xf>
    <xf numFmtId="3" fontId="95" fillId="0" borderId="3" xfId="3" applyNumberFormat="1" applyFont="1" applyFill="1" applyBorder="1" applyAlignment="1">
      <alignment horizontal="right"/>
    </xf>
    <xf numFmtId="0" fontId="83" fillId="0" borderId="0" xfId="3" applyFont="1" applyFill="1" applyBorder="1" applyAlignment="1"/>
    <xf numFmtId="3" fontId="83" fillId="0" borderId="0" xfId="3" applyNumberFormat="1" applyFont="1" applyFill="1" applyBorder="1" applyAlignment="1"/>
    <xf numFmtId="0" fontId="132" fillId="0" borderId="0" xfId="0" applyFont="1" applyFill="1" applyBorder="1" applyAlignment="1">
      <alignment horizontal="left" vertical="center"/>
    </xf>
    <xf numFmtId="0" fontId="132" fillId="0" borderId="0" xfId="0" applyFont="1" applyFill="1" applyBorder="1" applyAlignment="1">
      <alignment horizontal="left" vertical="center" wrapText="1"/>
    </xf>
    <xf numFmtId="0" fontId="134" fillId="0" borderId="3" xfId="0" applyFont="1" applyFill="1" applyBorder="1" applyAlignment="1">
      <alignment horizontal="left" wrapText="1"/>
    </xf>
    <xf numFmtId="166" fontId="136" fillId="0" borderId="0" xfId="0" applyNumberFormat="1" applyFont="1" applyFill="1" applyBorder="1" applyAlignment="1">
      <alignment horizontal="center" vertical="center"/>
    </xf>
    <xf numFmtId="0" fontId="83" fillId="0" borderId="0" xfId="3" applyFont="1" applyFill="1" applyBorder="1" applyAlignment="1">
      <alignment horizontal="left"/>
    </xf>
    <xf numFmtId="0" fontId="132" fillId="0" borderId="1" xfId="0" applyFont="1" applyFill="1" applyBorder="1" applyAlignment="1">
      <alignment horizontal="right" vertical="center"/>
    </xf>
    <xf numFmtId="166" fontId="83" fillId="0" borderId="0" xfId="0" applyNumberFormat="1" applyFont="1" applyFill="1" applyBorder="1" applyAlignment="1">
      <alignment horizontal="center" vertical="center"/>
    </xf>
    <xf numFmtId="0" fontId="82" fillId="0" borderId="0" xfId="29" applyFont="1" applyFill="1" applyBorder="1" applyAlignment="1">
      <alignment horizontal="right" vertical="center"/>
    </xf>
    <xf numFmtId="166" fontId="96" fillId="0" borderId="0" xfId="0" applyNumberFormat="1" applyFont="1" applyAlignment="1">
      <alignment horizontal="right" vertical="center"/>
    </xf>
    <xf numFmtId="166" fontId="96" fillId="0" borderId="0" xfId="54" applyNumberFormat="1" applyFont="1" applyBorder="1" applyAlignment="1">
      <alignment horizontal="right" vertical="center"/>
    </xf>
    <xf numFmtId="166" fontId="83" fillId="0" borderId="0" xfId="29" applyNumberFormat="1" applyFont="1" applyFill="1" applyBorder="1" applyAlignment="1"/>
    <xf numFmtId="0" fontId="83" fillId="0" borderId="0" xfId="29" applyFont="1" applyFill="1" applyBorder="1" applyAlignment="1"/>
    <xf numFmtId="168" fontId="84" fillId="0" borderId="0" xfId="25" applyNumberFormat="1" applyFont="1" applyFill="1" applyBorder="1" applyAlignment="1">
      <alignment horizontal="right"/>
    </xf>
    <xf numFmtId="0" fontId="83" fillId="0" borderId="0" xfId="29" applyFont="1" applyFill="1" applyBorder="1" applyAlignment="1">
      <alignment vertical="center" wrapText="1"/>
    </xf>
    <xf numFmtId="0" fontId="83" fillId="0" borderId="0" xfId="29" applyFont="1" applyFill="1" applyBorder="1" applyAlignment="1">
      <alignment horizontal="right"/>
    </xf>
    <xf numFmtId="0" fontId="83" fillId="0" borderId="0" xfId="29" applyFont="1" applyFill="1" applyBorder="1" applyAlignment="1">
      <alignment horizontal="right" wrapText="1"/>
    </xf>
    <xf numFmtId="166" fontId="96" fillId="0" borderId="1" xfId="0" applyNumberFormat="1" applyFont="1" applyBorder="1" applyAlignment="1">
      <alignment horizontal="right" vertical="center"/>
    </xf>
    <xf numFmtId="168" fontId="83" fillId="0" borderId="0" xfId="25" applyNumberFormat="1" applyFont="1" applyFill="1" applyBorder="1" applyAlignment="1">
      <alignment horizontal="right"/>
    </xf>
    <xf numFmtId="0" fontId="60" fillId="0" borderId="1" xfId="0" applyFont="1" applyFill="1" applyBorder="1" applyAlignment="1">
      <alignment vertical="center"/>
    </xf>
    <xf numFmtId="0" fontId="136" fillId="0" borderId="0" xfId="0" applyFont="1" applyFill="1" applyBorder="1" applyAlignment="1">
      <alignment horizontal="right"/>
    </xf>
    <xf numFmtId="0" fontId="87" fillId="0" borderId="2" xfId="0" applyFont="1" applyBorder="1"/>
    <xf numFmtId="0" fontId="82" fillId="0" borderId="3" xfId="0" applyFont="1" applyFill="1" applyBorder="1"/>
    <xf numFmtId="0" fontId="83" fillId="0" borderId="3" xfId="0" applyFont="1" applyFill="1" applyBorder="1" applyAlignment="1">
      <alignment horizontal="right"/>
    </xf>
    <xf numFmtId="1" fontId="95" fillId="0" borderId="0" xfId="0" applyNumberFormat="1" applyFont="1" applyFill="1" applyBorder="1" applyAlignment="1" applyProtection="1"/>
    <xf numFmtId="0" fontId="83" fillId="0" borderId="0" xfId="0" applyFont="1" applyFill="1" applyBorder="1" applyAlignment="1">
      <alignment horizontal="right"/>
    </xf>
    <xf numFmtId="1" fontId="96" fillId="0" borderId="0" xfId="0" applyNumberFormat="1" applyFont="1" applyFill="1" applyBorder="1" applyAlignment="1">
      <alignment horizontal="right"/>
    </xf>
    <xf numFmtId="1" fontId="83" fillId="0" borderId="0" xfId="0" applyNumberFormat="1" applyFont="1" applyFill="1" applyBorder="1" applyAlignment="1">
      <alignment horizontal="right"/>
    </xf>
    <xf numFmtId="0" fontId="82" fillId="0" borderId="0" xfId="0" applyFont="1" applyFill="1" applyBorder="1"/>
    <xf numFmtId="1" fontId="95" fillId="0" borderId="0" xfId="0" applyNumberFormat="1" applyFont="1" applyFill="1" applyBorder="1"/>
    <xf numFmtId="1" fontId="137" fillId="0" borderId="0" xfId="0" applyNumberFormat="1" applyFont="1" applyFill="1" applyBorder="1"/>
    <xf numFmtId="0" fontId="83" fillId="0" borderId="1" xfId="0" applyFont="1" applyFill="1" applyBorder="1" applyAlignment="1">
      <alignment horizontal="right"/>
    </xf>
    <xf numFmtId="1" fontId="96" fillId="0" borderId="1" xfId="0" applyNumberFormat="1" applyFont="1" applyFill="1" applyBorder="1" applyAlignment="1">
      <alignment horizontal="right"/>
    </xf>
    <xf numFmtId="0" fontId="131" fillId="0" borderId="3" xfId="0" applyFont="1" applyFill="1" applyBorder="1" applyAlignment="1">
      <alignment horizontal="left"/>
    </xf>
    <xf numFmtId="0" fontId="132" fillId="0" borderId="1" xfId="3" applyFont="1" applyFill="1" applyBorder="1" applyAlignment="1">
      <alignment horizontal="left" vertical="center"/>
    </xf>
    <xf numFmtId="0" fontId="132" fillId="0" borderId="1" xfId="3" applyFont="1" applyFill="1" applyBorder="1" applyAlignment="1">
      <alignment horizontal="right" vertical="center"/>
    </xf>
    <xf numFmtId="0" fontId="132" fillId="0" borderId="0" xfId="3" applyFont="1" applyFill="1" applyBorder="1" applyAlignment="1">
      <alignment horizontal="right" vertical="center"/>
    </xf>
    <xf numFmtId="0" fontId="95" fillId="0" borderId="2" xfId="3" applyFont="1" applyFill="1" applyBorder="1" applyAlignment="1">
      <alignment horizontal="left" vertical="center"/>
    </xf>
    <xf numFmtId="0" fontId="82" fillId="0" borderId="2" xfId="29" applyFont="1" applyFill="1" applyBorder="1" applyAlignment="1">
      <alignment horizontal="right" vertical="center"/>
    </xf>
    <xf numFmtId="0" fontId="95" fillId="0" borderId="0" xfId="3" applyFont="1" applyFill="1" applyBorder="1" applyAlignment="1">
      <alignment horizontal="left"/>
    </xf>
    <xf numFmtId="169" fontId="95" fillId="0" borderId="0" xfId="1" applyNumberFormat="1" applyFont="1" applyFill="1" applyAlignment="1">
      <alignment horizontal="right"/>
    </xf>
    <xf numFmtId="169" fontId="95" fillId="0" borderId="0" xfId="55" applyNumberFormat="1" applyFont="1" applyFill="1" applyAlignment="1">
      <alignment horizontal="right"/>
    </xf>
    <xf numFmtId="169" fontId="95" fillId="0" borderId="0" xfId="55" applyNumberFormat="1" applyFont="1" applyFill="1" applyBorder="1" applyAlignment="1">
      <alignment horizontal="right"/>
    </xf>
    <xf numFmtId="169" fontId="91" fillId="0" borderId="0" xfId="0" applyNumberFormat="1" applyFont="1" applyBorder="1"/>
    <xf numFmtId="169" fontId="96" fillId="0" borderId="0" xfId="55" applyNumberFormat="1" applyFont="1" applyFill="1" applyAlignment="1">
      <alignment horizontal="left" vertical="center"/>
    </xf>
    <xf numFmtId="49" fontId="84" fillId="0" borderId="0" xfId="1" applyNumberFormat="1" applyFont="1" applyFill="1" applyAlignment="1">
      <alignment horizontal="right" vertical="center"/>
    </xf>
    <xf numFmtId="49" fontId="96" fillId="0" borderId="0" xfId="55" applyNumberFormat="1" applyFont="1" applyFill="1" applyAlignment="1">
      <alignment horizontal="right" vertical="center"/>
    </xf>
    <xf numFmtId="49" fontId="96" fillId="0" borderId="0" xfId="55" applyNumberFormat="1" applyFont="1" applyFill="1" applyBorder="1" applyAlignment="1">
      <alignment horizontal="right" vertical="center"/>
    </xf>
    <xf numFmtId="0" fontId="138" fillId="0" borderId="0" xfId="0" applyFont="1" applyFill="1" applyBorder="1" applyAlignment="1"/>
    <xf numFmtId="0" fontId="96" fillId="0" borderId="0" xfId="3" applyFont="1" applyFill="1" applyAlignment="1">
      <alignment horizontal="left" vertical="center"/>
    </xf>
    <xf numFmtId="169" fontId="96" fillId="0" borderId="0" xfId="55" applyNumberFormat="1" applyFont="1" applyFill="1" applyBorder="1" applyAlignment="1">
      <alignment horizontal="left" vertical="center"/>
    </xf>
    <xf numFmtId="49" fontId="84" fillId="0" borderId="0" xfId="1" applyNumberFormat="1" applyFont="1" applyFill="1" applyBorder="1" applyAlignment="1">
      <alignment horizontal="right" vertical="center"/>
    </xf>
    <xf numFmtId="0" fontId="96" fillId="0" borderId="1" xfId="3" applyFont="1" applyFill="1" applyBorder="1" applyAlignment="1">
      <alignment horizontal="left" vertical="center"/>
    </xf>
    <xf numFmtId="49" fontId="84" fillId="0" borderId="1" xfId="1" applyNumberFormat="1" applyFont="1" applyFill="1" applyBorder="1" applyAlignment="1">
      <alignment horizontal="right" vertical="center"/>
    </xf>
    <xf numFmtId="49" fontId="96" fillId="0" borderId="1" xfId="55" applyNumberFormat="1" applyFont="1" applyFill="1" applyBorder="1" applyAlignment="1">
      <alignment horizontal="right" vertical="center"/>
    </xf>
    <xf numFmtId="169" fontId="138" fillId="0" borderId="0" xfId="3" applyNumberFormat="1" applyFont="1" applyFill="1" applyBorder="1" applyAlignment="1">
      <alignment horizontal="right"/>
    </xf>
    <xf numFmtId="0" fontId="91" fillId="0" borderId="0" xfId="3" applyFont="1" applyBorder="1" applyAlignment="1">
      <alignment horizontal="right"/>
    </xf>
    <xf numFmtId="0" fontId="82" fillId="0" borderId="2" xfId="0" applyFont="1" applyFill="1" applyBorder="1" applyAlignment="1">
      <alignment vertical="center"/>
    </xf>
    <xf numFmtId="0" fontId="82" fillId="0" borderId="3" xfId="0" applyFont="1" applyFill="1" applyBorder="1" applyAlignment="1">
      <alignment horizontal="right"/>
    </xf>
    <xf numFmtId="181" fontId="84" fillId="0" borderId="0" xfId="1" applyNumberFormat="1" applyFont="1" applyFill="1"/>
    <xf numFmtId="181" fontId="96" fillId="0" borderId="0" xfId="24" applyNumberFormat="1" applyFont="1" applyFill="1"/>
    <xf numFmtId="3" fontId="91" fillId="0" borderId="0" xfId="0" applyNumberFormat="1" applyFont="1"/>
    <xf numFmtId="181" fontId="84" fillId="0" borderId="0" xfId="1" applyNumberFormat="1" applyFont="1" applyFill="1" applyBorder="1"/>
    <xf numFmtId="181" fontId="96" fillId="0" borderId="0" xfId="24" applyNumberFormat="1" applyFont="1" applyFill="1" applyBorder="1"/>
    <xf numFmtId="0" fontId="82" fillId="0" borderId="0" xfId="0" applyFont="1" applyFill="1" applyBorder="1" applyAlignment="1">
      <alignment horizontal="right"/>
    </xf>
    <xf numFmtId="0" fontId="91" fillId="2" borderId="0" xfId="0" applyFont="1" applyFill="1"/>
    <xf numFmtId="181" fontId="84" fillId="0" borderId="1" xfId="1" applyNumberFormat="1" applyFont="1" applyFill="1" applyBorder="1"/>
    <xf numFmtId="181" fontId="96" fillId="0" borderId="1" xfId="24" applyNumberFormat="1" applyFont="1" applyFill="1" applyBorder="1"/>
    <xf numFmtId="0" fontId="131" fillId="0" borderId="0" xfId="0" applyFont="1" applyFill="1" applyBorder="1" applyAlignment="1"/>
    <xf numFmtId="0" fontId="133" fillId="0" borderId="1" xfId="0" applyFont="1" applyFill="1" applyBorder="1" applyAlignment="1"/>
    <xf numFmtId="0" fontId="131" fillId="0" borderId="3" xfId="0" applyFont="1" applyFill="1" applyBorder="1" applyAlignment="1"/>
    <xf numFmtId="0" fontId="133" fillId="0" borderId="1" xfId="0" applyFont="1" applyFill="1" applyBorder="1" applyAlignment="1">
      <alignment horizontal="right"/>
    </xf>
    <xf numFmtId="0" fontId="91" fillId="0" borderId="0" xfId="0" applyFont="1" applyFill="1" applyAlignment="1">
      <alignment horizontal="right"/>
    </xf>
    <xf numFmtId="0" fontId="71" fillId="0" borderId="2" xfId="0" applyFont="1" applyFill="1" applyBorder="1" applyAlignment="1">
      <alignment horizontal="right"/>
    </xf>
    <xf numFmtId="169" fontId="91" fillId="0" borderId="0" xfId="0" applyNumberFormat="1" applyFont="1" applyBorder="1" applyAlignment="1"/>
    <xf numFmtId="3" fontId="95" fillId="0" borderId="0" xfId="0" applyNumberFormat="1" applyFont="1" applyFill="1" applyBorder="1" applyAlignment="1">
      <alignment horizontal="right"/>
    </xf>
    <xf numFmtId="0" fontId="84" fillId="0" borderId="0" xfId="0" applyFont="1" applyFill="1" applyBorder="1" applyAlignment="1">
      <alignment horizontal="right"/>
    </xf>
    <xf numFmtId="0" fontId="96" fillId="0" borderId="0" xfId="0" applyFont="1" applyFill="1" applyBorder="1" applyAlignment="1">
      <alignment horizontal="right"/>
    </xf>
    <xf numFmtId="0" fontId="96" fillId="0" borderId="0" xfId="3" applyFont="1" applyFill="1" applyBorder="1" applyAlignment="1">
      <alignment horizontal="left" indent="2"/>
    </xf>
    <xf numFmtId="0" fontId="96" fillId="0" borderId="1" xfId="3" applyFont="1" applyFill="1" applyBorder="1" applyAlignment="1">
      <alignment horizontal="left" indent="2"/>
    </xf>
    <xf numFmtId="0" fontId="96" fillId="0" borderId="1" xfId="0" applyFont="1" applyFill="1" applyBorder="1" applyAlignment="1">
      <alignment horizontal="right"/>
    </xf>
    <xf numFmtId="0" fontId="84" fillId="0" borderId="0" xfId="29" applyFont="1" applyBorder="1"/>
    <xf numFmtId="0" fontId="131" fillId="0" borderId="0" xfId="0" applyFont="1" applyFill="1" applyBorder="1" applyAlignment="1">
      <alignment horizontal="right"/>
    </xf>
    <xf numFmtId="169" fontId="84" fillId="0" borderId="0" xfId="1" applyNumberFormat="1" applyFont="1" applyFill="1" applyBorder="1" applyAlignment="1">
      <alignment horizontal="right"/>
    </xf>
    <xf numFmtId="0" fontId="131" fillId="0" borderId="0" xfId="0" applyFont="1" applyFill="1" applyAlignment="1">
      <alignment wrapText="1"/>
    </xf>
    <xf numFmtId="169" fontId="84" fillId="0" borderId="0" xfId="1" applyNumberFormat="1" applyFont="1" applyFill="1" applyAlignment="1">
      <alignment horizontal="right"/>
    </xf>
    <xf numFmtId="0" fontId="83" fillId="0" borderId="0" xfId="3" applyFont="1" applyFill="1" applyBorder="1" applyAlignment="1">
      <alignment horizontal="left" indent="2"/>
    </xf>
    <xf numFmtId="0" fontId="129" fillId="0" borderId="0" xfId="0" applyFont="1" applyAlignment="1">
      <alignment vertical="center"/>
    </xf>
    <xf numFmtId="0" fontId="84" fillId="0" borderId="0" xfId="0" applyFont="1" applyBorder="1" applyAlignment="1">
      <alignment horizontal="justify" vertical="top" wrapText="1"/>
    </xf>
    <xf numFmtId="0" fontId="90" fillId="0" borderId="1" xfId="0" applyFont="1" applyFill="1" applyBorder="1" applyAlignment="1">
      <alignment vertical="center"/>
    </xf>
    <xf numFmtId="0" fontId="90" fillId="0" borderId="2" xfId="0" applyFont="1" applyFill="1" applyBorder="1" applyAlignment="1">
      <alignment vertical="center"/>
    </xf>
    <xf numFmtId="0" fontId="90" fillId="0" borderId="2" xfId="0" applyFont="1" applyFill="1" applyBorder="1" applyAlignment="1">
      <alignment horizontal="right" vertical="center"/>
    </xf>
    <xf numFmtId="0" fontId="87" fillId="0" borderId="3" xfId="0" applyFont="1" applyFill="1" applyBorder="1"/>
    <xf numFmtId="3" fontId="87" fillId="0" borderId="3" xfId="0" applyNumberFormat="1" applyFont="1" applyFill="1" applyBorder="1"/>
    <xf numFmtId="3" fontId="84" fillId="0" borderId="0" xfId="0" applyNumberFormat="1" applyFont="1" applyFill="1" applyBorder="1"/>
    <xf numFmtId="3" fontId="84" fillId="0" borderId="1" xfId="0" applyNumberFormat="1" applyFont="1" applyFill="1" applyBorder="1"/>
    <xf numFmtId="0" fontId="111" fillId="0" borderId="3" xfId="0" applyFont="1" applyFill="1" applyBorder="1" applyAlignment="1"/>
    <xf numFmtId="0" fontId="111" fillId="0" borderId="0" xfId="0" applyFont="1" applyFill="1" applyBorder="1" applyAlignment="1">
      <alignment horizontal="left"/>
    </xf>
    <xf numFmtId="0" fontId="90" fillId="0" borderId="0" xfId="0" applyFont="1" applyFill="1" applyAlignment="1">
      <alignment vertical="center"/>
    </xf>
    <xf numFmtId="0" fontId="90" fillId="0" borderId="0" xfId="0" applyFont="1" applyFill="1" applyBorder="1" applyAlignment="1"/>
    <xf numFmtId="0" fontId="139" fillId="0" borderId="1" xfId="0" applyFont="1" applyFill="1" applyBorder="1" applyAlignment="1">
      <alignment horizontal="left" vertical="center"/>
    </xf>
    <xf numFmtId="0" fontId="60" fillId="0" borderId="2" xfId="0" applyFont="1" applyBorder="1" applyAlignment="1">
      <alignment horizontal="right" vertical="center"/>
    </xf>
    <xf numFmtId="0" fontId="140" fillId="0" borderId="0" xfId="0" applyFont="1" applyFill="1"/>
    <xf numFmtId="0" fontId="111" fillId="0" borderId="0" xfId="0" applyFont="1" applyFill="1"/>
    <xf numFmtId="0" fontId="87" fillId="0" borderId="0" xfId="0" applyFont="1" applyFill="1" applyBorder="1" applyAlignment="1">
      <alignment vertical="center"/>
    </xf>
    <xf numFmtId="0" fontId="90" fillId="0" borderId="0" xfId="0" applyFont="1" applyFill="1" applyAlignment="1"/>
    <xf numFmtId="0" fontId="84" fillId="0" borderId="3" xfId="0" applyFont="1" applyFill="1" applyBorder="1"/>
    <xf numFmtId="0" fontId="84" fillId="0" borderId="1" xfId="0" applyFont="1" applyFill="1" applyBorder="1"/>
    <xf numFmtId="0" fontId="141" fillId="0" borderId="3" xfId="0" applyFont="1" applyFill="1" applyBorder="1" applyAlignment="1"/>
    <xf numFmtId="0" fontId="141" fillId="0" borderId="0" xfId="0" applyFont="1" applyFill="1" applyBorder="1" applyAlignment="1"/>
    <xf numFmtId="166" fontId="84" fillId="0" borderId="3" xfId="0" applyNumberFormat="1" applyFont="1" applyFill="1" applyBorder="1"/>
    <xf numFmtId="0" fontId="90" fillId="0" borderId="0" xfId="0" applyFont="1" applyFill="1" applyBorder="1" applyAlignment="1">
      <alignment horizontal="right" vertical="center"/>
    </xf>
    <xf numFmtId="0" fontId="84" fillId="0" borderId="0" xfId="0" applyFont="1" applyFill="1" applyBorder="1" applyAlignment="1">
      <alignment horizontal="left" indent="1"/>
    </xf>
    <xf numFmtId="0" fontId="84" fillId="0" borderId="1" xfId="0" applyFont="1" applyFill="1" applyBorder="1" applyAlignment="1">
      <alignment horizontal="left" indent="1"/>
    </xf>
    <xf numFmtId="0" fontId="90" fillId="0" borderId="3" xfId="0" applyFont="1" applyFill="1" applyBorder="1" applyAlignment="1">
      <alignment vertical="center"/>
    </xf>
    <xf numFmtId="0" fontId="91" fillId="0" borderId="2" xfId="0" applyFont="1" applyBorder="1"/>
    <xf numFmtId="0" fontId="87" fillId="0" borderId="3" xfId="0" applyFont="1" applyFill="1" applyBorder="1" applyAlignment="1">
      <alignment vertical="center"/>
    </xf>
    <xf numFmtId="3" fontId="87" fillId="0" borderId="0" xfId="0" applyNumberFormat="1" applyFont="1" applyFill="1" applyBorder="1" applyAlignment="1">
      <alignment horizontal="right" vertical="center"/>
    </xf>
    <xf numFmtId="0" fontId="84" fillId="0" borderId="0" xfId="0" applyFont="1" applyFill="1" applyBorder="1" applyAlignment="1"/>
    <xf numFmtId="3" fontId="84" fillId="0" borderId="0" xfId="0" applyNumberFormat="1" applyFont="1" applyFill="1" applyAlignment="1">
      <alignment horizontal="right"/>
    </xf>
    <xf numFmtId="0" fontId="84" fillId="0" borderId="0" xfId="0" applyFont="1" applyFill="1" applyAlignment="1">
      <alignment horizontal="left" vertical="center" indent="2"/>
    </xf>
    <xf numFmtId="0" fontId="67" fillId="0" borderId="2" xfId="0" applyFont="1" applyFill="1" applyBorder="1" applyAlignment="1">
      <alignment vertical="center"/>
    </xf>
    <xf numFmtId="0" fontId="81" fillId="0" borderId="2" xfId="0" applyFont="1" applyFill="1" applyBorder="1" applyAlignment="1">
      <alignment horizontal="right" vertical="center"/>
    </xf>
    <xf numFmtId="0" fontId="81" fillId="0" borderId="0" xfId="0" applyFont="1" applyFill="1" applyBorder="1" applyAlignment="1">
      <alignment horizontal="right" vertical="center"/>
    </xf>
    <xf numFmtId="0" fontId="75" fillId="0" borderId="3" xfId="0" applyFont="1" applyFill="1" applyBorder="1" applyAlignment="1"/>
    <xf numFmtId="3" fontId="81" fillId="0" borderId="3" xfId="0" applyNumberFormat="1" applyFont="1" applyFill="1" applyBorder="1"/>
    <xf numFmtId="3" fontId="76" fillId="0" borderId="0" xfId="0" applyNumberFormat="1" applyFont="1" applyFill="1" applyBorder="1"/>
    <xf numFmtId="3" fontId="77" fillId="0" borderId="1" xfId="0" applyNumberFormat="1" applyFont="1" applyFill="1" applyBorder="1" applyAlignment="1">
      <alignment horizontal="right"/>
    </xf>
    <xf numFmtId="0" fontId="70" fillId="0" borderId="0" xfId="0" applyFont="1" applyFill="1" applyAlignment="1">
      <alignment horizontal="left"/>
    </xf>
    <xf numFmtId="0" fontId="75" fillId="0" borderId="0" xfId="0" applyFont="1" applyFill="1" applyAlignment="1">
      <alignment horizontal="left"/>
    </xf>
    <xf numFmtId="3" fontId="76" fillId="0" borderId="1" xfId="0" applyNumberFormat="1" applyFont="1" applyFill="1" applyBorder="1"/>
    <xf numFmtId="0" fontId="81" fillId="0" borderId="3" xfId="0" applyFont="1" applyFill="1" applyBorder="1" applyAlignment="1"/>
    <xf numFmtId="0" fontId="70" fillId="0" borderId="0" xfId="0" applyFont="1" applyFill="1" applyAlignment="1"/>
    <xf numFmtId="0" fontId="81" fillId="0" borderId="2" xfId="0" applyFont="1" applyFill="1" applyBorder="1" applyAlignment="1">
      <alignment vertical="center"/>
    </xf>
    <xf numFmtId="0" fontId="81" fillId="0" borderId="2" xfId="0" applyFont="1" applyFill="1" applyBorder="1" applyAlignment="1">
      <alignment horizontal="right" vertical="center" wrapText="1"/>
    </xf>
    <xf numFmtId="3" fontId="81" fillId="0" borderId="0" xfId="0" applyNumberFormat="1" applyFont="1" applyFill="1" applyBorder="1"/>
    <xf numFmtId="0" fontId="81" fillId="0" borderId="0" xfId="0" applyFont="1" applyFill="1" applyBorder="1"/>
    <xf numFmtId="0" fontId="79" fillId="0" borderId="0" xfId="0" applyFont="1" applyFill="1" applyBorder="1" applyAlignment="1">
      <alignment horizontal="left" indent="2"/>
    </xf>
    <xf numFmtId="0" fontId="84" fillId="0" borderId="1" xfId="0" applyFont="1" applyFill="1" applyBorder="1" applyAlignment="1">
      <alignment horizontal="right"/>
    </xf>
    <xf numFmtId="0" fontId="4" fillId="0" borderId="0" xfId="0" applyFont="1" applyAlignment="1"/>
    <xf numFmtId="0" fontId="67" fillId="0" borderId="0" xfId="0" applyFont="1" applyFill="1" applyBorder="1" applyAlignment="1">
      <alignment vertical="center"/>
    </xf>
    <xf numFmtId="0" fontId="67" fillId="0" borderId="1" xfId="0" applyFont="1" applyFill="1" applyBorder="1" applyAlignment="1">
      <alignment vertical="center"/>
    </xf>
    <xf numFmtId="0" fontId="5" fillId="0" borderId="0" xfId="0" applyFont="1"/>
    <xf numFmtId="0" fontId="61" fillId="0" borderId="2" xfId="0" applyFont="1" applyFill="1" applyBorder="1" applyAlignment="1">
      <alignment horizontal="right" vertical="center"/>
    </xf>
    <xf numFmtId="0" fontId="81" fillId="0" borderId="0" xfId="0" applyFont="1" applyFill="1" applyBorder="1" applyAlignment="1">
      <alignment vertical="center"/>
    </xf>
    <xf numFmtId="3" fontId="81" fillId="0" borderId="0" xfId="0" applyNumberFormat="1" applyFont="1" applyFill="1" applyBorder="1" applyAlignment="1">
      <alignment horizontal="right" vertical="center"/>
    </xf>
    <xf numFmtId="0" fontId="116" fillId="0" borderId="0" xfId="0" applyFont="1"/>
    <xf numFmtId="0" fontId="67" fillId="0" borderId="0" xfId="0" applyFont="1" applyFill="1" applyAlignment="1"/>
    <xf numFmtId="3" fontId="5" fillId="0" borderId="0" xfId="0" applyNumberFormat="1" applyFont="1"/>
    <xf numFmtId="37" fontId="0" fillId="0" borderId="0" xfId="0" applyNumberFormat="1" applyFill="1"/>
    <xf numFmtId="3" fontId="76" fillId="2" borderId="0" xfId="0" applyNumberFormat="1" applyFont="1" applyFill="1" applyBorder="1"/>
    <xf numFmtId="3" fontId="0" fillId="0" borderId="0" xfId="0" applyNumberFormat="1"/>
    <xf numFmtId="3" fontId="77" fillId="0" borderId="0" xfId="0" applyNumberFormat="1" applyFont="1" applyFill="1" applyBorder="1" applyAlignment="1">
      <alignment horizontal="right"/>
    </xf>
    <xf numFmtId="0" fontId="75" fillId="0" borderId="0" xfId="0" applyFont="1" applyFill="1" applyAlignment="1"/>
    <xf numFmtId="0" fontId="76" fillId="0" borderId="0" xfId="0" applyFont="1" applyFill="1" applyBorder="1" applyAlignment="1">
      <alignment wrapText="1"/>
    </xf>
    <xf numFmtId="3" fontId="76" fillId="0" borderId="0" xfId="0" applyNumberFormat="1" applyFont="1" applyFill="1" applyBorder="1" applyAlignment="1"/>
    <xf numFmtId="0" fontId="76" fillId="0" borderId="0" xfId="0" applyFont="1" applyFill="1" applyBorder="1" applyAlignment="1">
      <alignment vertical="center" wrapText="1"/>
    </xf>
    <xf numFmtId="0" fontId="67" fillId="0" borderId="0" xfId="0" applyFont="1" applyFill="1" applyAlignment="1">
      <alignment vertical="top" wrapText="1"/>
    </xf>
    <xf numFmtId="0" fontId="142" fillId="0" borderId="0" xfId="0" applyFont="1" applyAlignment="1">
      <alignment horizontal="left" indent="5"/>
    </xf>
    <xf numFmtId="0" fontId="137" fillId="0" borderId="0" xfId="0" applyFont="1" applyAlignment="1">
      <alignment vertical="center"/>
    </xf>
    <xf numFmtId="0" fontId="83" fillId="0" borderId="0" xfId="0" applyFont="1" applyFill="1" applyBorder="1" applyAlignment="1">
      <alignment horizontal="left"/>
    </xf>
    <xf numFmtId="176" fontId="83" fillId="0" borderId="0" xfId="40" applyNumberFormat="1" applyFont="1" applyFill="1" applyBorder="1" applyAlignment="1">
      <alignment horizontal="right"/>
    </xf>
    <xf numFmtId="176" fontId="84" fillId="0" borderId="0" xfId="18" applyNumberFormat="1" applyFont="1" applyFill="1" applyBorder="1"/>
    <xf numFmtId="10" fontId="84" fillId="0" borderId="0" xfId="2" applyNumberFormat="1" applyFont="1" applyFill="1" applyBorder="1"/>
    <xf numFmtId="0" fontId="144" fillId="0" borderId="0" xfId="0" applyFont="1" applyFill="1" applyBorder="1" applyAlignment="1">
      <alignment horizontal="center" vertical="center" textRotation="90"/>
    </xf>
    <xf numFmtId="0" fontId="145" fillId="0" borderId="0" xfId="0" applyFont="1" applyFill="1" applyBorder="1" applyAlignment="1"/>
    <xf numFmtId="0" fontId="96" fillId="0" borderId="0" xfId="0" applyFont="1" applyFill="1" applyBorder="1" applyAlignment="1"/>
    <xf numFmtId="0" fontId="84" fillId="0" borderId="0" xfId="0" applyFont="1" applyAlignment="1">
      <alignment horizontal="left" vertical="top" wrapText="1"/>
    </xf>
    <xf numFmtId="0" fontId="147" fillId="0" borderId="0" xfId="56" applyFont="1"/>
    <xf numFmtId="0" fontId="95" fillId="0" borderId="0" xfId="0" applyFont="1" applyFill="1" applyAlignment="1"/>
    <xf numFmtId="0" fontId="95" fillId="0" borderId="2" xfId="0" applyFont="1" applyFill="1" applyBorder="1" applyAlignment="1"/>
    <xf numFmtId="0" fontId="95" fillId="0" borderId="2" xfId="0" applyFont="1" applyFill="1" applyBorder="1" applyAlignment="1">
      <alignment horizontal="right"/>
    </xf>
    <xf numFmtId="0" fontId="95" fillId="0" borderId="3" xfId="0" applyFont="1" applyFill="1" applyBorder="1" applyAlignment="1">
      <alignment horizontal="left"/>
    </xf>
    <xf numFmtId="3" fontId="95" fillId="0" borderId="0" xfId="0" applyNumberFormat="1" applyFont="1" applyFill="1" applyBorder="1"/>
    <xf numFmtId="3" fontId="96" fillId="0" borderId="0" xfId="0" applyNumberFormat="1" applyFont="1" applyFill="1" applyBorder="1"/>
    <xf numFmtId="0" fontId="95" fillId="0" borderId="0" xfId="0" applyFont="1" applyFill="1" applyBorder="1" applyAlignment="1">
      <alignment horizontal="left"/>
    </xf>
    <xf numFmtId="0" fontId="148" fillId="0" borderId="3" xfId="0" applyFont="1" applyFill="1" applyBorder="1" applyAlignment="1"/>
    <xf numFmtId="0" fontId="111" fillId="0" borderId="0" xfId="0" applyFont="1"/>
    <xf numFmtId="0" fontId="96" fillId="0" borderId="0" xfId="0" applyFont="1" applyFill="1" applyAlignment="1"/>
    <xf numFmtId="0" fontId="95" fillId="0" borderId="2" xfId="0" applyFont="1" applyFill="1" applyBorder="1" applyAlignment="1">
      <alignment vertical="center"/>
    </xf>
    <xf numFmtId="168" fontId="95" fillId="0" borderId="0" xfId="0" applyNumberFormat="1" applyFont="1" applyFill="1" applyBorder="1"/>
    <xf numFmtId="0" fontId="84" fillId="0" borderId="0" xfId="0" applyFont="1" applyAlignment="1"/>
    <xf numFmtId="168" fontId="96" fillId="0" borderId="0" xfId="0" applyNumberFormat="1" applyFont="1" applyFill="1" applyBorder="1"/>
    <xf numFmtId="0" fontId="96" fillId="0" borderId="1" xfId="0" applyFont="1" applyFill="1" applyBorder="1" applyAlignment="1"/>
    <xf numFmtId="0" fontId="148" fillId="0" borderId="0" xfId="0" applyFont="1" applyFill="1" applyAlignment="1"/>
    <xf numFmtId="168" fontId="84" fillId="0" borderId="0" xfId="0" applyNumberFormat="1" applyFont="1"/>
    <xf numFmtId="0" fontId="96" fillId="0" borderId="0" xfId="0" applyFont="1" applyFill="1"/>
    <xf numFmtId="0" fontId="95" fillId="0" borderId="1" xfId="0" applyFont="1" applyFill="1" applyBorder="1" applyAlignment="1">
      <alignment horizontal="right"/>
    </xf>
    <xf numFmtId="169" fontId="95" fillId="0" borderId="0" xfId="1" applyNumberFormat="1" applyFont="1" applyFill="1" applyBorder="1" applyAlignment="1" applyProtection="1"/>
    <xf numFmtId="169" fontId="96" fillId="0" borderId="0" xfId="1" applyNumberFormat="1" applyFont="1" applyFill="1" applyBorder="1" applyAlignment="1" applyProtection="1"/>
    <xf numFmtId="169" fontId="96" fillId="0" borderId="1" xfId="1" applyNumberFormat="1" applyFont="1" applyFill="1" applyBorder="1" applyAlignment="1" applyProtection="1"/>
    <xf numFmtId="0" fontId="135" fillId="0" borderId="0" xfId="0" applyFont="1" applyFill="1" applyBorder="1" applyAlignment="1">
      <alignment wrapText="1"/>
    </xf>
    <xf numFmtId="0" fontId="111" fillId="0" borderId="0" xfId="0" applyFont="1" applyAlignment="1">
      <alignment vertical="center" wrapText="1"/>
    </xf>
    <xf numFmtId="0" fontId="84" fillId="0" borderId="0" xfId="0" applyFont="1" applyAlignment="1">
      <alignment vertical="center" wrapText="1"/>
    </xf>
    <xf numFmtId="0" fontId="95" fillId="0" borderId="0" xfId="0" applyFont="1" applyFill="1" applyAlignment="1">
      <alignment wrapText="1"/>
    </xf>
    <xf numFmtId="0" fontId="84" fillId="0" borderId="0" xfId="0" applyFont="1" applyFill="1" applyAlignment="1">
      <alignment horizontal="left" indent="2"/>
    </xf>
    <xf numFmtId="0" fontId="84" fillId="0" borderId="0" xfId="0" applyFont="1" applyFill="1"/>
    <xf numFmtId="1" fontId="96" fillId="0" borderId="0" xfId="1" applyNumberFormat="1" applyFont="1" applyFill="1" applyBorder="1" applyAlignment="1" applyProtection="1"/>
    <xf numFmtId="1" fontId="95" fillId="0" borderId="0" xfId="1" applyNumberFormat="1" applyFont="1" applyFill="1" applyBorder="1" applyAlignment="1" applyProtection="1"/>
    <xf numFmtId="1" fontId="96" fillId="0" borderId="1" xfId="1" applyNumberFormat="1" applyFont="1" applyFill="1" applyBorder="1" applyAlignment="1" applyProtection="1"/>
    <xf numFmtId="0" fontId="87" fillId="0" borderId="0" xfId="0" applyFont="1" applyBorder="1"/>
    <xf numFmtId="169" fontId="87" fillId="0" borderId="0" xfId="1" applyNumberFormat="1" applyFont="1" applyBorder="1"/>
    <xf numFmtId="169" fontId="87" fillId="0" borderId="0" xfId="1" applyNumberFormat="1" applyFont="1"/>
    <xf numFmtId="169" fontId="84" fillId="0" borderId="0" xfId="1" applyNumberFormat="1" applyFont="1" applyBorder="1"/>
    <xf numFmtId="169" fontId="84" fillId="0" borderId="1" xfId="1" applyNumberFormat="1" applyFont="1" applyBorder="1"/>
    <xf numFmtId="0" fontId="135" fillId="0" borderId="0" xfId="0" applyFont="1" applyFill="1" applyBorder="1" applyAlignment="1">
      <alignment horizontal="left" wrapText="1"/>
    </xf>
    <xf numFmtId="0" fontId="96" fillId="0" borderId="0" xfId="1" applyNumberFormat="1" applyFont="1" applyFill="1" applyBorder="1" applyAlignment="1" applyProtection="1"/>
    <xf numFmtId="0" fontId="96" fillId="0" borderId="1" xfId="1" applyNumberFormat="1" applyFont="1" applyFill="1" applyBorder="1" applyAlignment="1" applyProtection="1"/>
    <xf numFmtId="166" fontId="87" fillId="0" borderId="0" xfId="0" applyNumberFormat="1" applyFont="1"/>
    <xf numFmtId="0" fontId="96" fillId="0" borderId="0" xfId="7" applyNumberFormat="1" applyFont="1" applyFill="1" applyBorder="1" applyAlignment="1" applyProtection="1">
      <alignment horizontal="right"/>
    </xf>
    <xf numFmtId="0" fontId="95" fillId="0" borderId="3" xfId="0" applyFont="1" applyFill="1" applyBorder="1" applyAlignment="1"/>
    <xf numFmtId="169" fontId="96" fillId="0" borderId="0" xfId="1" applyNumberFormat="1" applyFont="1" applyFill="1" applyBorder="1"/>
    <xf numFmtId="169" fontId="96" fillId="0" borderId="1" xfId="1" applyNumberFormat="1" applyFont="1" applyFill="1" applyBorder="1"/>
    <xf numFmtId="0" fontId="149" fillId="0" borderId="3" xfId="0" applyFont="1" applyFill="1" applyBorder="1" applyAlignment="1"/>
    <xf numFmtId="0" fontId="135" fillId="0" borderId="0" xfId="0" applyFont="1" applyFill="1" applyBorder="1" applyAlignment="1"/>
    <xf numFmtId="0" fontId="111" fillId="0" borderId="3" xfId="0" applyFont="1" applyBorder="1"/>
    <xf numFmtId="0" fontId="96" fillId="0" borderId="0" xfId="0" applyFont="1" applyFill="1" applyBorder="1" applyAlignment="1">
      <alignment horizontal="left" vertical="center" indent="2"/>
    </xf>
    <xf numFmtId="0" fontId="96" fillId="0" borderId="0" xfId="0" applyFont="1" applyFill="1" applyBorder="1" applyAlignment="1">
      <alignment horizontal="left"/>
    </xf>
    <xf numFmtId="169" fontId="87" fillId="0" borderId="3" xfId="1" applyNumberFormat="1" applyFont="1" applyBorder="1"/>
    <xf numFmtId="169" fontId="84" fillId="0" borderId="0" xfId="1" applyNumberFormat="1" applyFont="1" applyFill="1"/>
    <xf numFmtId="169" fontId="96" fillId="0" borderId="0" xfId="1" applyNumberFormat="1" applyFont="1" applyFill="1" applyBorder="1" applyAlignment="1"/>
    <xf numFmtId="169" fontId="84" fillId="0" borderId="1" xfId="1" applyNumberFormat="1" applyFont="1" applyFill="1" applyBorder="1"/>
    <xf numFmtId="169" fontId="96" fillId="0" borderId="1" xfId="1" applyNumberFormat="1" applyFont="1" applyFill="1" applyBorder="1" applyAlignment="1"/>
    <xf numFmtId="0" fontId="95" fillId="0" borderId="0" xfId="0" applyFont="1" applyFill="1" applyBorder="1" applyAlignment="1">
      <alignment horizontal="left" vertical="center"/>
    </xf>
    <xf numFmtId="169" fontId="95" fillId="0" borderId="0" xfId="1" applyNumberFormat="1" applyFont="1" applyFill="1" applyBorder="1" applyAlignment="1"/>
    <xf numFmtId="169" fontId="95" fillId="0" borderId="0" xfId="1" applyNumberFormat="1" applyFont="1" applyFill="1" applyBorder="1" applyAlignment="1">
      <alignment horizontal="right"/>
    </xf>
    <xf numFmtId="0" fontId="95" fillId="0" borderId="0" xfId="0" applyFont="1" applyFill="1" applyBorder="1" applyAlignment="1">
      <alignment horizontal="right"/>
    </xf>
    <xf numFmtId="0" fontId="95" fillId="0" borderId="0" xfId="0" applyFont="1" applyFill="1" applyBorder="1" applyAlignment="1">
      <alignment horizontal="left" indent="2"/>
    </xf>
    <xf numFmtId="0" fontId="96" fillId="0" borderId="0" xfId="0" applyFont="1" applyFill="1" applyBorder="1" applyAlignment="1">
      <alignment horizontal="left" indent="4"/>
    </xf>
    <xf numFmtId="169" fontId="96" fillId="0" borderId="0" xfId="1" applyNumberFormat="1" applyFont="1" applyFill="1" applyBorder="1" applyAlignment="1">
      <alignment horizontal="right"/>
    </xf>
    <xf numFmtId="0" fontId="87" fillId="0" borderId="0" xfId="0" applyFont="1" applyFill="1" applyAlignment="1"/>
    <xf numFmtId="169" fontId="87" fillId="0" borderId="0" xfId="1" applyNumberFormat="1" applyFont="1" applyFill="1" applyAlignment="1"/>
    <xf numFmtId="169" fontId="87" fillId="0" borderId="0" xfId="1" applyNumberFormat="1" applyFont="1" applyFill="1" applyAlignment="1">
      <alignment horizontal="right"/>
    </xf>
    <xf numFmtId="0" fontId="96" fillId="0" borderId="1" xfId="0" applyFont="1" applyFill="1" applyBorder="1" applyAlignment="1">
      <alignment horizontal="left" indent="4"/>
    </xf>
    <xf numFmtId="169" fontId="96" fillId="0" borderId="1" xfId="1" applyNumberFormat="1" applyFont="1" applyFill="1" applyBorder="1" applyAlignment="1">
      <alignment horizontal="right"/>
    </xf>
    <xf numFmtId="0" fontId="149" fillId="0" borderId="0" xfId="0" applyFont="1" applyFill="1" applyBorder="1" applyAlignment="1">
      <alignment horizontal="left"/>
    </xf>
    <xf numFmtId="0" fontId="95" fillId="0" borderId="0" xfId="0" applyFont="1" applyFill="1" applyAlignment="1">
      <alignment vertical="center" wrapText="1"/>
    </xf>
    <xf numFmtId="0" fontId="87" fillId="0" borderId="3" xfId="0" applyFont="1" applyBorder="1"/>
    <xf numFmtId="169" fontId="95" fillId="0" borderId="0" xfId="1" applyNumberFormat="1" applyFont="1" applyFill="1" applyBorder="1" applyAlignment="1" applyProtection="1">
      <alignment vertical="center"/>
    </xf>
    <xf numFmtId="169" fontId="84" fillId="0" borderId="0" xfId="1" applyNumberFormat="1" applyFont="1" applyBorder="1" applyAlignment="1"/>
    <xf numFmtId="169" fontId="84" fillId="0" borderId="1" xfId="1" applyNumberFormat="1" applyFont="1" applyBorder="1" applyAlignment="1"/>
    <xf numFmtId="1" fontId="96" fillId="0" borderId="0" xfId="0" applyNumberFormat="1" applyFont="1" applyFill="1" applyBorder="1" applyAlignment="1" applyProtection="1">
      <alignment vertical="center"/>
    </xf>
    <xf numFmtId="1" fontId="96" fillId="0" borderId="1" xfId="0" applyNumberFormat="1" applyFont="1" applyFill="1" applyBorder="1" applyAlignment="1" applyProtection="1"/>
    <xf numFmtId="169" fontId="96" fillId="0" borderId="0" xfId="1" applyNumberFormat="1" applyFont="1" applyFill="1" applyBorder="1" applyAlignment="1" applyProtection="1">
      <alignment vertical="center"/>
    </xf>
    <xf numFmtId="1" fontId="95" fillId="0" borderId="0" xfId="0" applyNumberFormat="1" applyFont="1" applyFill="1" applyBorder="1" applyAlignment="1" applyProtection="1">
      <alignment vertical="center"/>
    </xf>
    <xf numFmtId="0" fontId="95" fillId="0" borderId="0" xfId="0" applyFont="1" applyFill="1" applyAlignment="1">
      <alignment horizontal="left" vertical="center" wrapText="1"/>
    </xf>
    <xf numFmtId="3" fontId="95" fillId="0" borderId="3" xfId="0" applyNumberFormat="1" applyFont="1" applyFill="1" applyBorder="1" applyAlignment="1"/>
    <xf numFmtId="0" fontId="84" fillId="0" borderId="3" xfId="0" applyFont="1" applyBorder="1"/>
    <xf numFmtId="0" fontId="96" fillId="0" borderId="1" xfId="0" applyFont="1" applyFill="1" applyBorder="1"/>
    <xf numFmtId="3" fontId="96" fillId="0" borderId="1" xfId="0" applyNumberFormat="1" applyFont="1" applyFill="1" applyBorder="1"/>
    <xf numFmtId="3" fontId="95" fillId="0" borderId="0" xfId="0" applyNumberFormat="1" applyFont="1" applyFill="1" applyBorder="1" applyAlignment="1"/>
    <xf numFmtId="0" fontId="95" fillId="0" borderId="0" xfId="0" applyFont="1" applyFill="1" applyBorder="1" applyAlignment="1">
      <alignment horizontal="left" vertical="center" wrapText="1"/>
    </xf>
    <xf numFmtId="0" fontId="95" fillId="0" borderId="1" xfId="0" applyFont="1" applyFill="1" applyBorder="1" applyAlignment="1">
      <alignment horizontal="left" vertical="center" wrapText="1"/>
    </xf>
    <xf numFmtId="0" fontId="95" fillId="0" borderId="1" xfId="0" applyFont="1" applyFill="1" applyBorder="1" applyAlignment="1"/>
    <xf numFmtId="169" fontId="95" fillId="0" borderId="0" xfId="1" applyNumberFormat="1" applyFont="1" applyFill="1" applyBorder="1"/>
    <xf numFmtId="2" fontId="84" fillId="0" borderId="0" xfId="0" applyNumberFormat="1" applyFont="1"/>
    <xf numFmtId="169" fontId="96" fillId="0" borderId="0" xfId="1" applyNumberFormat="1" applyFont="1" applyFill="1" applyBorder="1" applyAlignment="1">
      <alignment horizontal="right" wrapText="1"/>
    </xf>
    <xf numFmtId="168" fontId="96" fillId="0" borderId="0" xfId="0" applyNumberFormat="1" applyFont="1" applyFill="1" applyBorder="1" applyAlignment="1"/>
    <xf numFmtId="168" fontId="84" fillId="0" borderId="0" xfId="0" applyNumberFormat="1" applyFont="1" applyFill="1" applyAlignment="1"/>
    <xf numFmtId="0" fontId="95" fillId="0" borderId="2" xfId="0" applyFont="1" applyFill="1" applyBorder="1" applyAlignment="1">
      <alignment horizontal="center"/>
    </xf>
    <xf numFmtId="169" fontId="83" fillId="0" borderId="0" xfId="1" applyNumberFormat="1" applyFont="1" applyFill="1" applyBorder="1" applyAlignment="1"/>
    <xf numFmtId="0" fontId="96" fillId="0" borderId="0" xfId="1" applyNumberFormat="1" applyFont="1" applyFill="1" applyBorder="1"/>
    <xf numFmtId="169" fontId="83" fillId="0" borderId="1" xfId="1" applyNumberFormat="1" applyFont="1" applyFill="1" applyBorder="1" applyAlignment="1"/>
    <xf numFmtId="166" fontId="96" fillId="0" borderId="0" xfId="0" applyNumberFormat="1" applyFont="1" applyFill="1" applyBorder="1"/>
    <xf numFmtId="0" fontId="96" fillId="0" borderId="3" xfId="0" applyFont="1" applyFill="1" applyBorder="1" applyAlignment="1"/>
    <xf numFmtId="0" fontId="96" fillId="0" borderId="0" xfId="0" applyFont="1" applyFill="1" applyBorder="1" applyAlignment="1">
      <alignment horizontal="left" wrapText="1" indent="2"/>
    </xf>
    <xf numFmtId="0" fontId="96" fillId="0" borderId="0" xfId="0" applyFont="1" applyFill="1" applyAlignment="1">
      <alignment horizontal="left" indent="2"/>
    </xf>
    <xf numFmtId="0" fontId="96" fillId="0" borderId="1" xfId="0" applyFont="1" applyFill="1" applyBorder="1" applyAlignment="1">
      <alignment horizontal="left" wrapText="1" indent="2"/>
    </xf>
    <xf numFmtId="0" fontId="150" fillId="0" borderId="0" xfId="0" applyFont="1" applyAlignment="1"/>
    <xf numFmtId="0" fontId="151" fillId="0" borderId="0" xfId="0" applyFont="1" applyAlignment="1">
      <alignment horizontal="left" indent="2"/>
    </xf>
    <xf numFmtId="0" fontId="152" fillId="0" borderId="0" xfId="0" applyFont="1" applyAlignment="1">
      <alignment horizontal="left" indent="5"/>
    </xf>
    <xf numFmtId="0" fontId="33" fillId="0" borderId="0" xfId="0" applyFont="1" applyFill="1"/>
    <xf numFmtId="0" fontId="153" fillId="0" borderId="0" xfId="7" applyFont="1" applyAlignment="1">
      <alignment vertical="center"/>
    </xf>
    <xf numFmtId="0" fontId="115" fillId="0" borderId="0" xfId="7" applyFont="1" applyAlignment="1">
      <alignment horizontal="right"/>
    </xf>
    <xf numFmtId="0" fontId="115" fillId="0" borderId="0" xfId="7" applyFont="1" applyAlignment="1">
      <alignment horizontal="right" vertical="center"/>
    </xf>
    <xf numFmtId="0" fontId="115" fillId="0" borderId="0" xfId="7" applyFont="1"/>
    <xf numFmtId="0" fontId="108" fillId="0" borderId="0" xfId="7" applyFont="1" applyBorder="1" applyAlignment="1">
      <alignment horizontal="justify" vertical="center" wrapText="1"/>
    </xf>
    <xf numFmtId="0" fontId="108" fillId="0" borderId="0" xfId="7" applyFont="1" applyBorder="1" applyAlignment="1">
      <alignment vertical="center"/>
    </xf>
    <xf numFmtId="0" fontId="128" fillId="0" borderId="0" xfId="7" applyFont="1" applyAlignment="1">
      <alignment horizontal="left" vertical="top"/>
    </xf>
    <xf numFmtId="0" fontId="115" fillId="0" borderId="0" xfId="7" applyFont="1" applyBorder="1" applyAlignment="1">
      <alignment horizontal="right" vertical="top"/>
    </xf>
    <xf numFmtId="0" fontId="115" fillId="0" borderId="0" xfId="7" applyFont="1" applyBorder="1" applyAlignment="1">
      <alignment horizontal="right" vertical="center"/>
    </xf>
    <xf numFmtId="0" fontId="155" fillId="0" borderId="0" xfId="7" applyFont="1" applyAlignment="1">
      <alignment horizontal="left" vertical="top" indent="1"/>
    </xf>
    <xf numFmtId="0" fontId="115" fillId="0" borderId="0" xfId="7" applyFont="1" applyAlignment="1">
      <alignment horizontal="right" vertical="top"/>
    </xf>
    <xf numFmtId="0" fontId="128" fillId="0" borderId="0" xfId="7" applyFont="1" applyAlignment="1">
      <alignment horizontal="center" vertical="top"/>
    </xf>
    <xf numFmtId="0" fontId="108" fillId="0" borderId="0" xfId="7" applyFont="1" applyFill="1" applyAlignment="1">
      <alignment horizontal="left" indent="2"/>
    </xf>
    <xf numFmtId="0" fontId="108" fillId="0" borderId="0" xfId="7" applyFont="1" applyFill="1" applyAlignment="1">
      <alignment horizontal="right"/>
    </xf>
    <xf numFmtId="169" fontId="108" fillId="0" borderId="0" xfId="112" applyNumberFormat="1" applyFont="1" applyBorder="1" applyAlignment="1">
      <alignment horizontal="right"/>
    </xf>
    <xf numFmtId="0" fontId="156" fillId="0" borderId="0" xfId="7" applyFont="1" applyFill="1" applyAlignment="1">
      <alignment vertical="center" textRotation="90"/>
    </xf>
    <xf numFmtId="0" fontId="115" fillId="0" borderId="0" xfId="7" applyFont="1" applyFill="1" applyBorder="1" applyAlignment="1">
      <alignment vertical="justify"/>
    </xf>
    <xf numFmtId="169" fontId="115" fillId="0" borderId="0" xfId="112" applyNumberFormat="1" applyFont="1" applyAlignment="1">
      <alignment horizontal="right"/>
    </xf>
    <xf numFmtId="169" fontId="108" fillId="0" borderId="0" xfId="112" applyNumberFormat="1" applyFont="1" applyFill="1" applyBorder="1" applyAlignment="1">
      <alignment horizontal="right"/>
    </xf>
    <xf numFmtId="169" fontId="108" fillId="0" borderId="0" xfId="7" applyNumberFormat="1" applyFont="1" applyFill="1" applyAlignment="1">
      <alignment horizontal="right" vertical="center"/>
    </xf>
    <xf numFmtId="0" fontId="108" fillId="0" borderId="0" xfId="7" applyFont="1" applyFill="1" applyAlignment="1">
      <alignment horizontal="right" vertical="center"/>
    </xf>
    <xf numFmtId="0" fontId="156" fillId="0" borderId="0" xfId="7" applyFont="1" applyFill="1" applyAlignment="1">
      <alignment horizontal="right" vertical="center" textRotation="90"/>
    </xf>
    <xf numFmtId="0" fontId="155" fillId="0" borderId="0" xfId="7" applyFont="1" applyFill="1" applyBorder="1" applyAlignment="1">
      <alignment horizontal="left" vertical="center" indent="1"/>
    </xf>
    <xf numFmtId="0" fontId="108" fillId="0" borderId="0" xfId="7" applyFont="1" applyFill="1" applyBorder="1" applyAlignment="1">
      <alignment horizontal="right" vertical="center" indent="2"/>
    </xf>
    <xf numFmtId="0" fontId="115" fillId="0" borderId="0" xfId="7" applyFont="1" applyFill="1" applyBorder="1" applyAlignment="1">
      <alignment horizontal="right" vertical="center"/>
    </xf>
    <xf numFmtId="0" fontId="108" fillId="0" borderId="0" xfId="7" applyFont="1" applyFill="1" applyBorder="1" applyAlignment="1">
      <alignment horizontal="right" vertical="center"/>
    </xf>
    <xf numFmtId="0" fontId="115" fillId="0" borderId="0" xfId="7" applyFont="1" applyFill="1" applyBorder="1" applyAlignment="1">
      <alignment horizontal="right" vertical="center" wrapText="1"/>
    </xf>
    <xf numFmtId="0" fontId="128" fillId="0" borderId="0" xfId="7" applyFont="1" applyFill="1" applyBorder="1" applyAlignment="1">
      <alignment vertical="center"/>
    </xf>
    <xf numFmtId="0" fontId="115" fillId="0" borderId="0" xfId="7" applyFont="1" applyFill="1"/>
    <xf numFmtId="0" fontId="108" fillId="0" borderId="0" xfId="7" applyFont="1" applyFill="1" applyBorder="1" applyAlignment="1">
      <alignment horizontal="left" vertical="center" indent="2"/>
    </xf>
    <xf numFmtId="166" fontId="108" fillId="0" borderId="0" xfId="7" applyNumberFormat="1" applyFont="1" applyFill="1" applyBorder="1" applyAlignment="1">
      <alignment horizontal="right" vertical="center"/>
    </xf>
    <xf numFmtId="166" fontId="108" fillId="0" borderId="0" xfId="0" applyNumberFormat="1" applyFont="1" applyAlignment="1">
      <alignment horizontal="right"/>
    </xf>
    <xf numFmtId="0" fontId="115" fillId="0" borderId="0" xfId="7" applyFont="1" applyFill="1" applyAlignment="1">
      <alignment horizontal="right"/>
    </xf>
    <xf numFmtId="166" fontId="108" fillId="0" borderId="0" xfId="7" applyNumberFormat="1" applyFont="1" applyFill="1" applyBorder="1" applyAlignment="1">
      <alignment horizontal="right"/>
    </xf>
    <xf numFmtId="0" fontId="108" fillId="0" borderId="0" xfId="7" applyFont="1" applyFill="1" applyAlignment="1">
      <alignment horizontal="right" vertical="center" indent="2"/>
    </xf>
    <xf numFmtId="0" fontId="10" fillId="0" borderId="0" xfId="7" applyNumberFormat="1" applyFont="1" applyFill="1" applyAlignment="1">
      <alignment horizontal="right" readingOrder="1"/>
    </xf>
    <xf numFmtId="0" fontId="108" fillId="0" borderId="0" xfId="7" applyFont="1" applyFill="1" applyBorder="1" applyAlignment="1" applyProtection="1">
      <alignment horizontal="left" vertical="center" indent="2"/>
      <protection locked="0"/>
    </xf>
    <xf numFmtId="0" fontId="108" fillId="0" borderId="0" xfId="7" applyNumberFormat="1" applyFont="1" applyFill="1" applyBorder="1" applyAlignment="1">
      <alignment horizontal="right" vertical="center" readingOrder="1"/>
    </xf>
    <xf numFmtId="168" fontId="108" fillId="0" borderId="0" xfId="7" applyNumberFormat="1" applyFont="1" applyFill="1" applyBorder="1" applyAlignment="1">
      <alignment horizontal="right"/>
    </xf>
    <xf numFmtId="0" fontId="128" fillId="0" borderId="0" xfId="7" applyFont="1" applyFill="1" applyAlignment="1">
      <alignment vertical="center"/>
    </xf>
    <xf numFmtId="3" fontId="108" fillId="0" borderId="0" xfId="7" applyNumberFormat="1" applyFont="1" applyFill="1" applyBorder="1" applyAlignment="1">
      <alignment horizontal="right"/>
    </xf>
    <xf numFmtId="165" fontId="158" fillId="0" borderId="0" xfId="115" applyNumberFormat="1" applyFont="1" applyFill="1" applyBorder="1" applyAlignment="1">
      <alignment horizontal="right"/>
    </xf>
    <xf numFmtId="0" fontId="108" fillId="0" borderId="0" xfId="7" applyFont="1" applyBorder="1" applyAlignment="1">
      <alignment horizontal="right"/>
    </xf>
    <xf numFmtId="0" fontId="115" fillId="0" borderId="0" xfId="3" applyFont="1" applyFill="1" applyBorder="1" applyAlignment="1">
      <alignment horizontal="right" vertical="center"/>
    </xf>
    <xf numFmtId="0" fontId="108" fillId="0" borderId="0" xfId="0" applyFont="1" applyFill="1" applyBorder="1" applyAlignment="1">
      <alignment horizontal="right" vertical="center" indent="2"/>
    </xf>
    <xf numFmtId="2" fontId="108" fillId="0" borderId="0" xfId="0" applyNumberFormat="1" applyFont="1" applyFill="1" applyBorder="1" applyAlignment="1">
      <alignment horizontal="right" vertical="center"/>
    </xf>
    <xf numFmtId="0" fontId="108" fillId="0" borderId="0" xfId="0" applyFont="1" applyFill="1" applyBorder="1" applyAlignment="1">
      <alignment horizontal="right" vertical="center"/>
    </xf>
    <xf numFmtId="4" fontId="108" fillId="0" borderId="0" xfId="7" applyNumberFormat="1" applyFont="1" applyFill="1" applyBorder="1" applyAlignment="1">
      <alignment horizontal="right"/>
    </xf>
    <xf numFmtId="9" fontId="108" fillId="0" borderId="0" xfId="7" applyNumberFormat="1" applyFont="1" applyFill="1" applyBorder="1" applyAlignment="1">
      <alignment horizontal="right" vertical="center"/>
    </xf>
    <xf numFmtId="0" fontId="115" fillId="0" borderId="0" xfId="7" applyFont="1" applyFill="1" applyAlignment="1">
      <alignment horizontal="right" vertical="center"/>
    </xf>
    <xf numFmtId="0" fontId="155" fillId="0" borderId="0" xfId="7" applyFont="1" applyFill="1" applyAlignment="1">
      <alignment horizontal="left" vertical="center"/>
    </xf>
    <xf numFmtId="0" fontId="115" fillId="0" borderId="0" xfId="0" applyFont="1" applyBorder="1" applyAlignment="1">
      <alignment horizontal="justify" vertical="center" readingOrder="1"/>
    </xf>
    <xf numFmtId="0" fontId="115" fillId="0" borderId="0" xfId="7" applyFont="1" applyBorder="1" applyAlignment="1">
      <alignment horizontal="justify" vertical="center" wrapText="1" readingOrder="1"/>
    </xf>
    <xf numFmtId="0" fontId="155" fillId="0" borderId="0" xfId="7" applyFont="1" applyFill="1" applyBorder="1" applyAlignment="1">
      <alignment vertical="center" wrapText="1" readingOrder="1"/>
    </xf>
    <xf numFmtId="0" fontId="115" fillId="0" borderId="0" xfId="7" applyFont="1" applyBorder="1" applyAlignment="1">
      <alignment vertical="center" wrapText="1" readingOrder="1"/>
    </xf>
    <xf numFmtId="0" fontId="115" fillId="0" borderId="0" xfId="7" applyFont="1" applyBorder="1" applyAlignment="1">
      <alignment horizontal="left" vertical="center" wrapText="1" readingOrder="1"/>
    </xf>
    <xf numFmtId="0" fontId="128" fillId="0" borderId="0" xfId="7" applyFont="1" applyFill="1" applyAlignment="1"/>
    <xf numFmtId="0" fontId="128" fillId="0" borderId="0" xfId="7" applyFont="1" applyFill="1" applyAlignment="1">
      <alignment horizontal="right"/>
    </xf>
    <xf numFmtId="0" fontId="128" fillId="0" borderId="0" xfId="7" applyFont="1" applyFill="1" applyAlignment="1">
      <alignment horizontal="right" vertical="center"/>
    </xf>
    <xf numFmtId="0" fontId="159" fillId="0" borderId="1" xfId="7" applyFont="1" applyFill="1" applyBorder="1" applyAlignment="1"/>
    <xf numFmtId="0" fontId="160" fillId="0" borderId="1" xfId="7" applyFont="1" applyFill="1" applyBorder="1" applyAlignment="1">
      <alignment horizontal="right"/>
    </xf>
    <xf numFmtId="0" fontId="160" fillId="0" borderId="1" xfId="7" applyFont="1" applyFill="1" applyBorder="1" applyAlignment="1">
      <alignment horizontal="right" vertical="center"/>
    </xf>
    <xf numFmtId="0" fontId="160" fillId="0" borderId="0" xfId="7" applyFont="1" applyFill="1" applyBorder="1" applyAlignment="1">
      <alignment horizontal="right"/>
    </xf>
    <xf numFmtId="0" fontId="128" fillId="0" borderId="3" xfId="7" applyFont="1" applyFill="1" applyBorder="1" applyAlignment="1">
      <alignment vertical="center"/>
    </xf>
    <xf numFmtId="0" fontId="128" fillId="0" borderId="1" xfId="7" applyFont="1" applyFill="1" applyBorder="1" applyAlignment="1">
      <alignment horizontal="right"/>
    </xf>
    <xf numFmtId="0" fontId="128" fillId="0" borderId="2" xfId="7" applyFont="1" applyFill="1" applyBorder="1" applyAlignment="1">
      <alignment horizontal="right"/>
    </xf>
    <xf numFmtId="0" fontId="128" fillId="0" borderId="0" xfId="7" applyFont="1" applyFill="1" applyBorder="1" applyAlignment="1">
      <alignment horizontal="right"/>
    </xf>
    <xf numFmtId="0" fontId="161" fillId="0" borderId="3" xfId="7" applyFont="1" applyFill="1" applyBorder="1" applyAlignment="1">
      <alignment vertical="center"/>
    </xf>
    <xf numFmtId="0" fontId="108" fillId="0" borderId="0" xfId="7" applyFont="1" applyFill="1" applyBorder="1" applyAlignment="1">
      <alignment horizontal="left" indent="2"/>
    </xf>
    <xf numFmtId="182" fontId="161" fillId="0" borderId="0" xfId="116" applyNumberFormat="1" applyFont="1" applyFill="1" applyBorder="1" applyAlignment="1">
      <alignment horizontal="right"/>
    </xf>
    <xf numFmtId="182" fontId="161" fillId="0" borderId="0" xfId="116" applyNumberFormat="1" applyFont="1" applyAlignment="1">
      <alignment horizontal="right"/>
    </xf>
    <xf numFmtId="182" fontId="161" fillId="0" borderId="0" xfId="116" applyNumberFormat="1" applyFont="1" applyFill="1"/>
    <xf numFmtId="182" fontId="115" fillId="0" borderId="0" xfId="7" applyNumberFormat="1" applyFont="1"/>
    <xf numFmtId="0" fontId="161" fillId="0" borderId="0" xfId="7" applyFont="1" applyFill="1" applyBorder="1" applyAlignment="1">
      <alignment horizontal="left" vertical="center" indent="1"/>
    </xf>
    <xf numFmtId="182" fontId="108" fillId="0" borderId="0" xfId="116" applyNumberFormat="1" applyFont="1" applyAlignment="1">
      <alignment horizontal="right"/>
    </xf>
    <xf numFmtId="182" fontId="108" fillId="0" borderId="0" xfId="116" applyNumberFormat="1" applyFont="1" applyFill="1"/>
    <xf numFmtId="0" fontId="108" fillId="0" borderId="0" xfId="7" applyFont="1" applyFill="1" applyBorder="1" applyAlignment="1">
      <alignment horizontal="left" indent="3"/>
    </xf>
    <xf numFmtId="182" fontId="108" fillId="0" borderId="0" xfId="116" applyNumberFormat="1" applyFont="1" applyFill="1" applyBorder="1" applyAlignment="1">
      <alignment horizontal="right"/>
    </xf>
    <xf numFmtId="182" fontId="108" fillId="0" borderId="0" xfId="116" applyNumberFormat="1" applyFont="1"/>
    <xf numFmtId="0" fontId="160" fillId="0" borderId="0" xfId="7" applyFont="1" applyFill="1" applyBorder="1" applyAlignment="1">
      <alignment horizontal="left" vertical="center" wrapText="1" indent="1"/>
    </xf>
    <xf numFmtId="0" fontId="115" fillId="0" borderId="0" xfId="7" applyFont="1" applyBorder="1"/>
    <xf numFmtId="0" fontId="108" fillId="0" borderId="1" xfId="7" applyFont="1" applyFill="1" applyBorder="1" applyAlignment="1">
      <alignment horizontal="left" indent="3"/>
    </xf>
    <xf numFmtId="182" fontId="108" fillId="0" borderId="1" xfId="116" applyNumberFormat="1" applyFont="1" applyFill="1" applyBorder="1" applyAlignment="1">
      <alignment horizontal="right"/>
    </xf>
    <xf numFmtId="182" fontId="108" fillId="0" borderId="1" xfId="116" applyNumberFormat="1" applyFont="1" applyFill="1" applyBorder="1"/>
    <xf numFmtId="182" fontId="108" fillId="0" borderId="0" xfId="116" applyNumberFormat="1" applyFont="1" applyFill="1" applyBorder="1"/>
    <xf numFmtId="0" fontId="162" fillId="0" borderId="3" xfId="7" applyFont="1" applyFill="1" applyBorder="1" applyAlignment="1"/>
    <xf numFmtId="0" fontId="160" fillId="0" borderId="3" xfId="7" applyFont="1" applyFill="1" applyBorder="1" applyAlignment="1">
      <alignment horizontal="right"/>
    </xf>
    <xf numFmtId="0" fontId="160" fillId="0" borderId="3" xfId="7" applyFont="1" applyFill="1" applyBorder="1" applyAlignment="1">
      <alignment horizontal="right" vertical="center"/>
    </xf>
    <xf numFmtId="0" fontId="115" fillId="0" borderId="0" xfId="7" applyFont="1" applyFill="1" applyBorder="1"/>
    <xf numFmtId="0" fontId="128" fillId="0" borderId="0" xfId="7" applyFont="1" applyFill="1"/>
    <xf numFmtId="0" fontId="159" fillId="0" borderId="1" xfId="7" applyFont="1" applyFill="1" applyBorder="1" applyAlignment="1">
      <alignment horizontal="right"/>
    </xf>
    <xf numFmtId="0" fontId="159" fillId="0" borderId="1" xfId="7" applyFont="1" applyFill="1" applyBorder="1" applyAlignment="1">
      <alignment horizontal="right" vertical="center"/>
    </xf>
    <xf numFmtId="0" fontId="161" fillId="0" borderId="2" xfId="7" applyFont="1" applyFill="1" applyBorder="1" applyAlignment="1">
      <alignment horizontal="left" vertical="center" wrapText="1"/>
    </xf>
    <xf numFmtId="0" fontId="161" fillId="0" borderId="2" xfId="7" applyFont="1" applyFill="1" applyBorder="1" applyAlignment="1">
      <alignment horizontal="right" vertical="center" wrapText="1"/>
    </xf>
    <xf numFmtId="0" fontId="160" fillId="0" borderId="2" xfId="7" applyFont="1" applyFill="1" applyBorder="1" applyAlignment="1">
      <alignment horizontal="right" vertical="center" wrapText="1"/>
    </xf>
    <xf numFmtId="0" fontId="160" fillId="0" borderId="0" xfId="7" applyFont="1" applyFill="1" applyBorder="1" applyAlignment="1">
      <alignment horizontal="right" vertical="center" wrapText="1"/>
    </xf>
    <xf numFmtId="0" fontId="161" fillId="0" borderId="0" xfId="7" applyFont="1" applyFill="1" applyBorder="1" applyAlignment="1">
      <alignment horizontal="right" vertical="center" wrapText="1"/>
    </xf>
    <xf numFmtId="0" fontId="161" fillId="0" borderId="0" xfId="7" applyFont="1" applyFill="1" applyBorder="1" applyAlignment="1">
      <alignment horizontal="left"/>
    </xf>
    <xf numFmtId="3" fontId="161" fillId="0" borderId="3" xfId="7" applyNumberFormat="1" applyFont="1" applyFill="1" applyBorder="1" applyAlignment="1">
      <alignment horizontal="right"/>
    </xf>
    <xf numFmtId="3" fontId="161" fillId="0" borderId="0" xfId="7" applyNumberFormat="1" applyFont="1" applyFill="1" applyBorder="1" applyAlignment="1">
      <alignment horizontal="right"/>
    </xf>
    <xf numFmtId="3" fontId="128" fillId="0" borderId="0" xfId="7" applyNumberFormat="1" applyFont="1"/>
    <xf numFmtId="0" fontId="128" fillId="0" borderId="0" xfId="7" applyFont="1"/>
    <xf numFmtId="0" fontId="108" fillId="0" borderId="0" xfId="7" applyFont="1" applyFill="1" applyBorder="1" applyAlignment="1">
      <alignment horizontal="left"/>
    </xf>
    <xf numFmtId="182" fontId="108" fillId="0" borderId="0" xfId="112" applyNumberFormat="1" applyFont="1" applyBorder="1" applyAlignment="1"/>
    <xf numFmtId="3" fontId="108" fillId="0" borderId="0" xfId="7" applyNumberFormat="1" applyFont="1" applyFill="1" applyBorder="1"/>
    <xf numFmtId="3" fontId="115" fillId="0" borderId="0" xfId="7" applyNumberFormat="1" applyFont="1"/>
    <xf numFmtId="182" fontId="108" fillId="0" borderId="0" xfId="112" applyNumberFormat="1" applyFont="1" applyFill="1" applyBorder="1" applyAlignment="1"/>
    <xf numFmtId="0" fontId="108" fillId="0" borderId="0" xfId="7" applyFont="1" applyFill="1" applyBorder="1" applyAlignment="1">
      <alignment horizontal="left" readingOrder="2"/>
    </xf>
    <xf numFmtId="182" fontId="108" fillId="0" borderId="1" xfId="112" applyNumberFormat="1" applyFont="1" applyBorder="1" applyAlignment="1"/>
    <xf numFmtId="0" fontId="162" fillId="0" borderId="0" xfId="7" applyFont="1" applyFill="1" applyBorder="1" applyAlignment="1"/>
    <xf numFmtId="3" fontId="160" fillId="0" borderId="0" xfId="7" applyNumberFormat="1" applyFont="1" applyFill="1" applyBorder="1" applyAlignment="1">
      <alignment horizontal="right"/>
    </xf>
    <xf numFmtId="0" fontId="160" fillId="0" borderId="0" xfId="7" applyFont="1" applyFill="1" applyBorder="1" applyAlignment="1">
      <alignment horizontal="right" vertical="center"/>
    </xf>
    <xf numFmtId="3" fontId="160" fillId="0" borderId="0" xfId="7" applyNumberFormat="1" applyFont="1" applyFill="1" applyBorder="1" applyAlignment="1">
      <alignment horizontal="right" vertical="center"/>
    </xf>
    <xf numFmtId="3" fontId="115" fillId="0" borderId="0" xfId="7" applyNumberFormat="1" applyFont="1" applyAlignment="1">
      <alignment horizontal="right"/>
    </xf>
    <xf numFmtId="0" fontId="161" fillId="0" borderId="2" xfId="7" applyFont="1" applyFill="1" applyBorder="1" applyAlignment="1">
      <alignment horizontal="left" vertical="center"/>
    </xf>
    <xf numFmtId="0" fontId="128" fillId="0" borderId="2" xfId="7" applyFont="1" applyFill="1" applyBorder="1" applyAlignment="1">
      <alignment horizontal="right" vertical="center"/>
    </xf>
    <xf numFmtId="0" fontId="161" fillId="0" borderId="0" xfId="7" applyFont="1" applyFill="1" applyAlignment="1"/>
    <xf numFmtId="3" fontId="161" fillId="0" borderId="0" xfId="7" applyNumberFormat="1" applyFont="1" applyAlignment="1">
      <alignment horizontal="right"/>
    </xf>
    <xf numFmtId="3" fontId="161" fillId="0" borderId="0" xfId="7" applyNumberFormat="1" applyFont="1" applyAlignment="1">
      <alignment horizontal="right" vertical="center"/>
    </xf>
    <xf numFmtId="0" fontId="108" fillId="0" borderId="0" xfId="7" applyFont="1" applyFill="1" applyAlignment="1">
      <alignment horizontal="left"/>
    </xf>
    <xf numFmtId="3" fontId="108" fillId="0" borderId="0" xfId="7" applyNumberFormat="1" applyFont="1" applyFill="1" applyBorder="1" applyAlignment="1">
      <alignment horizontal="right" vertical="center"/>
    </xf>
    <xf numFmtId="0" fontId="108" fillId="0" borderId="1" xfId="7" applyFont="1" applyFill="1" applyBorder="1" applyAlignment="1">
      <alignment horizontal="left"/>
    </xf>
    <xf numFmtId="3" fontId="108" fillId="0" borderId="1" xfId="7" applyNumberFormat="1" applyFont="1" applyFill="1" applyBorder="1" applyAlignment="1">
      <alignment horizontal="right"/>
    </xf>
    <xf numFmtId="3" fontId="108" fillId="0" borderId="1" xfId="7" applyNumberFormat="1" applyFont="1" applyFill="1" applyBorder="1" applyAlignment="1">
      <alignment horizontal="right" vertical="center"/>
    </xf>
    <xf numFmtId="0" fontId="159" fillId="0" borderId="0" xfId="7" applyFont="1" applyFill="1" applyAlignment="1">
      <alignment vertical="center"/>
    </xf>
    <xf numFmtId="3" fontId="128" fillId="0" borderId="0" xfId="7" applyNumberFormat="1" applyFont="1" applyFill="1" applyAlignment="1">
      <alignment horizontal="right"/>
    </xf>
    <xf numFmtId="3" fontId="115" fillId="0" borderId="0" xfId="7" applyNumberFormat="1" applyFont="1" applyFill="1" applyBorder="1" applyAlignment="1">
      <alignment horizontal="right"/>
    </xf>
    <xf numFmtId="3" fontId="115" fillId="0" borderId="0" xfId="0" applyNumberFormat="1" applyFont="1" applyFill="1" applyBorder="1"/>
    <xf numFmtId="3" fontId="115" fillId="0" borderId="1" xfId="0" applyNumberFormat="1" applyFont="1" applyFill="1" applyBorder="1"/>
    <xf numFmtId="174" fontId="128" fillId="0" borderId="0" xfId="7" applyNumberFormat="1" applyFont="1" applyFill="1" applyBorder="1" applyAlignment="1">
      <alignment horizontal="right"/>
    </xf>
    <xf numFmtId="174" fontId="115" fillId="0" borderId="0" xfId="7" applyNumberFormat="1" applyFont="1" applyFill="1" applyBorder="1" applyAlignment="1">
      <alignment horizontal="right"/>
    </xf>
    <xf numFmtId="3" fontId="115" fillId="0" borderId="1" xfId="7" applyNumberFormat="1" applyFont="1" applyFill="1" applyBorder="1" applyAlignment="1">
      <alignment horizontal="right"/>
    </xf>
    <xf numFmtId="0" fontId="115" fillId="0" borderId="0" xfId="7" applyFont="1" applyAlignment="1">
      <alignment horizontal="center" vertical="center"/>
    </xf>
    <xf numFmtId="0" fontId="161" fillId="0" borderId="2" xfId="0" applyFont="1" applyBorder="1" applyAlignment="1">
      <alignment horizontal="left"/>
    </xf>
    <xf numFmtId="0" fontId="161" fillId="0" borderId="2" xfId="0" applyFont="1" applyFill="1" applyBorder="1" applyAlignment="1">
      <alignment horizontal="right" vertical="center" wrapText="1"/>
    </xf>
    <xf numFmtId="0" fontId="108" fillId="0" borderId="0" xfId="3" applyFont="1" applyFill="1" applyBorder="1" applyAlignment="1"/>
    <xf numFmtId="183" fontId="108" fillId="0" borderId="0" xfId="116" applyNumberFormat="1" applyFont="1" applyFill="1" applyBorder="1" applyAlignment="1">
      <alignment horizontal="right" vertical="center"/>
    </xf>
    <xf numFmtId="182" fontId="108" fillId="0" borderId="0" xfId="116" applyNumberFormat="1" applyFont="1" applyFill="1" applyBorder="1" applyAlignment="1">
      <alignment horizontal="right" vertical="center"/>
    </xf>
    <xf numFmtId="2" fontId="108" fillId="0" borderId="0" xfId="7" applyNumberFormat="1" applyFont="1" applyBorder="1" applyAlignment="1">
      <alignment horizontal="right" vertical="center"/>
    </xf>
    <xf numFmtId="2" fontId="108" fillId="0" borderId="0" xfId="7" applyNumberFormat="1" applyFont="1" applyFill="1" applyBorder="1" applyAlignment="1">
      <alignment horizontal="right" vertical="center"/>
    </xf>
    <xf numFmtId="0" fontId="108" fillId="0" borderId="1" xfId="3" applyFont="1" applyFill="1" applyBorder="1"/>
    <xf numFmtId="183" fontId="108" fillId="0" borderId="1" xfId="116" applyNumberFormat="1" applyFont="1" applyFill="1" applyBorder="1" applyAlignment="1">
      <alignment horizontal="right" vertical="center"/>
    </xf>
    <xf numFmtId="182" fontId="108" fillId="0" borderId="1" xfId="116" applyNumberFormat="1" applyFont="1" applyFill="1" applyBorder="1" applyAlignment="1">
      <alignment horizontal="right" vertical="center"/>
    </xf>
    <xf numFmtId="2" fontId="108" fillId="0" borderId="1" xfId="7" applyNumberFormat="1" applyFont="1" applyFill="1" applyBorder="1" applyAlignment="1">
      <alignment horizontal="right" vertical="center"/>
    </xf>
    <xf numFmtId="1" fontId="160" fillId="0" borderId="0" xfId="7" applyNumberFormat="1" applyFont="1" applyFill="1" applyBorder="1" applyAlignment="1">
      <alignment horizontal="right"/>
    </xf>
    <xf numFmtId="0" fontId="161" fillId="0" borderId="2" xfId="7" applyFont="1" applyFill="1" applyBorder="1" applyAlignment="1">
      <alignment vertical="center"/>
    </xf>
    <xf numFmtId="0" fontId="161" fillId="0" borderId="2" xfId="7" applyFont="1" applyFill="1" applyBorder="1" applyAlignment="1">
      <alignment horizontal="right"/>
    </xf>
    <xf numFmtId="0" fontId="108" fillId="0" borderId="0" xfId="7" applyFont="1" applyFill="1" applyBorder="1" applyAlignment="1">
      <alignment horizontal="right"/>
    </xf>
    <xf numFmtId="0" fontId="108" fillId="0" borderId="0" xfId="7" applyFont="1" applyAlignment="1">
      <alignment horizontal="right"/>
    </xf>
    <xf numFmtId="0" fontId="108" fillId="0" borderId="0" xfId="7" applyFont="1"/>
    <xf numFmtId="0" fontId="108" fillId="0" borderId="0" xfId="7" applyFont="1" applyFill="1" applyBorder="1" applyAlignment="1">
      <alignment horizontal="left" indent="4"/>
    </xf>
    <xf numFmtId="182" fontId="61" fillId="0" borderId="0" xfId="116" applyNumberFormat="1" applyFont="1" applyFill="1" applyBorder="1" applyAlignment="1">
      <alignment horizontal="right" indent="2"/>
    </xf>
    <xf numFmtId="182" fontId="128" fillId="0" borderId="0" xfId="116" applyNumberFormat="1" applyFont="1" applyAlignment="1">
      <alignment horizontal="right"/>
    </xf>
    <xf numFmtId="182" fontId="161" fillId="0" borderId="0" xfId="116" applyNumberFormat="1" applyFont="1" applyFill="1" applyAlignment="1">
      <alignment horizontal="right"/>
    </xf>
    <xf numFmtId="0" fontId="161" fillId="0" borderId="0" xfId="7" applyFont="1" applyFill="1" applyBorder="1" applyAlignment="1">
      <alignment horizontal="right" vertical="center"/>
    </xf>
    <xf numFmtId="0" fontId="161" fillId="0" borderId="0" xfId="7" applyFont="1" applyFill="1" applyBorder="1" applyAlignment="1">
      <alignment horizontal="left" vertical="center" wrapText="1"/>
    </xf>
    <xf numFmtId="182" fontId="161" fillId="0" borderId="0" xfId="116" applyNumberFormat="1" applyFont="1" applyFill="1" applyBorder="1" applyAlignment="1">
      <alignment horizontal="right" vertical="center" indent="1"/>
    </xf>
    <xf numFmtId="182" fontId="115" fillId="0" borderId="0" xfId="116" applyNumberFormat="1" applyFont="1"/>
    <xf numFmtId="182" fontId="79" fillId="0" borderId="0" xfId="116" applyNumberFormat="1" applyFont="1" applyFill="1" applyBorder="1" applyAlignment="1">
      <alignment horizontal="right" indent="2"/>
    </xf>
    <xf numFmtId="0" fontId="161" fillId="0" borderId="0" xfId="7" applyFont="1" applyFill="1" applyBorder="1" applyAlignment="1">
      <alignment horizontal="left" vertical="center"/>
    </xf>
    <xf numFmtId="182" fontId="161" fillId="0" borderId="0" xfId="116" applyNumberFormat="1" applyFont="1" applyFill="1" applyBorder="1" applyAlignment="1">
      <alignment horizontal="right" vertical="center" wrapText="1" indent="1"/>
    </xf>
    <xf numFmtId="0" fontId="108" fillId="0" borderId="1" xfId="7" applyFont="1" applyFill="1" applyBorder="1" applyAlignment="1">
      <alignment horizontal="left" indent="4"/>
    </xf>
    <xf numFmtId="0" fontId="162" fillId="0" borderId="0" xfId="7" applyFont="1" applyFill="1"/>
    <xf numFmtId="182" fontId="79" fillId="0" borderId="1" xfId="116" applyNumberFormat="1" applyFont="1" applyFill="1" applyBorder="1" applyAlignment="1">
      <alignment horizontal="right" indent="2"/>
    </xf>
    <xf numFmtId="0" fontId="160" fillId="0" borderId="0" xfId="7" applyFont="1" applyFill="1" applyAlignment="1">
      <alignment horizontal="right"/>
    </xf>
    <xf numFmtId="0" fontId="160" fillId="0" borderId="0" xfId="7" applyFont="1" applyFill="1" applyAlignment="1">
      <alignment horizontal="right" vertical="center"/>
    </xf>
    <xf numFmtId="2" fontId="160" fillId="0" borderId="0" xfId="7" applyNumberFormat="1" applyFont="1" applyFill="1" applyBorder="1" applyAlignment="1">
      <alignment horizontal="right"/>
    </xf>
    <xf numFmtId="2" fontId="160" fillId="0" borderId="1" xfId="7" applyNumberFormat="1" applyFont="1" applyFill="1" applyBorder="1" applyAlignment="1">
      <alignment horizontal="right"/>
    </xf>
    <xf numFmtId="0" fontId="128" fillId="0" borderId="0" xfId="7" applyFont="1" applyFill="1" applyBorder="1" applyAlignment="1">
      <alignment horizontal="center"/>
    </xf>
    <xf numFmtId="0" fontId="161" fillId="0" borderId="2" xfId="7" applyFont="1" applyFill="1" applyBorder="1" applyAlignment="1">
      <alignment horizontal="right" vertical="center"/>
    </xf>
    <xf numFmtId="0" fontId="161" fillId="0" borderId="0" xfId="7" applyFont="1" applyFill="1" applyBorder="1" applyAlignment="1"/>
    <xf numFmtId="169" fontId="161" fillId="0" borderId="0" xfId="115" applyNumberFormat="1" applyFont="1" applyFill="1" applyBorder="1" applyAlignment="1">
      <alignment horizontal="right"/>
    </xf>
    <xf numFmtId="169" fontId="161" fillId="0" borderId="0" xfId="112" applyNumberFormat="1" applyFont="1" applyFill="1" applyBorder="1" applyAlignment="1">
      <alignment horizontal="right" vertical="center"/>
    </xf>
    <xf numFmtId="169" fontId="108" fillId="0" borderId="0" xfId="115" applyNumberFormat="1" applyFont="1" applyFill="1" applyBorder="1" applyAlignment="1">
      <alignment horizontal="right"/>
    </xf>
    <xf numFmtId="1" fontId="108" fillId="0" borderId="0" xfId="115" applyNumberFormat="1" applyFont="1" applyFill="1" applyBorder="1" applyAlignment="1">
      <alignment horizontal="right"/>
    </xf>
    <xf numFmtId="169" fontId="108" fillId="0" borderId="1" xfId="115" applyNumberFormat="1" applyFont="1" applyFill="1" applyBorder="1" applyAlignment="1">
      <alignment horizontal="right"/>
    </xf>
    <xf numFmtId="0" fontId="162" fillId="0" borderId="3" xfId="7" applyFont="1" applyFill="1" applyBorder="1" applyAlignment="1">
      <alignment horizontal="left"/>
    </xf>
    <xf numFmtId="169" fontId="162" fillId="0" borderId="0" xfId="115" applyNumberFormat="1" applyFont="1" applyFill="1" applyBorder="1" applyAlignment="1">
      <alignment horizontal="right"/>
    </xf>
    <xf numFmtId="169" fontId="160" fillId="0" borderId="0" xfId="7" applyNumberFormat="1" applyFont="1" applyFill="1" applyBorder="1" applyAlignment="1">
      <alignment horizontal="right"/>
    </xf>
    <xf numFmtId="169" fontId="108" fillId="0" borderId="0" xfId="115" applyNumberFormat="1" applyFont="1" applyFill="1" applyBorder="1" applyAlignment="1">
      <alignment horizontal="right" vertical="center"/>
    </xf>
    <xf numFmtId="184" fontId="108" fillId="0" borderId="0" xfId="115" applyNumberFormat="1" applyFont="1" applyFill="1" applyBorder="1" applyAlignment="1">
      <alignment horizontal="right" vertical="center"/>
    </xf>
    <xf numFmtId="169" fontId="115" fillId="0" borderId="0" xfId="7" applyNumberFormat="1" applyFont="1"/>
    <xf numFmtId="0" fontId="108" fillId="0" borderId="0" xfId="7" applyFont="1" applyAlignment="1">
      <alignment horizontal="left"/>
    </xf>
    <xf numFmtId="171" fontId="115" fillId="0" borderId="0" xfId="7" applyNumberFormat="1" applyFont="1"/>
    <xf numFmtId="169" fontId="108" fillId="0" borderId="1" xfId="115" applyNumberFormat="1" applyFont="1" applyFill="1" applyBorder="1" applyAlignment="1">
      <alignment horizontal="right" vertical="center"/>
    </xf>
    <xf numFmtId="184" fontId="108" fillId="0" borderId="1" xfId="115" applyNumberFormat="1" applyFont="1" applyFill="1" applyBorder="1" applyAlignment="1">
      <alignment horizontal="right" vertical="center"/>
    </xf>
    <xf numFmtId="169" fontId="162" fillId="0" borderId="3" xfId="115" applyNumberFormat="1" applyFont="1" applyFill="1" applyBorder="1" applyAlignment="1">
      <alignment horizontal="right"/>
    </xf>
    <xf numFmtId="169" fontId="161" fillId="0" borderId="0" xfId="115" applyNumberFormat="1" applyFont="1" applyFill="1" applyBorder="1" applyAlignment="1">
      <alignment horizontal="right" vertical="center"/>
    </xf>
    <xf numFmtId="169" fontId="161" fillId="0" borderId="0" xfId="112" applyNumberFormat="1" applyFont="1" applyFill="1" applyBorder="1" applyAlignment="1">
      <alignment horizontal="right"/>
    </xf>
    <xf numFmtId="169" fontId="108" fillId="0" borderId="0" xfId="7" applyNumberFormat="1" applyFont="1"/>
    <xf numFmtId="0" fontId="108" fillId="0" borderId="0" xfId="116" applyNumberFormat="1" applyFont="1"/>
    <xf numFmtId="1" fontId="108" fillId="0" borderId="0" xfId="7" applyNumberFormat="1" applyFont="1"/>
    <xf numFmtId="1" fontId="108" fillId="0" borderId="1" xfId="7" applyNumberFormat="1" applyFont="1" applyBorder="1"/>
    <xf numFmtId="1" fontId="108" fillId="0" borderId="0" xfId="7" applyNumberFormat="1" applyFont="1" applyBorder="1"/>
    <xf numFmtId="0" fontId="115" fillId="0" borderId="0" xfId="7" applyFont="1" applyBorder="1" applyAlignment="1">
      <alignment horizontal="right"/>
    </xf>
    <xf numFmtId="0" fontId="161" fillId="0" borderId="0" xfId="7" applyFont="1"/>
    <xf numFmtId="169" fontId="161" fillId="0" borderId="0" xfId="112" applyNumberFormat="1" applyFont="1" applyAlignment="1">
      <alignment horizontal="right"/>
    </xf>
    <xf numFmtId="169" fontId="108" fillId="0" borderId="0" xfId="112" applyNumberFormat="1" applyFont="1" applyFill="1" applyBorder="1" applyAlignment="1">
      <alignment horizontal="right" vertical="center"/>
    </xf>
    <xf numFmtId="169" fontId="108" fillId="0" borderId="1" xfId="112" applyNumberFormat="1" applyFont="1" applyFill="1" applyBorder="1" applyAlignment="1">
      <alignment horizontal="right" vertical="center"/>
    </xf>
    <xf numFmtId="169" fontId="115" fillId="0" borderId="0" xfId="7" applyNumberFormat="1" applyFont="1" applyAlignment="1">
      <alignment horizontal="right"/>
    </xf>
    <xf numFmtId="0" fontId="128" fillId="0" borderId="2" xfId="7" applyFont="1" applyFill="1" applyBorder="1"/>
    <xf numFmtId="0" fontId="108" fillId="0" borderId="0" xfId="7" applyFont="1" applyAlignment="1">
      <alignment horizontal="right" vertical="center"/>
    </xf>
    <xf numFmtId="0" fontId="108" fillId="0" borderId="0" xfId="7" applyFont="1" applyAlignment="1">
      <alignment horizontal="left" indent="2"/>
    </xf>
    <xf numFmtId="169" fontId="161" fillId="0" borderId="0" xfId="115" applyNumberFormat="1" applyFont="1" applyAlignment="1">
      <alignment horizontal="right"/>
    </xf>
    <xf numFmtId="169" fontId="161" fillId="0" borderId="0" xfId="115" applyNumberFormat="1" applyFont="1" applyAlignment="1">
      <alignment horizontal="right" vertical="center"/>
    </xf>
    <xf numFmtId="171" fontId="161" fillId="0" borderId="0" xfId="115" applyNumberFormat="1" applyFont="1" applyAlignment="1">
      <alignment horizontal="right"/>
    </xf>
    <xf numFmtId="171" fontId="161" fillId="0" borderId="0" xfId="115" applyNumberFormat="1" applyFont="1" applyAlignment="1">
      <alignment horizontal="right" vertical="center"/>
    </xf>
    <xf numFmtId="0" fontId="161" fillId="0" borderId="0" xfId="0" applyFont="1"/>
    <xf numFmtId="171" fontId="108" fillId="0" borderId="0" xfId="115" applyNumberFormat="1" applyFont="1" applyAlignment="1">
      <alignment horizontal="right"/>
    </xf>
    <xf numFmtId="171" fontId="108" fillId="0" borderId="0" xfId="115" applyNumberFormat="1" applyFont="1" applyAlignment="1">
      <alignment horizontal="right" vertical="center"/>
    </xf>
    <xf numFmtId="169" fontId="108" fillId="0" borderId="0" xfId="115" applyNumberFormat="1" applyFont="1" applyAlignment="1">
      <alignment horizontal="right"/>
    </xf>
    <xf numFmtId="169" fontId="108" fillId="0" borderId="0" xfId="115" applyNumberFormat="1" applyFont="1" applyAlignment="1">
      <alignment horizontal="right" vertical="center"/>
    </xf>
    <xf numFmtId="0" fontId="108" fillId="0" borderId="1" xfId="7" applyFont="1" applyBorder="1" applyAlignment="1">
      <alignment horizontal="left" indent="2"/>
    </xf>
    <xf numFmtId="171" fontId="108" fillId="0" borderId="1" xfId="115" applyNumberFormat="1" applyFont="1" applyBorder="1" applyAlignment="1">
      <alignment horizontal="right"/>
    </xf>
    <xf numFmtId="171" fontId="108" fillId="0" borderId="1" xfId="115" applyNumberFormat="1" applyFont="1" applyBorder="1" applyAlignment="1">
      <alignment horizontal="right" vertical="center"/>
    </xf>
    <xf numFmtId="0" fontId="128" fillId="0" borderId="0" xfId="7" applyFont="1" applyFill="1" applyAlignment="1">
      <alignment horizontal="left" wrapText="1"/>
    </xf>
    <xf numFmtId="0" fontId="161" fillId="0" borderId="1" xfId="7" applyFont="1" applyFill="1" applyBorder="1" applyAlignment="1">
      <alignment vertical="center"/>
    </xf>
    <xf numFmtId="0" fontId="161" fillId="0" borderId="1" xfId="7" applyFont="1" applyFill="1" applyBorder="1" applyAlignment="1">
      <alignment horizontal="right" vertical="center"/>
    </xf>
    <xf numFmtId="0" fontId="161" fillId="0" borderId="1" xfId="7" applyFont="1" applyFill="1" applyBorder="1" applyAlignment="1">
      <alignment horizontal="right"/>
    </xf>
    <xf numFmtId="168" fontId="161" fillId="0" borderId="0" xfId="7" applyNumberFormat="1" applyFont="1" applyAlignment="1">
      <alignment horizontal="right" vertical="center"/>
    </xf>
    <xf numFmtId="168" fontId="161" fillId="0" borderId="0" xfId="7" applyNumberFormat="1" applyFont="1" applyAlignment="1">
      <alignment horizontal="right"/>
    </xf>
    <xf numFmtId="168" fontId="161" fillId="0" borderId="0" xfId="7" applyNumberFormat="1" applyFont="1" applyFill="1" applyAlignment="1">
      <alignment horizontal="right"/>
    </xf>
    <xf numFmtId="168" fontId="115" fillId="0" borderId="0" xfId="7" applyNumberFormat="1" applyFont="1"/>
    <xf numFmtId="168" fontId="108" fillId="0" borderId="0" xfId="7" applyNumberFormat="1" applyFont="1" applyFill="1" applyBorder="1" applyAlignment="1">
      <alignment horizontal="right" vertical="center"/>
    </xf>
    <xf numFmtId="168" fontId="108" fillId="0" borderId="0" xfId="7" applyNumberFormat="1" applyFont="1" applyFill="1" applyBorder="1"/>
    <xf numFmtId="168" fontId="108" fillId="0" borderId="0" xfId="7" applyNumberFormat="1" applyFont="1" applyFill="1" applyAlignment="1">
      <alignment horizontal="right" vertical="center"/>
    </xf>
    <xf numFmtId="168" fontId="108" fillId="0" borderId="0" xfId="7" applyNumberFormat="1" applyFont="1" applyFill="1" applyAlignment="1">
      <alignment horizontal="right"/>
    </xf>
    <xf numFmtId="168" fontId="108" fillId="0" borderId="0" xfId="0" applyNumberFormat="1" applyFont="1" applyFill="1" applyBorder="1"/>
    <xf numFmtId="168" fontId="108" fillId="0" borderId="0" xfId="112" applyNumberFormat="1" applyFont="1" applyFill="1" applyBorder="1" applyAlignment="1">
      <alignment wrapText="1"/>
    </xf>
    <xf numFmtId="3" fontId="108" fillId="0" borderId="0" xfId="7" applyNumberFormat="1" applyFont="1" applyFill="1" applyBorder="1" applyAlignment="1">
      <alignment horizontal="left"/>
    </xf>
    <xf numFmtId="168" fontId="108" fillId="0" borderId="0" xfId="7" applyNumberFormat="1" applyFont="1" applyFill="1"/>
    <xf numFmtId="168" fontId="108" fillId="0" borderId="0" xfId="7" applyNumberFormat="1" applyFont="1"/>
    <xf numFmtId="0" fontId="108" fillId="0" borderId="0" xfId="7" applyFont="1" applyFill="1"/>
    <xf numFmtId="168" fontId="108" fillId="0" borderId="1" xfId="7" applyNumberFormat="1" applyFont="1" applyFill="1" applyBorder="1" applyAlignment="1">
      <alignment horizontal="right" vertical="center"/>
    </xf>
    <xf numFmtId="168" fontId="108" fillId="0" borderId="1" xfId="7" applyNumberFormat="1" applyFont="1" applyFill="1" applyBorder="1" applyAlignment="1">
      <alignment horizontal="right"/>
    </xf>
    <xf numFmtId="168" fontId="108" fillId="0" borderId="1" xfId="7" applyNumberFormat="1" applyFont="1" applyBorder="1"/>
    <xf numFmtId="168" fontId="115" fillId="0" borderId="0" xfId="7" applyNumberFormat="1" applyFont="1" applyFill="1" applyBorder="1" applyAlignment="1">
      <alignment horizontal="right"/>
    </xf>
    <xf numFmtId="168" fontId="160" fillId="0" borderId="3" xfId="7" applyNumberFormat="1" applyFont="1" applyFill="1" applyBorder="1" applyAlignment="1">
      <alignment horizontal="right"/>
    </xf>
    <xf numFmtId="168" fontId="160" fillId="0" borderId="0" xfId="7" applyNumberFormat="1" applyFont="1" applyFill="1" applyBorder="1" applyAlignment="1">
      <alignment horizontal="right"/>
    </xf>
    <xf numFmtId="0" fontId="128" fillId="0" borderId="0" xfId="7" applyFont="1" applyFill="1" applyBorder="1" applyAlignment="1">
      <alignment horizontal="right" vertical="center"/>
    </xf>
    <xf numFmtId="0" fontId="128" fillId="0" borderId="1" xfId="7" applyFont="1" applyFill="1" applyBorder="1" applyAlignment="1">
      <alignment horizontal="right" vertical="center"/>
    </xf>
    <xf numFmtId="0" fontId="161" fillId="0" borderId="2" xfId="7" applyFont="1" applyFill="1" applyBorder="1"/>
    <xf numFmtId="0" fontId="128" fillId="0" borderId="0" xfId="7" applyFont="1" applyFill="1" applyBorder="1"/>
    <xf numFmtId="3" fontId="161" fillId="0" borderId="3" xfId="7" applyNumberFormat="1" applyFont="1" applyFill="1" applyBorder="1"/>
    <xf numFmtId="168" fontId="161" fillId="0" borderId="3" xfId="7" applyNumberFormat="1" applyFont="1" applyFill="1" applyBorder="1" applyAlignment="1">
      <alignment horizontal="right"/>
    </xf>
    <xf numFmtId="168" fontId="161" fillId="0" borderId="3" xfId="7" applyNumberFormat="1" applyFont="1" applyFill="1" applyBorder="1" applyAlignment="1">
      <alignment horizontal="right" vertical="center"/>
    </xf>
    <xf numFmtId="168" fontId="161" fillId="0" borderId="0" xfId="0" applyNumberFormat="1" applyFont="1" applyAlignment="1">
      <alignment horizontal="right"/>
    </xf>
    <xf numFmtId="168" fontId="161" fillId="0" borderId="0" xfId="7" applyNumberFormat="1" applyFont="1" applyFill="1" applyBorder="1" applyAlignment="1">
      <alignment horizontal="right" vertical="center"/>
    </xf>
    <xf numFmtId="168" fontId="108" fillId="0" borderId="0" xfId="0" applyNumberFormat="1" applyFont="1" applyAlignment="1">
      <alignment horizontal="right"/>
    </xf>
    <xf numFmtId="2" fontId="160" fillId="0" borderId="3" xfId="7" applyNumberFormat="1" applyFont="1" applyFill="1" applyBorder="1" applyAlignment="1">
      <alignment horizontal="right"/>
    </xf>
    <xf numFmtId="0" fontId="155" fillId="0" borderId="0" xfId="7" applyFont="1" applyFill="1"/>
    <xf numFmtId="0" fontId="115" fillId="0" borderId="0" xfId="7" applyFont="1" applyFill="1" applyBorder="1" applyAlignment="1">
      <alignment horizontal="left" vertical="center"/>
    </xf>
    <xf numFmtId="0" fontId="128" fillId="0" borderId="1" xfId="7" applyFont="1" applyFill="1" applyBorder="1" applyAlignment="1"/>
    <xf numFmtId="0" fontId="115" fillId="0" borderId="0" xfId="7" applyFont="1" applyFill="1" applyBorder="1" applyAlignment="1">
      <alignment horizontal="right"/>
    </xf>
    <xf numFmtId="0" fontId="161" fillId="0" borderId="2" xfId="7" applyFont="1" applyFill="1" applyBorder="1" applyAlignment="1"/>
    <xf numFmtId="0" fontId="161" fillId="0" borderId="0" xfId="7" applyFont="1" applyFill="1" applyBorder="1" applyAlignment="1">
      <alignment horizontal="right"/>
    </xf>
    <xf numFmtId="0" fontId="108" fillId="0" borderId="2" xfId="7" applyFont="1" applyFill="1" applyBorder="1"/>
    <xf numFmtId="0" fontId="161" fillId="0" borderId="0" xfId="7" applyFont="1" applyFill="1" applyBorder="1"/>
    <xf numFmtId="169" fontId="161" fillId="0" borderId="3" xfId="115" applyNumberFormat="1" applyFont="1" applyFill="1" applyBorder="1" applyAlignment="1"/>
    <xf numFmtId="169" fontId="161" fillId="0" borderId="0" xfId="115" applyNumberFormat="1" applyFont="1" applyFill="1" applyBorder="1" applyAlignment="1">
      <alignment vertical="center"/>
    </xf>
    <xf numFmtId="169" fontId="161" fillId="0" borderId="0" xfId="115" applyNumberFormat="1" applyFont="1" applyFill="1" applyAlignment="1"/>
    <xf numFmtId="169" fontId="161" fillId="0" borderId="3" xfId="115" applyNumberFormat="1" applyFont="1" applyFill="1" applyBorder="1" applyAlignment="1">
      <alignment horizontal="right"/>
    </xf>
    <xf numFmtId="169" fontId="161" fillId="0" borderId="0" xfId="115" applyNumberFormat="1" applyFont="1" applyFill="1" applyAlignment="1">
      <alignment horizontal="right"/>
    </xf>
    <xf numFmtId="169" fontId="108" fillId="0" borderId="0" xfId="115" applyNumberFormat="1" applyFont="1" applyFill="1" applyBorder="1" applyAlignment="1"/>
    <xf numFmtId="169" fontId="108" fillId="0" borderId="0" xfId="115" applyNumberFormat="1" applyFont="1" applyFill="1" applyBorder="1" applyAlignment="1">
      <alignment vertical="center"/>
    </xf>
    <xf numFmtId="169" fontId="108" fillId="0" borderId="0" xfId="115" applyNumberFormat="1" applyFont="1" applyFill="1" applyAlignment="1"/>
    <xf numFmtId="169" fontId="108" fillId="0" borderId="0" xfId="115" applyNumberFormat="1" applyFont="1" applyFill="1" applyAlignment="1">
      <alignment horizontal="right"/>
    </xf>
    <xf numFmtId="169" fontId="108" fillId="0" borderId="1" xfId="115" applyNumberFormat="1" applyFont="1" applyFill="1" applyBorder="1" applyAlignment="1"/>
    <xf numFmtId="0" fontId="160" fillId="0" borderId="3" xfId="7" applyFont="1" applyFill="1" applyBorder="1" applyAlignment="1"/>
    <xf numFmtId="0" fontId="115" fillId="0" borderId="0" xfId="7" applyFont="1" applyAlignment="1"/>
    <xf numFmtId="0" fontId="160" fillId="0" borderId="3" xfId="7" applyFont="1" applyFill="1" applyBorder="1" applyAlignment="1">
      <alignment vertical="center"/>
    </xf>
    <xf numFmtId="0" fontId="115" fillId="0" borderId="0" xfId="7" applyFont="1" applyFill="1" applyAlignment="1"/>
    <xf numFmtId="0" fontId="115" fillId="0" borderId="0" xfId="7" applyFont="1" applyFill="1" applyAlignment="1">
      <alignment vertical="center"/>
    </xf>
    <xf numFmtId="0" fontId="128" fillId="0" borderId="1" xfId="7" applyFont="1" applyFill="1" applyBorder="1" applyAlignment="1">
      <alignment vertical="center"/>
    </xf>
    <xf numFmtId="169" fontId="161" fillId="0" borderId="0" xfId="115" applyNumberFormat="1" applyFont="1" applyAlignment="1"/>
    <xf numFmtId="169" fontId="108" fillId="0" borderId="0" xfId="115" applyNumberFormat="1" applyFont="1" applyAlignment="1"/>
    <xf numFmtId="169" fontId="108" fillId="0" borderId="1" xfId="115" applyNumberFormat="1" applyFont="1" applyBorder="1" applyAlignment="1"/>
    <xf numFmtId="169" fontId="108" fillId="0" borderId="0" xfId="115" applyNumberFormat="1" applyFont="1" applyBorder="1" applyAlignment="1">
      <alignment horizontal="right"/>
    </xf>
    <xf numFmtId="0" fontId="115" fillId="0" borderId="0" xfId="7" applyFont="1" applyAlignment="1">
      <alignment vertical="center"/>
    </xf>
    <xf numFmtId="0" fontId="165" fillId="0" borderId="0" xfId="7" applyFont="1"/>
    <xf numFmtId="169" fontId="161" fillId="0" borderId="0" xfId="115" applyNumberFormat="1" applyFont="1" applyAlignment="1">
      <alignment vertical="center"/>
    </xf>
    <xf numFmtId="169" fontId="108" fillId="0" borderId="0" xfId="115" applyNumberFormat="1" applyFont="1" applyBorder="1" applyAlignment="1"/>
    <xf numFmtId="0" fontId="160" fillId="0" borderId="0" xfId="7" applyFont="1" applyFill="1" applyBorder="1" applyAlignment="1"/>
    <xf numFmtId="0" fontId="160" fillId="0" borderId="0" xfId="7" applyFont="1" applyFill="1" applyBorder="1" applyAlignment="1">
      <alignment vertical="center"/>
    </xf>
    <xf numFmtId="169" fontId="108" fillId="0" borderId="0" xfId="115" applyNumberFormat="1" applyFont="1" applyFill="1" applyAlignment="1">
      <alignment vertical="center"/>
    </xf>
    <xf numFmtId="169" fontId="108" fillId="0" borderId="1" xfId="115" applyNumberFormat="1" applyFont="1" applyFill="1" applyBorder="1" applyAlignment="1">
      <alignment vertical="center"/>
    </xf>
    <xf numFmtId="0" fontId="128" fillId="0" borderId="0" xfId="7" applyFont="1" applyFill="1" applyAlignment="1">
      <alignment horizontal="left"/>
    </xf>
    <xf numFmtId="0" fontId="115" fillId="0" borderId="1" xfId="7" applyFont="1" applyFill="1" applyBorder="1" applyAlignment="1">
      <alignment horizontal="right"/>
    </xf>
    <xf numFmtId="3" fontId="108" fillId="0" borderId="0" xfId="0" applyNumberFormat="1" applyFont="1" applyFill="1" applyBorder="1" applyAlignment="1">
      <alignment horizontal="right" vertical="center"/>
    </xf>
    <xf numFmtId="0" fontId="161" fillId="0" borderId="0" xfId="7" applyFont="1" applyAlignment="1">
      <alignment horizontal="left"/>
    </xf>
    <xf numFmtId="3" fontId="108" fillId="0" borderId="1" xfId="0" applyNumberFormat="1" applyFont="1" applyFill="1" applyBorder="1" applyAlignment="1">
      <alignment horizontal="right" vertical="center"/>
    </xf>
    <xf numFmtId="0" fontId="160" fillId="0" borderId="2" xfId="7" applyFont="1" applyFill="1" applyBorder="1" applyAlignment="1">
      <alignment horizontal="left" vertical="center"/>
    </xf>
    <xf numFmtId="0" fontId="160" fillId="0" borderId="2" xfId="7" applyFont="1" applyFill="1" applyBorder="1" applyAlignment="1">
      <alignment horizontal="right" vertical="center"/>
    </xf>
    <xf numFmtId="0" fontId="162" fillId="0" borderId="0" xfId="7" applyFont="1" applyFill="1" applyBorder="1" applyAlignment="1">
      <alignment horizontal="left" wrapText="1" indent="2"/>
    </xf>
    <xf numFmtId="0" fontId="162" fillId="0" borderId="0" xfId="7" applyFont="1" applyFill="1" applyBorder="1" applyAlignment="1">
      <alignment horizontal="right" wrapText="1" indent="2"/>
    </xf>
    <xf numFmtId="0" fontId="162" fillId="0" borderId="0" xfId="7" applyFont="1" applyFill="1" applyBorder="1" applyAlignment="1">
      <alignment horizontal="right" vertical="center" wrapText="1"/>
    </xf>
    <xf numFmtId="0" fontId="162" fillId="0" borderId="0" xfId="7" applyFont="1" applyFill="1" applyBorder="1" applyAlignment="1">
      <alignment horizontal="left" wrapText="1"/>
    </xf>
    <xf numFmtId="0" fontId="162" fillId="0" borderId="0" xfId="7" applyFont="1" applyFill="1" applyBorder="1" applyAlignment="1">
      <alignment horizontal="right" wrapText="1"/>
    </xf>
    <xf numFmtId="0" fontId="162" fillId="0" borderId="0" xfId="36" applyFont="1"/>
    <xf numFmtId="0" fontId="108" fillId="0" borderId="0" xfId="36" applyFont="1"/>
    <xf numFmtId="0" fontId="162" fillId="0" borderId="0" xfId="7" applyFont="1"/>
    <xf numFmtId="169" fontId="162" fillId="0" borderId="0" xfId="112" applyNumberFormat="1" applyFont="1" applyAlignment="1">
      <alignment horizontal="right"/>
    </xf>
    <xf numFmtId="169" fontId="108" fillId="0" borderId="0" xfId="112" applyNumberFormat="1" applyFont="1" applyAlignment="1">
      <alignment horizontal="right"/>
    </xf>
    <xf numFmtId="0" fontId="162" fillId="0" borderId="1" xfId="7" applyFont="1" applyFill="1" applyBorder="1" applyAlignment="1">
      <alignment horizontal="left" wrapText="1"/>
    </xf>
    <xf numFmtId="169" fontId="162" fillId="0" borderId="1" xfId="112" applyNumberFormat="1" applyFont="1" applyBorder="1" applyAlignment="1">
      <alignment horizontal="right"/>
    </xf>
    <xf numFmtId="0" fontId="161" fillId="0" borderId="0" xfId="7" applyFont="1" applyAlignment="1">
      <alignment horizontal="right"/>
    </xf>
    <xf numFmtId="3" fontId="161" fillId="0" borderId="0" xfId="7" applyNumberFormat="1" applyFont="1" applyFill="1" applyAlignment="1">
      <alignment horizontal="right"/>
    </xf>
    <xf numFmtId="166" fontId="161" fillId="0" borderId="0" xfId="7" applyNumberFormat="1" applyFont="1" applyAlignment="1">
      <alignment horizontal="right"/>
    </xf>
    <xf numFmtId="3" fontId="108" fillId="0" borderId="0" xfId="7" applyNumberFormat="1" applyFont="1" applyAlignment="1">
      <alignment horizontal="right" vertical="center"/>
    </xf>
    <xf numFmtId="166" fontId="108" fillId="0" borderId="0" xfId="7" applyNumberFormat="1" applyFont="1" applyAlignment="1">
      <alignment horizontal="right"/>
    </xf>
    <xf numFmtId="3" fontId="108" fillId="0" borderId="0" xfId="7" applyNumberFormat="1" applyFont="1" applyFill="1" applyAlignment="1">
      <alignment horizontal="right"/>
    </xf>
    <xf numFmtId="3" fontId="108" fillId="0" borderId="1" xfId="7" applyNumberFormat="1" applyFont="1" applyFill="1" applyBorder="1" applyAlignment="1">
      <alignment horizontal="left"/>
    </xf>
    <xf numFmtId="0" fontId="108" fillId="0" borderId="1" xfId="7" applyFont="1" applyBorder="1" applyAlignment="1">
      <alignment horizontal="right" vertical="center"/>
    </xf>
    <xf numFmtId="166" fontId="108" fillId="0" borderId="1" xfId="7" applyNumberFormat="1" applyFont="1" applyBorder="1" applyAlignment="1">
      <alignment horizontal="right"/>
    </xf>
    <xf numFmtId="166" fontId="108" fillId="0" borderId="0" xfId="7" applyNumberFormat="1" applyFont="1" applyBorder="1" applyAlignment="1">
      <alignment horizontal="right"/>
    </xf>
    <xf numFmtId="0" fontId="128" fillId="0" borderId="0" xfId="7" applyFont="1" applyFill="1" applyBorder="1" applyAlignment="1">
      <alignment horizontal="left" vertical="center" wrapText="1"/>
    </xf>
    <xf numFmtId="3" fontId="162" fillId="0" borderId="0" xfId="7" applyNumberFormat="1" applyFont="1" applyFill="1" applyBorder="1" applyAlignment="1">
      <alignment horizontal="right"/>
    </xf>
    <xf numFmtId="0" fontId="128" fillId="0" borderId="0" xfId="7" applyFont="1" applyFill="1" applyBorder="1" applyAlignment="1">
      <alignment horizontal="left" wrapText="1"/>
    </xf>
    <xf numFmtId="0" fontId="61" fillId="0" borderId="0" xfId="7" applyFont="1" applyFill="1" applyBorder="1"/>
    <xf numFmtId="0" fontId="79" fillId="0" borderId="0" xfId="36" applyFont="1" applyFill="1" applyAlignment="1">
      <alignment horizontal="left"/>
    </xf>
    <xf numFmtId="3" fontId="115" fillId="0" borderId="0" xfId="7" applyNumberFormat="1" applyFont="1" applyFill="1" applyAlignment="1">
      <alignment horizontal="right"/>
    </xf>
    <xf numFmtId="0" fontId="79" fillId="0" borderId="1" xfId="36" applyFont="1" applyFill="1" applyBorder="1" applyAlignment="1">
      <alignment horizontal="left"/>
    </xf>
    <xf numFmtId="3" fontId="79" fillId="0" borderId="3" xfId="7" applyNumberFormat="1" applyFont="1" applyFill="1" applyBorder="1" applyAlignment="1">
      <alignment horizontal="right"/>
    </xf>
    <xf numFmtId="3" fontId="79" fillId="0" borderId="0" xfId="7" applyNumberFormat="1" applyFont="1" applyFill="1" applyBorder="1" applyAlignment="1">
      <alignment horizontal="right"/>
    </xf>
    <xf numFmtId="0" fontId="122" fillId="0" borderId="0" xfId="7" applyFont="1" applyFill="1" applyBorder="1" applyAlignment="1"/>
    <xf numFmtId="0" fontId="123" fillId="0" borderId="0" xfId="7" applyFont="1" applyFill="1" applyBorder="1" applyAlignment="1">
      <alignment horizontal="right"/>
    </xf>
    <xf numFmtId="0" fontId="123" fillId="0" borderId="0" xfId="7" applyFont="1" applyFill="1" applyBorder="1" applyAlignment="1">
      <alignment horizontal="right" vertical="center"/>
    </xf>
    <xf numFmtId="3" fontId="161" fillId="0" borderId="0" xfId="7" applyNumberFormat="1" applyFont="1" applyFill="1" applyBorder="1" applyAlignment="1">
      <alignment horizontal="right" vertical="center"/>
    </xf>
    <xf numFmtId="0" fontId="162" fillId="0" borderId="0" xfId="7" applyFont="1" applyFill="1" applyBorder="1" applyAlignment="1">
      <alignment horizontal="right"/>
    </xf>
    <xf numFmtId="3" fontId="162" fillId="0" borderId="0" xfId="7" applyNumberFormat="1" applyFont="1" applyFill="1" applyBorder="1" applyAlignment="1">
      <alignment horizontal="right" vertical="center"/>
    </xf>
    <xf numFmtId="0" fontId="153" fillId="0" borderId="0" xfId="7" applyFont="1" applyFill="1"/>
    <xf numFmtId="0" fontId="115" fillId="0" borderId="0" xfId="7" applyFont="1" applyFill="1" applyAlignment="1">
      <alignment horizontal="left" vertical="top"/>
    </xf>
    <xf numFmtId="0" fontId="161" fillId="0" borderId="3" xfId="7" applyFont="1" applyFill="1" applyBorder="1"/>
    <xf numFmtId="0" fontId="108" fillId="0" borderId="0" xfId="7" applyFont="1" applyFill="1" applyBorder="1" applyAlignment="1">
      <alignment horizontal="left" wrapText="1"/>
    </xf>
    <xf numFmtId="0" fontId="108" fillId="0" borderId="1" xfId="7" applyFont="1" applyFill="1" applyBorder="1" applyAlignment="1">
      <alignment horizontal="left" wrapText="1"/>
    </xf>
    <xf numFmtId="3" fontId="160" fillId="0" borderId="3" xfId="7" applyNumberFormat="1" applyFont="1" applyFill="1" applyBorder="1" applyAlignment="1">
      <alignment horizontal="right"/>
    </xf>
    <xf numFmtId="0" fontId="161" fillId="0" borderId="0" xfId="7" applyFont="1" applyFill="1" applyAlignment="1">
      <alignment horizontal="right" vertical="center"/>
    </xf>
    <xf numFmtId="0" fontId="161" fillId="0" borderId="0" xfId="7" applyFont="1" applyFill="1" applyAlignment="1">
      <alignment horizontal="right"/>
    </xf>
    <xf numFmtId="3" fontId="108" fillId="0" borderId="0" xfId="7" applyNumberFormat="1" applyFont="1" applyAlignment="1">
      <alignment vertical="center" wrapText="1"/>
    </xf>
    <xf numFmtId="3" fontId="108" fillId="0" borderId="1" xfId="7" applyNumberFormat="1" applyFont="1" applyBorder="1" applyAlignment="1">
      <alignment vertical="center" wrapText="1"/>
    </xf>
    <xf numFmtId="0" fontId="161" fillId="0" borderId="0" xfId="7" applyFont="1" applyFill="1"/>
    <xf numFmtId="3" fontId="108" fillId="0" borderId="0" xfId="7" applyNumberFormat="1" applyFont="1" applyFill="1"/>
    <xf numFmtId="0" fontId="128" fillId="0" borderId="0" xfId="7" applyFont="1" applyFill="1" applyBorder="1" applyAlignment="1">
      <alignment horizontal="right" vertical="center" wrapText="1"/>
    </xf>
    <xf numFmtId="0" fontId="161" fillId="0" borderId="3" xfId="7" applyFont="1" applyFill="1" applyBorder="1" applyAlignment="1"/>
    <xf numFmtId="0" fontId="161" fillId="0" borderId="3" xfId="7" applyFont="1" applyFill="1" applyBorder="1" applyAlignment="1">
      <alignment horizontal="right"/>
    </xf>
    <xf numFmtId="0" fontId="161" fillId="0" borderId="3" xfId="7" applyFont="1" applyFill="1" applyBorder="1" applyAlignment="1">
      <alignment horizontal="right" vertical="center"/>
    </xf>
    <xf numFmtId="0" fontId="161" fillId="0" borderId="0" xfId="7" applyFont="1" applyFill="1" applyBorder="1" applyAlignment="1">
      <alignment vertical="center"/>
    </xf>
    <xf numFmtId="0" fontId="115" fillId="0" borderId="0" xfId="0" applyFont="1"/>
    <xf numFmtId="0" fontId="161" fillId="0" borderId="0" xfId="7" applyFont="1" applyBorder="1" applyAlignment="1">
      <alignment vertical="center"/>
    </xf>
    <xf numFmtId="171" fontId="161" fillId="0" borderId="3" xfId="115" applyNumberFormat="1" applyFont="1" applyFill="1" applyBorder="1" applyAlignment="1">
      <alignment horizontal="right"/>
    </xf>
    <xf numFmtId="171" fontId="161" fillId="0" borderId="3" xfId="115" applyNumberFormat="1" applyFont="1" applyFill="1" applyBorder="1" applyAlignment="1">
      <alignment horizontal="right" vertical="center"/>
    </xf>
    <xf numFmtId="171" fontId="161" fillId="0" borderId="0" xfId="115" applyNumberFormat="1" applyFont="1" applyFill="1" applyBorder="1" applyAlignment="1">
      <alignment horizontal="right"/>
    </xf>
    <xf numFmtId="171" fontId="108" fillId="0" borderId="0" xfId="115" applyNumberFormat="1" applyFont="1" applyFill="1" applyAlignment="1">
      <alignment horizontal="right"/>
    </xf>
    <xf numFmtId="171" fontId="108" fillId="0" borderId="0" xfId="115" applyNumberFormat="1" applyFont="1" applyFill="1" applyBorder="1" applyAlignment="1">
      <alignment horizontal="right" vertical="center"/>
    </xf>
    <xf numFmtId="171" fontId="108" fillId="0" borderId="0" xfId="115" applyNumberFormat="1" applyFont="1" applyFill="1" applyBorder="1" applyAlignment="1">
      <alignment horizontal="right"/>
    </xf>
    <xf numFmtId="171" fontId="108" fillId="0" borderId="1" xfId="115" applyNumberFormat="1" applyFont="1" applyFill="1" applyBorder="1" applyAlignment="1">
      <alignment horizontal="right" vertical="center"/>
    </xf>
    <xf numFmtId="171" fontId="108" fillId="0" borderId="1" xfId="115" applyNumberFormat="1" applyFont="1" applyFill="1" applyBorder="1" applyAlignment="1">
      <alignment horizontal="right"/>
    </xf>
    <xf numFmtId="171" fontId="161" fillId="0" borderId="3" xfId="7" applyNumberFormat="1" applyFont="1" applyFill="1" applyBorder="1" applyAlignment="1">
      <alignment horizontal="right"/>
    </xf>
    <xf numFmtId="171" fontId="161" fillId="0" borderId="0" xfId="7" applyNumberFormat="1" applyFont="1" applyFill="1" applyBorder="1" applyAlignment="1">
      <alignment horizontal="right"/>
    </xf>
    <xf numFmtId="0" fontId="161" fillId="0" borderId="2" xfId="7" applyFont="1" applyBorder="1" applyAlignment="1">
      <alignment horizontal="right" vertical="center" wrapText="1"/>
    </xf>
    <xf numFmtId="0" fontId="161" fillId="0" borderId="2" xfId="0" applyFont="1" applyBorder="1" applyAlignment="1">
      <alignment horizontal="right" vertical="center" wrapText="1"/>
    </xf>
    <xf numFmtId="0" fontId="161" fillId="0" borderId="0" xfId="0" applyFont="1" applyBorder="1" applyAlignment="1">
      <alignment horizontal="right" wrapText="1"/>
    </xf>
    <xf numFmtId="0" fontId="161" fillId="0" borderId="0" xfId="7" applyFont="1" applyAlignment="1">
      <alignment horizontal="right" vertical="center"/>
    </xf>
    <xf numFmtId="0" fontId="108" fillId="0" borderId="1" xfId="7" applyFont="1" applyBorder="1" applyAlignment="1">
      <alignment horizontal="right"/>
    </xf>
    <xf numFmtId="0" fontId="166" fillId="0" borderId="0" xfId="7" applyFont="1" applyFill="1" applyAlignment="1">
      <alignment vertical="center"/>
    </xf>
    <xf numFmtId="0" fontId="167" fillId="0" borderId="0" xfId="7" applyFont="1" applyFill="1" applyAlignment="1">
      <alignment horizontal="right" vertical="center"/>
    </xf>
    <xf numFmtId="0" fontId="167" fillId="0" borderId="0" xfId="7" applyFont="1" applyFill="1" applyAlignment="1">
      <alignment horizontal="right" vertical="center" wrapText="1"/>
    </xf>
    <xf numFmtId="0" fontId="167" fillId="0" borderId="0" xfId="7" applyFont="1" applyFill="1" applyAlignment="1">
      <alignment vertical="center"/>
    </xf>
    <xf numFmtId="0" fontId="10" fillId="0" borderId="0" xfId="7" applyFont="1" applyFill="1"/>
    <xf numFmtId="0" fontId="12" fillId="0" borderId="0" xfId="7" applyFont="1" applyFill="1" applyBorder="1" applyAlignment="1">
      <alignment vertical="justify" readingOrder="1"/>
    </xf>
    <xf numFmtId="0" fontId="169" fillId="0" borderId="0" xfId="7" applyFont="1" applyFill="1" applyAlignment="1">
      <alignment vertical="center"/>
    </xf>
    <xf numFmtId="0" fontId="10" fillId="0" borderId="0" xfId="7" applyFont="1" applyFill="1" applyAlignment="1">
      <alignment horizontal="right"/>
    </xf>
    <xf numFmtId="0" fontId="10" fillId="0" borderId="0" xfId="7" applyFont="1" applyFill="1" applyAlignment="1">
      <alignment horizontal="right" wrapText="1"/>
    </xf>
    <xf numFmtId="0" fontId="119" fillId="0" borderId="0" xfId="7" applyFont="1" applyFill="1" applyBorder="1" applyAlignment="1">
      <alignment horizontal="right" vertical="center"/>
    </xf>
    <xf numFmtId="0" fontId="119" fillId="0" borderId="0" xfId="7" applyFont="1" applyFill="1" applyBorder="1" applyAlignment="1">
      <alignment horizontal="right" vertical="center" wrapText="1"/>
    </xf>
    <xf numFmtId="0" fontId="119" fillId="0" borderId="0" xfId="7" applyFont="1" applyFill="1" applyBorder="1" applyAlignment="1">
      <alignment vertical="center"/>
    </xf>
    <xf numFmtId="0" fontId="27" fillId="0" borderId="0" xfId="7" applyFont="1" applyFill="1" applyAlignment="1"/>
    <xf numFmtId="0" fontId="27" fillId="0" borderId="0" xfId="7" applyFont="1" applyFill="1" applyAlignment="1">
      <alignment horizontal="right"/>
    </xf>
    <xf numFmtId="0" fontId="27" fillId="0" borderId="0" xfId="7" applyFont="1" applyFill="1" applyAlignment="1">
      <alignment horizontal="right" wrapText="1"/>
    </xf>
    <xf numFmtId="0" fontId="124" fillId="0" borderId="2" xfId="7" applyFont="1" applyFill="1" applyBorder="1" applyAlignment="1">
      <alignment horizontal="center" vertical="center"/>
    </xf>
    <xf numFmtId="0" fontId="124" fillId="0" borderId="2" xfId="7" applyFont="1" applyFill="1" applyBorder="1" applyAlignment="1">
      <alignment horizontal="right" vertical="center"/>
    </xf>
    <xf numFmtId="0" fontId="124" fillId="0" borderId="2" xfId="7" applyFont="1" applyFill="1" applyBorder="1" applyAlignment="1">
      <alignment horizontal="right" vertical="center" wrapText="1"/>
    </xf>
    <xf numFmtId="0" fontId="124" fillId="0" borderId="3" xfId="7" applyFont="1" applyFill="1" applyBorder="1"/>
    <xf numFmtId="4" fontId="124" fillId="0" borderId="3" xfId="7" applyNumberFormat="1" applyFont="1" applyFill="1" applyBorder="1" applyAlignment="1">
      <alignment horizontal="right"/>
    </xf>
    <xf numFmtId="182" fontId="124" fillId="0" borderId="3" xfId="116" applyNumberFormat="1" applyFont="1" applyFill="1" applyBorder="1" applyAlignment="1">
      <alignment horizontal="right" wrapText="1"/>
    </xf>
    <xf numFmtId="0" fontId="124" fillId="0" borderId="3" xfId="7" applyFont="1" applyFill="1" applyBorder="1" applyAlignment="1">
      <alignment horizontal="right"/>
    </xf>
    <xf numFmtId="0" fontId="125" fillId="0" borderId="0" xfId="7" applyFont="1" applyFill="1" applyBorder="1"/>
    <xf numFmtId="4" fontId="125" fillId="0" borderId="0" xfId="7" applyNumberFormat="1" applyFont="1" applyFill="1" applyBorder="1" applyAlignment="1">
      <alignment horizontal="right"/>
    </xf>
    <xf numFmtId="0" fontId="125" fillId="0" borderId="0" xfId="7" applyFont="1" applyFill="1" applyBorder="1" applyAlignment="1">
      <alignment horizontal="right" wrapText="1"/>
    </xf>
    <xf numFmtId="0" fontId="125" fillId="0" borderId="0" xfId="7" applyFont="1" applyFill="1" applyBorder="1" applyAlignment="1">
      <alignment horizontal="right"/>
    </xf>
    <xf numFmtId="4" fontId="104" fillId="0" borderId="0" xfId="13" applyNumberFormat="1" applyFont="1" applyFill="1" applyBorder="1" applyAlignment="1">
      <alignment horizontal="right"/>
    </xf>
    <xf numFmtId="3" fontId="125" fillId="0" borderId="0" xfId="7" applyNumberFormat="1" applyFont="1" applyFill="1" applyBorder="1" applyAlignment="1">
      <alignment horizontal="right" wrapText="1"/>
    </xf>
    <xf numFmtId="2" fontId="125" fillId="0" borderId="0" xfId="18" applyNumberFormat="1" applyFont="1" applyFill="1" applyBorder="1" applyAlignment="1">
      <alignment horizontal="right"/>
    </xf>
    <xf numFmtId="0" fontId="104" fillId="0" borderId="0" xfId="7" applyFont="1" applyFill="1" applyBorder="1"/>
    <xf numFmtId="4" fontId="104" fillId="0" borderId="0" xfId="16" applyNumberFormat="1" applyFont="1" applyFill="1" applyBorder="1" applyAlignment="1">
      <alignment horizontal="right"/>
    </xf>
    <xf numFmtId="3" fontId="104" fillId="0" borderId="0" xfId="7" applyNumberFormat="1" applyFont="1" applyFill="1" applyBorder="1" applyAlignment="1">
      <alignment horizontal="right" wrapText="1"/>
    </xf>
    <xf numFmtId="2" fontId="104" fillId="0" borderId="0" xfId="7" applyNumberFormat="1" applyFont="1" applyFill="1" applyBorder="1" applyAlignment="1">
      <alignment horizontal="right"/>
    </xf>
    <xf numFmtId="0" fontId="125" fillId="0" borderId="1" xfId="7" applyFont="1" applyFill="1" applyBorder="1"/>
    <xf numFmtId="4" fontId="104" fillId="0" borderId="1" xfId="13" applyNumberFormat="1" applyFont="1" applyFill="1" applyBorder="1" applyAlignment="1">
      <alignment horizontal="right"/>
    </xf>
    <xf numFmtId="3" fontId="125" fillId="0" borderId="1" xfId="7" applyNumberFormat="1" applyFont="1" applyFill="1" applyBorder="1" applyAlignment="1">
      <alignment horizontal="right" wrapText="1"/>
    </xf>
    <xf numFmtId="2" fontId="125" fillId="0" borderId="1" xfId="18" applyNumberFormat="1" applyFont="1" applyFill="1" applyBorder="1" applyAlignment="1">
      <alignment horizontal="right"/>
    </xf>
    <xf numFmtId="0" fontId="171" fillId="0" borderId="0" xfId="7" applyFont="1" applyFill="1" applyBorder="1"/>
    <xf numFmtId="0" fontId="120" fillId="0" borderId="0" xfId="7" applyFont="1" applyFill="1"/>
    <xf numFmtId="0" fontId="154" fillId="0" borderId="0" xfId="7" applyFont="1" applyFill="1" applyAlignment="1">
      <alignment vertical="center" wrapText="1"/>
    </xf>
    <xf numFmtId="0" fontId="169" fillId="0" borderId="0" xfId="7" applyFont="1" applyFill="1"/>
    <xf numFmtId="0" fontId="120" fillId="0" borderId="0" xfId="7" applyFont="1" applyFill="1" applyBorder="1" applyAlignment="1">
      <alignment vertical="center"/>
    </xf>
    <xf numFmtId="3" fontId="104" fillId="0" borderId="0" xfId="7" applyNumberFormat="1" applyFont="1" applyFill="1" applyBorder="1" applyAlignment="1"/>
    <xf numFmtId="166" fontId="104" fillId="0" borderId="0" xfId="7" applyNumberFormat="1" applyFont="1" applyFill="1" applyBorder="1" applyAlignment="1">
      <alignment horizontal="right" wrapText="1"/>
    </xf>
    <xf numFmtId="166" fontId="104" fillId="0" borderId="0" xfId="7" applyNumberFormat="1" applyFont="1" applyFill="1" applyBorder="1" applyAlignment="1">
      <alignment horizontal="right"/>
    </xf>
    <xf numFmtId="3" fontId="104" fillId="0" borderId="1" xfId="7" applyNumberFormat="1" applyFont="1" applyFill="1" applyBorder="1" applyAlignment="1"/>
    <xf numFmtId="166" fontId="104" fillId="0" borderId="1" xfId="7" applyNumberFormat="1" applyFont="1" applyFill="1" applyBorder="1" applyAlignment="1">
      <alignment horizontal="right" wrapText="1"/>
    </xf>
    <xf numFmtId="166" fontId="104" fillId="0" borderId="1" xfId="7" applyNumberFormat="1" applyFont="1" applyFill="1" applyBorder="1" applyAlignment="1">
      <alignment horizontal="right"/>
    </xf>
    <xf numFmtId="0" fontId="104" fillId="0" borderId="0" xfId="7" applyFont="1" applyFill="1"/>
    <xf numFmtId="166" fontId="104" fillId="0" borderId="0" xfId="7" applyNumberFormat="1" applyFont="1" applyFill="1"/>
    <xf numFmtId="166" fontId="173" fillId="0" borderId="0" xfId="7" applyNumberFormat="1" applyFont="1" applyFill="1"/>
    <xf numFmtId="166" fontId="10" fillId="0" borderId="0" xfId="7" applyNumberFormat="1" applyFont="1" applyFill="1"/>
    <xf numFmtId="0" fontId="128" fillId="0" borderId="0" xfId="7" applyFont="1" applyFill="1" applyAlignment="1">
      <alignment horizontal="right" wrapText="1"/>
    </xf>
    <xf numFmtId="0" fontId="174" fillId="0" borderId="1" xfId="7" applyFont="1" applyFill="1" applyBorder="1" applyAlignment="1"/>
    <xf numFmtId="0" fontId="115" fillId="0" borderId="0" xfId="7" applyFont="1" applyFill="1" applyBorder="1" applyAlignment="1">
      <alignment horizontal="right" wrapText="1"/>
    </xf>
    <xf numFmtId="0" fontId="119" fillId="0" borderId="2" xfId="7" applyFont="1" applyFill="1" applyBorder="1" applyAlignment="1">
      <alignment horizontal="left" vertical="center"/>
    </xf>
    <xf numFmtId="0" fontId="118" fillId="0" borderId="2" xfId="7" applyFont="1" applyFill="1" applyBorder="1" applyAlignment="1">
      <alignment horizontal="right" vertical="top" wrapText="1"/>
    </xf>
    <xf numFmtId="0" fontId="10" fillId="0" borderId="0" xfId="7" applyFont="1" applyFill="1" applyAlignment="1">
      <alignment wrapText="1"/>
    </xf>
    <xf numFmtId="3" fontId="104" fillId="0" borderId="0" xfId="7" applyNumberFormat="1" applyFont="1" applyFill="1" applyBorder="1" applyAlignment="1">
      <alignment horizontal="left"/>
    </xf>
    <xf numFmtId="166" fontId="113" fillId="0" borderId="0" xfId="7" applyNumberFormat="1" applyFont="1" applyFill="1" applyBorder="1" applyAlignment="1">
      <alignment horizontal="right"/>
    </xf>
    <xf numFmtId="166" fontId="113" fillId="0" borderId="0" xfId="7" applyNumberFormat="1" applyFont="1" applyFill="1" applyBorder="1" applyAlignment="1">
      <alignment horizontal="right" wrapText="1"/>
    </xf>
    <xf numFmtId="166" fontId="113" fillId="0" borderId="1" xfId="7" applyNumberFormat="1" applyFont="1" applyFill="1" applyBorder="1" applyAlignment="1">
      <alignment horizontal="right"/>
    </xf>
    <xf numFmtId="166" fontId="113" fillId="0" borderId="1" xfId="7" applyNumberFormat="1" applyFont="1" applyFill="1" applyBorder="1" applyAlignment="1">
      <alignment horizontal="right" wrapText="1"/>
    </xf>
    <xf numFmtId="0" fontId="113" fillId="0" borderId="3" xfId="7" applyFont="1" applyFill="1" applyBorder="1" applyAlignment="1"/>
    <xf numFmtId="0" fontId="10" fillId="0" borderId="0" xfId="7" applyFont="1" applyFill="1" applyAlignment="1"/>
    <xf numFmtId="0" fontId="103" fillId="0" borderId="0" xfId="7" applyFont="1" applyAlignment="1">
      <alignment horizontal="left" readingOrder="1"/>
    </xf>
    <xf numFmtId="0" fontId="10" fillId="0" borderId="0" xfId="7" applyFont="1" applyFill="1" applyBorder="1" applyAlignment="1">
      <alignment horizontal="right"/>
    </xf>
    <xf numFmtId="0" fontId="10" fillId="0" borderId="0" xfId="7" applyFont="1" applyFill="1" applyBorder="1" applyAlignment="1">
      <alignment horizontal="right" wrapText="1"/>
    </xf>
    <xf numFmtId="0" fontId="128" fillId="0" borderId="0" xfId="7" applyFont="1" applyFill="1" applyBorder="1" applyAlignment="1">
      <alignment horizontal="right" wrapText="1"/>
    </xf>
    <xf numFmtId="0" fontId="113" fillId="0" borderId="0" xfId="7" applyFont="1" applyFill="1" applyBorder="1" applyAlignment="1"/>
    <xf numFmtId="0" fontId="159" fillId="0" borderId="0" xfId="7" applyFont="1" applyFill="1" applyBorder="1" applyAlignment="1"/>
    <xf numFmtId="3" fontId="104" fillId="0" borderId="1" xfId="7" applyNumberFormat="1" applyFont="1" applyFill="1" applyBorder="1" applyAlignment="1">
      <alignment horizontal="left"/>
    </xf>
    <xf numFmtId="0" fontId="10" fillId="0" borderId="0" xfId="7" applyFont="1"/>
    <xf numFmtId="0" fontId="175" fillId="0" borderId="0" xfId="7" applyFont="1" applyFill="1" applyAlignment="1">
      <alignment horizontal="right"/>
    </xf>
    <xf numFmtId="0" fontId="27" fillId="0" borderId="0" xfId="7" applyFont="1" applyFill="1" applyAlignment="1">
      <alignment wrapText="1"/>
    </xf>
    <xf numFmtId="0" fontId="176" fillId="0" borderId="2" xfId="7" applyFont="1" applyFill="1" applyBorder="1" applyAlignment="1">
      <alignment horizontal="left" vertical="top"/>
    </xf>
    <xf numFmtId="0" fontId="176" fillId="0" borderId="2" xfId="7" applyFont="1" applyFill="1" applyBorder="1" applyAlignment="1">
      <alignment horizontal="right" vertical="center" wrapText="1"/>
    </xf>
    <xf numFmtId="3" fontId="104" fillId="0" borderId="0" xfId="7" applyNumberFormat="1" applyFont="1" applyFill="1" applyBorder="1" applyAlignment="1">
      <alignment horizontal="left" indent="2"/>
    </xf>
    <xf numFmtId="168" fontId="177" fillId="0" borderId="3" xfId="7" applyNumberFormat="1" applyFont="1" applyFill="1" applyBorder="1" applyAlignment="1">
      <alignment horizontal="right"/>
    </xf>
    <xf numFmtId="168" fontId="177" fillId="0" borderId="3" xfId="7" applyNumberFormat="1" applyFont="1" applyFill="1" applyBorder="1" applyAlignment="1">
      <alignment horizontal="right" wrapText="1"/>
    </xf>
    <xf numFmtId="168" fontId="177" fillId="0" borderId="0" xfId="7" applyNumberFormat="1" applyFont="1" applyFill="1" applyBorder="1" applyAlignment="1">
      <alignment horizontal="right"/>
    </xf>
    <xf numFmtId="168" fontId="177" fillId="0" borderId="0" xfId="7" applyNumberFormat="1" applyFont="1" applyFill="1" applyBorder="1" applyAlignment="1">
      <alignment horizontal="right" wrapText="1"/>
    </xf>
    <xf numFmtId="168" fontId="177" fillId="0" borderId="1" xfId="7" applyNumberFormat="1" applyFont="1" applyFill="1" applyBorder="1" applyAlignment="1">
      <alignment horizontal="right"/>
    </xf>
    <xf numFmtId="168" fontId="177" fillId="0" borderId="1" xfId="7" applyNumberFormat="1" applyFont="1" applyFill="1" applyBorder="1" applyAlignment="1">
      <alignment horizontal="right" wrapText="1"/>
    </xf>
    <xf numFmtId="0" fontId="178" fillId="0" borderId="0" xfId="7" applyFont="1" applyAlignment="1">
      <alignment horizontal="left" readingOrder="1"/>
    </xf>
    <xf numFmtId="0" fontId="10" fillId="0" borderId="0" xfId="7" applyFont="1" applyAlignment="1">
      <alignment horizontal="right"/>
    </xf>
    <xf numFmtId="0" fontId="119" fillId="0" borderId="3" xfId="7" applyFont="1" applyFill="1" applyBorder="1" applyAlignment="1">
      <alignment vertical="center"/>
    </xf>
    <xf numFmtId="0" fontId="119" fillId="0" borderId="1" xfId="7" applyFont="1" applyFill="1" applyBorder="1" applyAlignment="1">
      <alignment vertical="center"/>
    </xf>
    <xf numFmtId="0" fontId="119" fillId="0" borderId="2" xfId="7" applyFont="1" applyFill="1" applyBorder="1" applyAlignment="1">
      <alignment horizontal="right" wrapText="1"/>
    </xf>
    <xf numFmtId="168" fontId="104" fillId="0" borderId="0" xfId="7" applyNumberFormat="1" applyFont="1" applyFill="1" applyBorder="1" applyAlignment="1">
      <alignment horizontal="right"/>
    </xf>
    <xf numFmtId="168" fontId="104" fillId="0" borderId="0" xfId="7" applyNumberFormat="1" applyFont="1" applyFill="1" applyBorder="1" applyAlignment="1">
      <alignment horizontal="right" wrapText="1"/>
    </xf>
    <xf numFmtId="168" fontId="104" fillId="0" borderId="1" xfId="7" applyNumberFormat="1" applyFont="1" applyFill="1" applyBorder="1" applyAlignment="1">
      <alignment horizontal="right"/>
    </xf>
    <xf numFmtId="168" fontId="104" fillId="0" borderId="1" xfId="7" applyNumberFormat="1" applyFont="1" applyFill="1" applyBorder="1" applyAlignment="1">
      <alignment horizontal="right" wrapText="1"/>
    </xf>
    <xf numFmtId="0" fontId="174" fillId="0" borderId="0" xfId="7" applyFont="1" applyAlignment="1">
      <alignment horizontal="left" readingOrder="1"/>
    </xf>
    <xf numFmtId="0" fontId="119" fillId="0" borderId="2" xfId="7" applyFont="1" applyFill="1" applyBorder="1" applyAlignment="1">
      <alignment horizontal="right" vertical="top" wrapText="1"/>
    </xf>
    <xf numFmtId="168" fontId="10" fillId="0" borderId="0" xfId="7" applyNumberFormat="1" applyFont="1" applyFill="1"/>
    <xf numFmtId="0" fontId="174" fillId="0" borderId="0" xfId="7" applyFont="1" applyAlignment="1">
      <alignment horizontal="left" readingOrder="2"/>
    </xf>
    <xf numFmtId="3" fontId="113" fillId="0" borderId="0" xfId="7" applyNumberFormat="1" applyFont="1" applyFill="1" applyBorder="1" applyAlignment="1">
      <alignment horizontal="left" indent="2"/>
    </xf>
    <xf numFmtId="0" fontId="119" fillId="0" borderId="0" xfId="7" applyFont="1" applyFill="1" applyBorder="1" applyAlignment="1">
      <alignment horizontal="left" vertical="center"/>
    </xf>
    <xf numFmtId="4" fontId="113" fillId="0" borderId="0" xfId="7" applyNumberFormat="1" applyFont="1" applyFill="1" applyBorder="1" applyAlignment="1">
      <alignment horizontal="right"/>
    </xf>
    <xf numFmtId="166" fontId="154" fillId="0" borderId="0" xfId="7" applyNumberFormat="1" applyFont="1" applyFill="1"/>
    <xf numFmtId="0" fontId="113" fillId="0" borderId="3" xfId="7" applyFont="1" applyFill="1" applyBorder="1" applyAlignment="1">
      <alignment horizontal="left" vertical="center"/>
    </xf>
    <xf numFmtId="166" fontId="10" fillId="0" borderId="0" xfId="7" applyNumberFormat="1" applyFont="1" applyFill="1" applyAlignment="1">
      <alignment horizontal="right"/>
    </xf>
    <xf numFmtId="0" fontId="10" fillId="0" borderId="0" xfId="7" applyFont="1" applyFill="1" applyBorder="1"/>
    <xf numFmtId="0" fontId="118" fillId="0" borderId="0" xfId="7" applyFont="1" applyFill="1" applyBorder="1" applyAlignment="1">
      <alignment horizontal="right" vertical="top" wrapText="1"/>
    </xf>
    <xf numFmtId="0" fontId="108" fillId="0" borderId="0" xfId="7" applyFont="1" applyFill="1" applyBorder="1"/>
    <xf numFmtId="4" fontId="113" fillId="0" borderId="0" xfId="7" applyNumberFormat="1" applyFont="1" applyFill="1" applyBorder="1"/>
    <xf numFmtId="4" fontId="113" fillId="0" borderId="0" xfId="7" applyNumberFormat="1" applyFont="1" applyFill="1" applyBorder="1" applyAlignment="1">
      <alignment wrapText="1"/>
    </xf>
    <xf numFmtId="3" fontId="113" fillId="0" borderId="0" xfId="7" applyNumberFormat="1" applyFont="1" applyFill="1" applyBorder="1"/>
    <xf numFmtId="168" fontId="10" fillId="0" borderId="0" xfId="7" applyNumberFormat="1" applyFont="1" applyFill="1" applyAlignment="1">
      <alignment horizontal="right"/>
    </xf>
    <xf numFmtId="0" fontId="115" fillId="0" borderId="0" xfId="7" applyFont="1" applyFill="1" applyBorder="1" applyAlignment="1">
      <alignment wrapText="1"/>
    </xf>
    <xf numFmtId="0" fontId="174" fillId="0" borderId="0" xfId="7" applyFont="1" applyAlignment="1">
      <alignment horizontal="left"/>
    </xf>
    <xf numFmtId="0" fontId="180" fillId="0" borderId="0" xfId="7" applyFont="1" applyAlignment="1">
      <alignment horizontal="left" readingOrder="1"/>
    </xf>
    <xf numFmtId="0" fontId="10" fillId="0" borderId="0" xfId="7" applyFont="1" applyAlignment="1">
      <alignment horizontal="left"/>
    </xf>
    <xf numFmtId="0" fontId="27" fillId="0" borderId="0" xfId="7" applyFont="1" applyFill="1" applyAlignment="1">
      <alignment vertical="center"/>
    </xf>
    <xf numFmtId="0" fontId="181" fillId="0" borderId="0" xfId="7" applyFont="1" applyAlignment="1">
      <alignment horizontal="right" vertical="top" wrapText="1" readingOrder="1"/>
    </xf>
    <xf numFmtId="0" fontId="120" fillId="0" borderId="0" xfId="7" applyFont="1" applyFill="1" applyAlignment="1"/>
    <xf numFmtId="0" fontId="124" fillId="0" borderId="2" xfId="7" applyFont="1" applyFill="1" applyBorder="1" applyAlignment="1">
      <alignment vertical="center"/>
    </xf>
    <xf numFmtId="0" fontId="125" fillId="0" borderId="3" xfId="7" applyFont="1" applyFill="1" applyBorder="1"/>
    <xf numFmtId="3" fontId="104" fillId="0" borderId="0" xfId="7" applyNumberFormat="1" applyFont="1" applyFill="1" applyBorder="1" applyAlignment="1">
      <alignment horizontal="right"/>
    </xf>
    <xf numFmtId="3" fontId="104" fillId="0" borderId="1" xfId="7" applyNumberFormat="1" applyFont="1" applyFill="1" applyBorder="1" applyAlignment="1">
      <alignment horizontal="right"/>
    </xf>
    <xf numFmtId="0" fontId="180" fillId="0" borderId="0" xfId="7" applyFont="1" applyBorder="1" applyAlignment="1">
      <alignment horizontal="right" vertical="top" readingOrder="1"/>
    </xf>
    <xf numFmtId="0" fontId="181" fillId="0" borderId="0" xfId="7" applyFont="1" applyBorder="1" applyAlignment="1">
      <alignment horizontal="right" readingOrder="1"/>
    </xf>
    <xf numFmtId="0" fontId="119" fillId="0" borderId="2" xfId="7" applyFont="1" applyFill="1" applyBorder="1" applyAlignment="1">
      <alignment horizontal="right" vertical="center"/>
    </xf>
    <xf numFmtId="0" fontId="180" fillId="0" borderId="0" xfId="7" applyFont="1" applyBorder="1" applyAlignment="1">
      <alignment horizontal="left" vertical="top" readingOrder="1"/>
    </xf>
    <xf numFmtId="0" fontId="10" fillId="0" borderId="0" xfId="7" applyFont="1" applyAlignment="1">
      <alignment horizontal="right" wrapText="1"/>
    </xf>
    <xf numFmtId="0" fontId="125" fillId="0" borderId="0" xfId="7" applyFont="1" applyFill="1" applyBorder="1" applyAlignment="1">
      <alignment horizontal="left"/>
    </xf>
    <xf numFmtId="0" fontId="103" fillId="0" borderId="0" xfId="7" applyFont="1" applyAlignment="1">
      <alignment wrapText="1" readingOrder="1"/>
    </xf>
    <xf numFmtId="0" fontId="169" fillId="0" borderId="0" xfId="7" applyFont="1"/>
    <xf numFmtId="0" fontId="120" fillId="0" borderId="1" xfId="7" applyFont="1" applyFill="1" applyBorder="1" applyAlignment="1">
      <alignment vertical="center"/>
    </xf>
    <xf numFmtId="0" fontId="120" fillId="0" borderId="1" xfId="7" applyFont="1" applyFill="1" applyBorder="1" applyAlignment="1">
      <alignment horizontal="right" vertical="center"/>
    </xf>
    <xf numFmtId="0" fontId="10" fillId="4" borderId="0" xfId="7" applyFont="1" applyFill="1"/>
    <xf numFmtId="0" fontId="119" fillId="0" borderId="2" xfId="7" applyFont="1" applyFill="1" applyBorder="1" applyAlignment="1">
      <alignment horizontal="center" vertical="center"/>
    </xf>
    <xf numFmtId="0" fontId="119" fillId="0" borderId="2" xfId="7" applyFont="1" applyFill="1" applyBorder="1" applyAlignment="1">
      <alignment horizontal="center" vertical="center" wrapText="1"/>
    </xf>
    <xf numFmtId="166" fontId="154" fillId="0" borderId="0" xfId="7" applyNumberFormat="1" applyFont="1" applyFill="1" applyBorder="1" applyAlignment="1">
      <alignment horizontal="right"/>
    </xf>
    <xf numFmtId="166" fontId="154" fillId="0" borderId="0" xfId="7" applyNumberFormat="1" applyFont="1" applyFill="1" applyAlignment="1">
      <alignment horizontal="right"/>
    </xf>
    <xf numFmtId="0" fontId="119" fillId="0" borderId="1" xfId="7" applyFont="1" applyFill="1" applyBorder="1" applyAlignment="1">
      <alignment horizontal="right" vertical="center"/>
    </xf>
    <xf numFmtId="0" fontId="119" fillId="0" borderId="1" xfId="7" applyFont="1" applyFill="1" applyBorder="1" applyAlignment="1">
      <alignment horizontal="right" vertical="center" wrapText="1"/>
    </xf>
    <xf numFmtId="168" fontId="104" fillId="0" borderId="0" xfId="7" applyNumberFormat="1" applyFont="1" applyFill="1" applyBorder="1" applyAlignment="1" applyProtection="1">
      <alignment horizontal="right"/>
    </xf>
    <xf numFmtId="168" fontId="104" fillId="0" borderId="0" xfId="7" applyNumberFormat="1" applyFont="1" applyFill="1" applyAlignment="1">
      <alignment horizontal="right"/>
    </xf>
    <xf numFmtId="0" fontId="10" fillId="4" borderId="0" xfId="7" applyFont="1" applyFill="1" applyBorder="1"/>
    <xf numFmtId="0" fontId="104" fillId="0" borderId="1" xfId="7" applyFont="1" applyFill="1" applyBorder="1" applyAlignment="1"/>
    <xf numFmtId="168" fontId="104" fillId="0" borderId="1" xfId="7" applyNumberFormat="1" applyFont="1" applyBorder="1" applyAlignment="1">
      <alignment horizontal="right"/>
    </xf>
    <xf numFmtId="0" fontId="113" fillId="0" borderId="0" xfId="7" applyFont="1" applyFill="1" applyAlignment="1">
      <alignment horizontal="right"/>
    </xf>
    <xf numFmtId="0" fontId="104" fillId="0" borderId="0" xfId="7" applyFont="1" applyFill="1" applyBorder="1" applyAlignment="1"/>
    <xf numFmtId="0" fontId="10" fillId="0" borderId="1" xfId="7" applyFont="1" applyBorder="1" applyAlignment="1">
      <alignment horizontal="right"/>
    </xf>
    <xf numFmtId="0" fontId="119" fillId="0" borderId="2" xfId="7" applyFont="1" applyFill="1" applyBorder="1" applyAlignment="1">
      <alignment vertical="center" wrapText="1"/>
    </xf>
    <xf numFmtId="0" fontId="104" fillId="0" borderId="0" xfId="7" applyFont="1" applyAlignment="1">
      <alignment horizontal="right"/>
    </xf>
    <xf numFmtId="0" fontId="119" fillId="0" borderId="2" xfId="7" applyFont="1" applyFill="1" applyBorder="1" applyAlignment="1">
      <alignment horizontal="right" vertical="center" wrapText="1"/>
    </xf>
    <xf numFmtId="0" fontId="119" fillId="0" borderId="3" xfId="7" applyFont="1" applyFill="1" applyBorder="1" applyAlignment="1"/>
    <xf numFmtId="3" fontId="119" fillId="0" borderId="3" xfId="7" applyNumberFormat="1" applyFont="1" applyFill="1" applyBorder="1" applyAlignment="1">
      <alignment horizontal="right"/>
    </xf>
    <xf numFmtId="4" fontId="119" fillId="0" borderId="3" xfId="7" applyNumberFormat="1" applyFont="1" applyFill="1" applyBorder="1" applyAlignment="1">
      <alignment horizontal="right"/>
    </xf>
    <xf numFmtId="166" fontId="104" fillId="0" borderId="0" xfId="7" applyNumberFormat="1" applyFont="1" applyAlignment="1">
      <alignment horizontal="right"/>
    </xf>
    <xf numFmtId="0" fontId="104" fillId="0" borderId="0" xfId="7" applyFont="1" applyFill="1" applyBorder="1" applyAlignment="1">
      <alignment horizontal="left" indent="2"/>
    </xf>
    <xf numFmtId="0" fontId="104" fillId="0" borderId="0" xfId="7" applyFont="1" applyFill="1" applyBorder="1" applyAlignment="1">
      <alignment horizontal="left" wrapText="1" indent="2"/>
    </xf>
    <xf numFmtId="0" fontId="119" fillId="0" borderId="0" xfId="7" applyFont="1" applyFill="1" applyBorder="1" applyAlignment="1"/>
    <xf numFmtId="0" fontId="104" fillId="0" borderId="0" xfId="7" applyFont="1" applyBorder="1" applyAlignment="1">
      <alignment horizontal="right"/>
    </xf>
    <xf numFmtId="166" fontId="104" fillId="0" borderId="0" xfId="7" applyNumberFormat="1" applyFont="1" applyBorder="1" applyAlignment="1">
      <alignment horizontal="right"/>
    </xf>
    <xf numFmtId="166" fontId="104" fillId="0" borderId="0" xfId="7" applyNumberFormat="1" applyFont="1" applyFill="1" applyAlignment="1">
      <alignment horizontal="right"/>
    </xf>
    <xf numFmtId="0" fontId="104" fillId="0" borderId="1" xfId="7" applyFont="1" applyFill="1" applyBorder="1" applyAlignment="1">
      <alignment horizontal="left" indent="2"/>
    </xf>
    <xf numFmtId="0" fontId="104" fillId="0" borderId="1" xfId="7" applyFont="1" applyBorder="1" applyAlignment="1">
      <alignment horizontal="right"/>
    </xf>
    <xf numFmtId="166" fontId="104" fillId="0" borderId="1" xfId="7" applyNumberFormat="1" applyFont="1" applyBorder="1" applyAlignment="1">
      <alignment horizontal="right"/>
    </xf>
    <xf numFmtId="0" fontId="10" fillId="0" borderId="0" xfId="7" applyFont="1" applyBorder="1" applyAlignment="1">
      <alignment horizontal="right"/>
    </xf>
    <xf numFmtId="0" fontId="120" fillId="0" borderId="0" xfId="7" applyFont="1" applyAlignment="1">
      <alignment horizontal="left" readingOrder="1"/>
    </xf>
    <xf numFmtId="0" fontId="104" fillId="0" borderId="0" xfId="7" applyFont="1" applyFill="1" applyAlignment="1">
      <alignment horizontal="right"/>
    </xf>
    <xf numFmtId="0" fontId="104" fillId="0" borderId="1" xfId="7" applyFont="1" applyFill="1" applyBorder="1" applyAlignment="1">
      <alignment horizontal="right"/>
    </xf>
    <xf numFmtId="0" fontId="120" fillId="0" borderId="0" xfId="7" applyFont="1" applyFill="1" applyAlignment="1">
      <alignment horizontal="left" readingOrder="1"/>
    </xf>
    <xf numFmtId="0" fontId="5" fillId="0" borderId="0" xfId="0" applyFont="1" applyAlignment="1">
      <alignment horizontal="right" readingOrder="2"/>
    </xf>
    <xf numFmtId="2" fontId="10" fillId="0" borderId="0" xfId="7" applyNumberFormat="1" applyFont="1" applyFill="1" applyBorder="1" applyAlignment="1">
      <alignment horizontal="right"/>
    </xf>
    <xf numFmtId="2" fontId="10" fillId="0" borderId="0" xfId="7" applyNumberFormat="1" applyFont="1" applyAlignment="1">
      <alignment horizontal="right"/>
    </xf>
    <xf numFmtId="0" fontId="183" fillId="0" borderId="0" xfId="0" applyFont="1" applyAlignment="1">
      <alignment horizontal="right" readingOrder="2"/>
    </xf>
    <xf numFmtId="2" fontId="5" fillId="0" borderId="0" xfId="0" applyNumberFormat="1" applyFont="1" applyAlignment="1">
      <alignment horizontal="right" readingOrder="2"/>
    </xf>
    <xf numFmtId="2" fontId="104" fillId="0" borderId="0" xfId="7" applyNumberFormat="1" applyFont="1" applyAlignment="1">
      <alignment horizontal="right"/>
    </xf>
    <xf numFmtId="0" fontId="5" fillId="0" borderId="1" xfId="0" applyFont="1" applyBorder="1" applyAlignment="1">
      <alignment horizontal="right" readingOrder="2"/>
    </xf>
    <xf numFmtId="168" fontId="119" fillId="0" borderId="3" xfId="7" applyNumberFormat="1" applyFont="1" applyFill="1" applyBorder="1" applyAlignment="1">
      <alignment horizontal="right"/>
    </xf>
    <xf numFmtId="2" fontId="154" fillId="0" borderId="0" xfId="7" applyNumberFormat="1" applyFont="1" applyFill="1" applyBorder="1" applyAlignment="1">
      <alignment horizontal="right"/>
    </xf>
    <xf numFmtId="2" fontId="154" fillId="0" borderId="0" xfId="7" applyNumberFormat="1" applyFont="1" applyAlignment="1">
      <alignment horizontal="right"/>
    </xf>
    <xf numFmtId="2" fontId="104" fillId="0" borderId="1" xfId="7" applyNumberFormat="1" applyFont="1" applyFill="1" applyBorder="1" applyAlignment="1">
      <alignment horizontal="right"/>
    </xf>
    <xf numFmtId="0" fontId="162" fillId="0" borderId="0" xfId="7" applyFont="1" applyFill="1" applyAlignment="1">
      <alignment horizontal="right"/>
    </xf>
    <xf numFmtId="0" fontId="185" fillId="0" borderId="0" xfId="7" applyFont="1" applyAlignment="1">
      <alignment horizontal="left" readingOrder="1"/>
    </xf>
    <xf numFmtId="3" fontId="119" fillId="0" borderId="0" xfId="7" applyNumberFormat="1" applyFont="1" applyFill="1" applyAlignment="1">
      <alignment horizontal="right"/>
    </xf>
    <xf numFmtId="3" fontId="10" fillId="0" borderId="0" xfId="7" applyNumberFormat="1" applyFont="1" applyFill="1"/>
    <xf numFmtId="0" fontId="104" fillId="0" borderId="0" xfId="7" applyFont="1" applyFill="1" applyBorder="1" applyAlignment="1">
      <alignment horizontal="left"/>
    </xf>
    <xf numFmtId="3" fontId="108" fillId="0" borderId="0" xfId="7" applyNumberFormat="1" applyFont="1" applyBorder="1" applyAlignment="1">
      <alignment horizontal="right"/>
    </xf>
    <xf numFmtId="3" fontId="104" fillId="0" borderId="0" xfId="7" applyNumberFormat="1" applyFont="1" applyFill="1" applyAlignment="1">
      <alignment horizontal="right"/>
    </xf>
    <xf numFmtId="3" fontId="173" fillId="0" borderId="0" xfId="7" applyNumberFormat="1" applyFont="1" applyBorder="1" applyAlignment="1">
      <alignment horizontal="right"/>
    </xf>
    <xf numFmtId="3" fontId="10" fillId="4" borderId="0" xfId="7" applyNumberFormat="1" applyFont="1" applyFill="1"/>
    <xf numFmtId="3" fontId="108" fillId="0" borderId="0" xfId="7" applyNumberFormat="1" applyFont="1" applyAlignment="1">
      <alignment horizontal="right"/>
    </xf>
    <xf numFmtId="3" fontId="173" fillId="0" borderId="0" xfId="7" applyNumberFormat="1" applyFont="1" applyFill="1" applyAlignment="1">
      <alignment horizontal="right"/>
    </xf>
    <xf numFmtId="0" fontId="10" fillId="4" borderId="0" xfId="7" applyNumberFormat="1" applyFont="1" applyFill="1"/>
    <xf numFmtId="3" fontId="108" fillId="0" borderId="1" xfId="7" applyNumberFormat="1" applyFont="1" applyBorder="1" applyAlignment="1">
      <alignment horizontal="right"/>
    </xf>
    <xf numFmtId="3" fontId="104" fillId="0" borderId="1" xfId="7" applyNumberFormat="1" applyFont="1" applyBorder="1" applyAlignment="1">
      <alignment horizontal="right"/>
    </xf>
    <xf numFmtId="0" fontId="127" fillId="0" borderId="0" xfId="7" applyFont="1" applyFill="1" applyBorder="1" applyAlignment="1"/>
    <xf numFmtId="1" fontId="10" fillId="0" borderId="0" xfId="7" applyNumberFormat="1" applyFont="1" applyAlignment="1">
      <alignment horizontal="right"/>
    </xf>
    <xf numFmtId="3" fontId="186" fillId="0" borderId="13" xfId="0" applyNumberFormat="1" applyFont="1" applyBorder="1" applyAlignment="1">
      <alignment horizontal="center" vertical="center"/>
    </xf>
    <xf numFmtId="3" fontId="186" fillId="0" borderId="14" xfId="0" applyNumberFormat="1" applyFont="1" applyBorder="1" applyAlignment="1">
      <alignment horizontal="center" vertical="center"/>
    </xf>
    <xf numFmtId="1" fontId="10" fillId="0" borderId="0" xfId="7" applyNumberFormat="1" applyFont="1" applyBorder="1" applyAlignment="1">
      <alignment horizontal="right"/>
    </xf>
    <xf numFmtId="1" fontId="187" fillId="0" borderId="0" xfId="0" applyNumberFormat="1" applyFont="1" applyBorder="1"/>
    <xf numFmtId="3" fontId="120" fillId="0" borderId="0" xfId="7" applyNumberFormat="1" applyFont="1" applyFill="1" applyAlignment="1">
      <alignment horizontal="right"/>
    </xf>
    <xf numFmtId="3" fontId="119" fillId="0" borderId="0" xfId="7" applyNumberFormat="1" applyFont="1" applyAlignment="1">
      <alignment horizontal="right"/>
    </xf>
    <xf numFmtId="3" fontId="104" fillId="0" borderId="0" xfId="7" applyNumberFormat="1" applyFont="1" applyBorder="1" applyAlignment="1">
      <alignment horizontal="right"/>
    </xf>
    <xf numFmtId="3" fontId="104" fillId="0" borderId="0" xfId="7" applyNumberFormat="1" applyFont="1" applyAlignment="1">
      <alignment horizontal="right"/>
    </xf>
    <xf numFmtId="0" fontId="104" fillId="0" borderId="1" xfId="7" applyFont="1" applyFill="1" applyBorder="1" applyAlignment="1">
      <alignment horizontal="left"/>
    </xf>
    <xf numFmtId="3" fontId="10" fillId="0" borderId="0" xfId="7" applyNumberFormat="1" applyFont="1" applyBorder="1" applyAlignment="1">
      <alignment horizontal="right"/>
    </xf>
    <xf numFmtId="3" fontId="128" fillId="0" borderId="0" xfId="7" applyNumberFormat="1" applyFont="1" applyAlignment="1">
      <alignment horizontal="right"/>
    </xf>
    <xf numFmtId="3" fontId="120" fillId="0" borderId="0" xfId="7" applyNumberFormat="1" applyFont="1" applyAlignment="1">
      <alignment horizontal="right"/>
    </xf>
    <xf numFmtId="3" fontId="120" fillId="0" borderId="0" xfId="7" applyNumberFormat="1" applyFont="1" applyFill="1" applyBorder="1" applyAlignment="1">
      <alignment horizontal="right"/>
    </xf>
    <xf numFmtId="0" fontId="10" fillId="0" borderId="0" xfId="7" applyFont="1" applyFill="1" applyAlignment="1">
      <alignment horizontal="center"/>
    </xf>
    <xf numFmtId="174" fontId="10" fillId="4" borderId="0" xfId="7" applyNumberFormat="1" applyFont="1" applyFill="1"/>
    <xf numFmtId="3" fontId="161" fillId="0" borderId="0" xfId="7" applyNumberFormat="1" applyFont="1" applyBorder="1" applyAlignment="1">
      <alignment horizontal="right"/>
    </xf>
    <xf numFmtId="0" fontId="173" fillId="0" borderId="0" xfId="7" applyFont="1" applyFill="1" applyBorder="1" applyAlignment="1"/>
    <xf numFmtId="0" fontId="185" fillId="0" borderId="0" xfId="0" applyFont="1" applyBorder="1" applyAlignment="1">
      <alignment horizontal="right" vertical="top" readingOrder="2"/>
    </xf>
    <xf numFmtId="0" fontId="188" fillId="0" borderId="0" xfId="0" applyFont="1" applyFill="1" applyBorder="1" applyAlignment="1">
      <alignment horizontal="right" vertical="top" readingOrder="2"/>
    </xf>
    <xf numFmtId="0" fontId="185" fillId="0" borderId="0" xfId="0" applyFont="1" applyFill="1" applyBorder="1" applyAlignment="1">
      <alignment horizontal="right" vertical="top" readingOrder="2"/>
    </xf>
    <xf numFmtId="0" fontId="185" fillId="0" borderId="0" xfId="7" applyFont="1" applyFill="1"/>
    <xf numFmtId="3" fontId="10" fillId="0" borderId="0" xfId="7" applyNumberFormat="1" applyFont="1" applyFill="1" applyAlignment="1">
      <alignment horizontal="right"/>
    </xf>
    <xf numFmtId="0" fontId="119" fillId="0" borderId="2" xfId="7" applyFont="1" applyFill="1" applyBorder="1" applyAlignment="1">
      <alignment vertical="center"/>
    </xf>
    <xf numFmtId="0" fontId="10" fillId="0" borderId="0" xfId="7" applyFont="1" applyBorder="1"/>
    <xf numFmtId="0" fontId="104" fillId="0" borderId="0" xfId="7" applyFont="1"/>
    <xf numFmtId="0" fontId="108" fillId="0" borderId="0" xfId="7" applyFont="1" applyFill="1" applyBorder="1" applyAlignment="1"/>
    <xf numFmtId="174" fontId="10" fillId="0" borderId="0" xfId="7" applyNumberFormat="1" applyFont="1"/>
    <xf numFmtId="0" fontId="128" fillId="0" borderId="0" xfId="7" applyFont="1" applyFill="1" applyAlignment="1">
      <alignment horizontal="left" readingOrder="1"/>
    </xf>
    <xf numFmtId="185" fontId="10" fillId="0" borderId="0" xfId="7" applyNumberFormat="1" applyFont="1" applyAlignment="1">
      <alignment horizontal="right"/>
    </xf>
    <xf numFmtId="185" fontId="161" fillId="0" borderId="0" xfId="7" applyNumberFormat="1" applyFont="1" applyFill="1" applyAlignment="1">
      <alignment horizontal="right"/>
    </xf>
    <xf numFmtId="1" fontId="120" fillId="5" borderId="0" xfId="7" applyNumberFormat="1" applyFont="1" applyFill="1" applyAlignment="1">
      <alignment horizontal="right"/>
    </xf>
    <xf numFmtId="185" fontId="108" fillId="0" borderId="0" xfId="7" applyNumberFormat="1" applyFont="1" applyFill="1" applyAlignment="1">
      <alignment horizontal="right"/>
    </xf>
    <xf numFmtId="174" fontId="108" fillId="0" borderId="0" xfId="7" applyNumberFormat="1" applyFont="1" applyFill="1"/>
    <xf numFmtId="185" fontId="108" fillId="0" borderId="0" xfId="7" applyNumberFormat="1" applyFont="1" applyFill="1" applyBorder="1" applyAlignment="1">
      <alignment horizontal="right"/>
    </xf>
    <xf numFmtId="185" fontId="108" fillId="0" borderId="1" xfId="7" applyNumberFormat="1" applyFont="1" applyFill="1" applyBorder="1" applyAlignment="1">
      <alignment horizontal="right"/>
    </xf>
    <xf numFmtId="0" fontId="120" fillId="0" borderId="0" xfId="7" applyFont="1" applyFill="1" applyAlignment="1">
      <alignment horizontal="left" vertical="top" readingOrder="1"/>
    </xf>
    <xf numFmtId="166" fontId="119" fillId="0" borderId="0" xfId="7" applyNumberFormat="1" applyFont="1" applyFill="1" applyBorder="1" applyAlignment="1">
      <alignment horizontal="right"/>
    </xf>
    <xf numFmtId="166" fontId="119" fillId="0" borderId="0" xfId="7" applyNumberFormat="1" applyFont="1" applyBorder="1"/>
    <xf numFmtId="185" fontId="10" fillId="0" borderId="0" xfId="7" applyNumberFormat="1" applyFont="1"/>
    <xf numFmtId="166" fontId="104" fillId="0" borderId="0" xfId="7" applyNumberFormat="1" applyFont="1" applyBorder="1"/>
    <xf numFmtId="2" fontId="10" fillId="0" borderId="0" xfId="7" applyNumberFormat="1" applyFont="1"/>
    <xf numFmtId="166" fontId="104" fillId="0" borderId="0" xfId="7" applyNumberFormat="1" applyFont="1"/>
    <xf numFmtId="166" fontId="104" fillId="0" borderId="1" xfId="7" applyNumberFormat="1" applyFont="1" applyBorder="1"/>
    <xf numFmtId="0" fontId="120" fillId="0" borderId="0" xfId="7" applyFont="1" applyBorder="1" applyAlignment="1">
      <alignment horizontal="left"/>
    </xf>
    <xf numFmtId="0" fontId="120" fillId="0" borderId="0" xfId="7" applyFont="1" applyBorder="1"/>
    <xf numFmtId="0" fontId="10" fillId="0" borderId="0" xfId="7" applyFont="1" applyBorder="1" applyAlignment="1">
      <alignment horizontal="left"/>
    </xf>
    <xf numFmtId="2" fontId="119" fillId="0" borderId="3" xfId="7" applyNumberFormat="1" applyFont="1" applyFill="1" applyBorder="1" applyAlignment="1">
      <alignment horizontal="right"/>
    </xf>
    <xf numFmtId="2" fontId="119" fillId="0" borderId="0" xfId="7" applyNumberFormat="1" applyFont="1" applyFill="1" applyBorder="1" applyAlignment="1">
      <alignment horizontal="right" vertical="center"/>
    </xf>
    <xf numFmtId="2" fontId="119" fillId="0" borderId="0" xfId="7" applyNumberFormat="1" applyFont="1" applyFill="1"/>
    <xf numFmtId="185" fontId="10" fillId="0" borderId="0" xfId="7" applyNumberFormat="1" applyFont="1" applyFill="1" applyBorder="1"/>
    <xf numFmtId="3" fontId="190" fillId="0" borderId="0" xfId="0" applyNumberFormat="1" applyFont="1" applyBorder="1" applyAlignment="1">
      <alignment horizontal="center" vertical="center"/>
    </xf>
    <xf numFmtId="2" fontId="104" fillId="0" borderId="0" xfId="7" applyNumberFormat="1" applyFont="1" applyBorder="1" applyAlignment="1">
      <alignment horizontal="right"/>
    </xf>
    <xf numFmtId="2" fontId="104" fillId="0" borderId="0" xfId="7" applyNumberFormat="1" applyFont="1" applyBorder="1"/>
    <xf numFmtId="185" fontId="10" fillId="0" borderId="0" xfId="7" applyNumberFormat="1" applyFont="1" applyFill="1"/>
    <xf numFmtId="2" fontId="104" fillId="0" borderId="0" xfId="7" applyNumberFormat="1" applyFont="1" applyFill="1" applyAlignment="1">
      <alignment horizontal="right"/>
    </xf>
    <xf numFmtId="2" fontId="104" fillId="0" borderId="0" xfId="7" applyNumberFormat="1" applyFont="1"/>
    <xf numFmtId="2" fontId="104" fillId="0" borderId="1" xfId="7" applyNumberFormat="1" applyFont="1" applyBorder="1"/>
    <xf numFmtId="0" fontId="119" fillId="0" borderId="2" xfId="7" applyFont="1" applyFill="1" applyBorder="1" applyAlignment="1">
      <alignment horizontal="left"/>
    </xf>
    <xf numFmtId="0" fontId="119" fillId="0" borderId="2" xfId="0" applyNumberFormat="1" applyFont="1" applyFill="1" applyBorder="1" applyAlignment="1"/>
    <xf numFmtId="0" fontId="119" fillId="0" borderId="0" xfId="7" applyFont="1" applyFill="1" applyBorder="1" applyAlignment="1">
      <alignment horizontal="left"/>
    </xf>
    <xf numFmtId="4" fontId="119" fillId="0" borderId="0" xfId="0" applyNumberFormat="1" applyFont="1" applyFill="1" applyBorder="1" applyAlignment="1"/>
    <xf numFmtId="4" fontId="161" fillId="0" borderId="0" xfId="0" applyNumberFormat="1" applyFont="1" applyFill="1" applyBorder="1" applyAlignment="1"/>
    <xf numFmtId="4" fontId="10" fillId="0" borderId="0" xfId="7" applyNumberFormat="1" applyFont="1"/>
    <xf numFmtId="4" fontId="10" fillId="0" borderId="0" xfId="7" applyNumberFormat="1" applyFont="1" applyBorder="1"/>
    <xf numFmtId="4" fontId="104" fillId="0" borderId="0" xfId="0" applyNumberFormat="1" applyFont="1" applyFill="1" applyBorder="1" applyAlignment="1"/>
    <xf numFmtId="0" fontId="104" fillId="0" borderId="0" xfId="7" applyFont="1" applyFill="1" applyBorder="1" applyAlignment="1">
      <alignment horizontal="left" vertical="center" wrapText="1"/>
    </xf>
    <xf numFmtId="4" fontId="104" fillId="0" borderId="0" xfId="0" applyNumberFormat="1" applyFont="1" applyFill="1" applyBorder="1" applyAlignment="1">
      <alignment horizontal="right"/>
    </xf>
    <xf numFmtId="0" fontId="191" fillId="6" borderId="0" xfId="0" applyFont="1" applyFill="1" applyBorder="1" applyAlignment="1">
      <alignment horizontal="right" vertical="top" readingOrder="2"/>
    </xf>
    <xf numFmtId="0" fontId="185" fillId="0" borderId="0" xfId="0" applyFont="1" applyBorder="1" applyAlignment="1">
      <alignment horizontal="right" readingOrder="2"/>
    </xf>
    <xf numFmtId="0" fontId="188" fillId="0" borderId="0" xfId="0" applyFont="1" applyBorder="1" applyAlignment="1">
      <alignment horizontal="right" readingOrder="2"/>
    </xf>
    <xf numFmtId="4" fontId="104" fillId="0" borderId="1" xfId="0" applyNumberFormat="1" applyFont="1" applyFill="1" applyBorder="1" applyAlignment="1"/>
    <xf numFmtId="4" fontId="104" fillId="0" borderId="1" xfId="0" applyNumberFormat="1" applyFont="1" applyFill="1" applyBorder="1" applyAlignment="1">
      <alignment horizontal="right"/>
    </xf>
    <xf numFmtId="0" fontId="119" fillId="0" borderId="2" xfId="0" applyNumberFormat="1" applyFont="1" applyFill="1" applyBorder="1" applyAlignment="1">
      <alignment horizontal="right"/>
    </xf>
    <xf numFmtId="4" fontId="119" fillId="0" borderId="0" xfId="0" applyNumberFormat="1" applyFont="1" applyFill="1" applyBorder="1" applyAlignment="1">
      <alignment horizontal="right"/>
    </xf>
    <xf numFmtId="0" fontId="119" fillId="0" borderId="3" xfId="0" applyFont="1" applyFill="1" applyBorder="1" applyAlignment="1">
      <alignment horizontal="right"/>
    </xf>
    <xf numFmtId="0" fontId="119" fillId="0" borderId="2" xfId="0" applyFont="1" applyFill="1" applyBorder="1" applyAlignment="1">
      <alignment horizontal="right"/>
    </xf>
    <xf numFmtId="4" fontId="119" fillId="0" borderId="3" xfId="0" applyNumberFormat="1" applyFont="1" applyFill="1" applyBorder="1" applyAlignment="1">
      <alignment horizontal="right"/>
    </xf>
    <xf numFmtId="4" fontId="108" fillId="0" borderId="0" xfId="0" applyNumberFormat="1" applyFont="1" applyFill="1" applyBorder="1" applyAlignment="1">
      <alignment horizontal="right"/>
    </xf>
    <xf numFmtId="0" fontId="0" fillId="0" borderId="0" xfId="0" applyFill="1" applyAlignment="1">
      <alignment vertical="center"/>
    </xf>
    <xf numFmtId="0" fontId="0" fillId="0" borderId="0" xfId="0" applyAlignment="1">
      <alignment vertical="center"/>
    </xf>
    <xf numFmtId="0" fontId="129" fillId="0" borderId="0" xfId="0" applyFont="1" applyAlignment="1"/>
    <xf numFmtId="0" fontId="119" fillId="0" borderId="3" xfId="0" applyFont="1" applyBorder="1" applyAlignment="1">
      <alignment horizontal="right"/>
    </xf>
    <xf numFmtId="4" fontId="104" fillId="0" borderId="0" xfId="0" applyNumberFormat="1" applyFont="1" applyBorder="1" applyAlignment="1">
      <alignment horizontal="right"/>
    </xf>
    <xf numFmtId="4" fontId="108" fillId="0" borderId="0" xfId="0" applyNumberFormat="1" applyFont="1" applyBorder="1" applyAlignment="1">
      <alignment horizontal="right"/>
    </xf>
    <xf numFmtId="3" fontId="10" fillId="0" borderId="0" xfId="7" applyNumberFormat="1" applyFont="1"/>
    <xf numFmtId="4" fontId="104" fillId="0" borderId="1" xfId="0" applyNumberFormat="1" applyFont="1" applyBorder="1" applyAlignment="1">
      <alignment horizontal="right"/>
    </xf>
    <xf numFmtId="0" fontId="128" fillId="0" borderId="0" xfId="7" applyFont="1" applyAlignment="1">
      <alignment horizontal="left" readingOrder="1"/>
    </xf>
    <xf numFmtId="0" fontId="119" fillId="0" borderId="2" xfId="0" applyFont="1" applyBorder="1" applyAlignment="1">
      <alignment horizontal="right" vertical="center"/>
    </xf>
    <xf numFmtId="4" fontId="119" fillId="0" borderId="0" xfId="0" applyNumberFormat="1" applyFont="1" applyBorder="1" applyAlignment="1">
      <alignment horizontal="right"/>
    </xf>
    <xf numFmtId="186" fontId="10" fillId="0" borderId="0" xfId="7" applyNumberFormat="1" applyFont="1"/>
    <xf numFmtId="4" fontId="0" fillId="0" borderId="0" xfId="0" applyNumberFormat="1"/>
    <xf numFmtId="0" fontId="119" fillId="0" borderId="2" xfId="0" applyFont="1" applyBorder="1" applyAlignment="1">
      <alignment horizontal="right"/>
    </xf>
    <xf numFmtId="0" fontId="191" fillId="6" borderId="0" xfId="0" applyFont="1" applyFill="1" applyBorder="1" applyAlignment="1">
      <alignment horizontal="right" readingOrder="2"/>
    </xf>
    <xf numFmtId="0" fontId="169" fillId="0" borderId="0" xfId="7" applyFont="1" applyFill="1" applyBorder="1" applyAlignment="1">
      <alignment horizontal="left"/>
    </xf>
    <xf numFmtId="0" fontId="113" fillId="0" borderId="0" xfId="7" applyFont="1" applyFill="1" applyAlignment="1">
      <alignment horizontal="left"/>
    </xf>
    <xf numFmtId="0" fontId="27" fillId="0" borderId="1" xfId="7" applyFont="1" applyFill="1" applyBorder="1" applyAlignment="1">
      <alignment horizontal="right" vertical="center"/>
    </xf>
    <xf numFmtId="3" fontId="119" fillId="0" borderId="0" xfId="7" applyNumberFormat="1" applyFont="1" applyFill="1" applyBorder="1" applyAlignment="1">
      <alignment horizontal="right"/>
    </xf>
    <xf numFmtId="0" fontId="113" fillId="0" borderId="0" xfId="7" applyFont="1" applyFill="1" applyBorder="1" applyAlignment="1">
      <alignment horizontal="left"/>
    </xf>
    <xf numFmtId="0" fontId="113" fillId="0" borderId="0" xfId="7" applyFont="1" applyFill="1" applyAlignment="1"/>
    <xf numFmtId="0" fontId="27" fillId="0" borderId="0" xfId="7" applyFont="1" applyFill="1" applyAlignment="1">
      <alignment horizontal="right" vertical="center"/>
    </xf>
    <xf numFmtId="0" fontId="174" fillId="0" borderId="1" xfId="7" applyFont="1" applyFill="1" applyBorder="1" applyAlignment="1">
      <alignment horizontal="right"/>
    </xf>
    <xf numFmtId="0" fontId="120" fillId="0" borderId="2" xfId="7" applyFont="1" applyFill="1" applyBorder="1" applyAlignment="1">
      <alignment horizontal="right" vertical="center"/>
    </xf>
    <xf numFmtId="168" fontId="10" fillId="0" borderId="0" xfId="7" applyNumberFormat="1" applyFont="1"/>
    <xf numFmtId="183" fontId="10" fillId="0" borderId="0" xfId="116" applyNumberFormat="1" applyFont="1"/>
    <xf numFmtId="168" fontId="113" fillId="0" borderId="0" xfId="7" applyNumberFormat="1" applyFont="1" applyFill="1" applyAlignment="1">
      <alignment horizontal="right"/>
    </xf>
    <xf numFmtId="0" fontId="127" fillId="0" borderId="0" xfId="7" applyFont="1" applyFill="1" applyAlignment="1">
      <alignment horizontal="left"/>
    </xf>
    <xf numFmtId="0" fontId="127" fillId="0" borderId="0" xfId="7" applyFont="1" applyFill="1" applyAlignment="1">
      <alignment horizontal="right"/>
    </xf>
    <xf numFmtId="0" fontId="173" fillId="0" borderId="0" xfId="7" applyFont="1" applyFill="1" applyAlignment="1">
      <alignment horizontal="right"/>
    </xf>
    <xf numFmtId="0" fontId="120" fillId="0" borderId="0" xfId="7" applyFont="1" applyFill="1" applyAlignment="1">
      <alignment vertical="center"/>
    </xf>
    <xf numFmtId="0" fontId="115" fillId="0" borderId="0" xfId="7" applyFont="1" applyFill="1" applyAlignment="1">
      <alignment horizontal="center"/>
    </xf>
    <xf numFmtId="0" fontId="193" fillId="0" borderId="0" xfId="0" applyFont="1"/>
    <xf numFmtId="3" fontId="194" fillId="0" borderId="0" xfId="0" applyNumberFormat="1" applyFont="1"/>
    <xf numFmtId="3" fontId="41" fillId="0" borderId="0" xfId="0" applyNumberFormat="1" applyFont="1" applyAlignment="1">
      <alignment horizontal="right"/>
    </xf>
    <xf numFmtId="0" fontId="119" fillId="0" borderId="2" xfId="7" applyFont="1" applyBorder="1" applyAlignment="1">
      <alignment horizontal="right"/>
    </xf>
    <xf numFmtId="166" fontId="10" fillId="0" borderId="0" xfId="7" applyNumberFormat="1" applyFont="1"/>
    <xf numFmtId="0" fontId="118" fillId="0" borderId="1" xfId="7" applyFont="1" applyFill="1" applyBorder="1" applyAlignment="1">
      <alignment horizontal="right"/>
    </xf>
    <xf numFmtId="0" fontId="154" fillId="0" borderId="0" xfId="7" applyFont="1"/>
    <xf numFmtId="168" fontId="118" fillId="0" borderId="0" xfId="7" applyNumberFormat="1" applyFont="1" applyFill="1" applyAlignment="1">
      <alignment horizontal="right"/>
    </xf>
    <xf numFmtId="0" fontId="195" fillId="0" borderId="0" xfId="7" applyFont="1" applyAlignment="1">
      <alignment horizontal="left" readingOrder="1"/>
    </xf>
    <xf numFmtId="187" fontId="10" fillId="0" borderId="0" xfId="7" applyNumberFormat="1" applyFont="1"/>
    <xf numFmtId="0" fontId="119" fillId="0" borderId="0" xfId="7" applyFont="1" applyAlignment="1">
      <alignment horizontal="right"/>
    </xf>
    <xf numFmtId="186" fontId="119" fillId="0" borderId="0" xfId="7" applyNumberFormat="1" applyFont="1" applyAlignment="1">
      <alignment horizontal="right"/>
    </xf>
    <xf numFmtId="186" fontId="161" fillId="0" borderId="0" xfId="7" applyNumberFormat="1" applyFont="1" applyAlignment="1">
      <alignment horizontal="right"/>
    </xf>
    <xf numFmtId="186" fontId="104" fillId="0" borderId="0" xfId="7" applyNumberFormat="1" applyFont="1" applyAlignment="1">
      <alignment horizontal="right"/>
    </xf>
    <xf numFmtId="186" fontId="108" fillId="0" borderId="0" xfId="7" applyNumberFormat="1" applyFont="1" applyAlignment="1">
      <alignment horizontal="right"/>
    </xf>
    <xf numFmtId="186" fontId="104" fillId="0" borderId="1" xfId="7" applyNumberFormat="1" applyFont="1" applyBorder="1" applyAlignment="1">
      <alignment horizontal="right"/>
    </xf>
    <xf numFmtId="186" fontId="108" fillId="0" borderId="1" xfId="7" applyNumberFormat="1" applyFont="1" applyBorder="1" applyAlignment="1">
      <alignment horizontal="right"/>
    </xf>
    <xf numFmtId="0" fontId="113" fillId="0" borderId="0" xfId="7" applyFont="1" applyAlignment="1">
      <alignment horizontal="left" readingOrder="1"/>
    </xf>
    <xf numFmtId="0" fontId="118" fillId="0" borderId="0" xfId="7" applyFont="1" applyFill="1" applyAlignment="1">
      <alignment horizontal="right"/>
    </xf>
    <xf numFmtId="0" fontId="170" fillId="0" borderId="0" xfId="7" applyFont="1" applyFill="1" applyBorder="1" applyAlignment="1">
      <alignment horizontal="right" vertical="center"/>
    </xf>
    <xf numFmtId="43" fontId="10" fillId="0" borderId="0" xfId="116" applyFont="1"/>
    <xf numFmtId="0" fontId="104" fillId="0" borderId="0" xfId="7" applyFont="1" applyFill="1" applyBorder="1" applyAlignment="1">
      <alignment readingOrder="1"/>
    </xf>
    <xf numFmtId="183" fontId="104" fillId="0" borderId="0" xfId="116" applyNumberFormat="1" applyFont="1" applyFill="1" applyAlignment="1">
      <alignment horizontal="right"/>
    </xf>
    <xf numFmtId="168" fontId="119" fillId="0" borderId="0" xfId="7" applyNumberFormat="1" applyFont="1" applyFill="1" applyBorder="1" applyAlignment="1">
      <alignment horizontal="right"/>
    </xf>
    <xf numFmtId="183" fontId="196" fillId="0" borderId="0" xfId="116" applyNumberFormat="1" applyFont="1" applyFill="1"/>
    <xf numFmtId="183" fontId="104" fillId="0" borderId="0" xfId="116" applyNumberFormat="1" applyFont="1" applyFill="1" applyBorder="1" applyAlignment="1">
      <alignment horizontal="right"/>
    </xf>
    <xf numFmtId="0" fontId="119" fillId="0" borderId="0" xfId="7" applyFont="1" applyFill="1" applyBorder="1" applyAlignment="1">
      <alignment readingOrder="1"/>
    </xf>
    <xf numFmtId="183" fontId="119" fillId="0" borderId="0" xfId="116" applyNumberFormat="1" applyFont="1" applyFill="1" applyAlignment="1">
      <alignment horizontal="right"/>
    </xf>
    <xf numFmtId="3" fontId="10" fillId="0" borderId="0" xfId="7" applyNumberFormat="1" applyFont="1" applyBorder="1"/>
    <xf numFmtId="0" fontId="10" fillId="7" borderId="0" xfId="7" applyFont="1" applyFill="1" applyBorder="1" applyAlignment="1">
      <alignment horizontal="right"/>
    </xf>
    <xf numFmtId="183" fontId="10" fillId="7" borderId="0" xfId="7" applyNumberFormat="1" applyFont="1" applyFill="1" applyBorder="1" applyAlignment="1">
      <alignment horizontal="right"/>
    </xf>
    <xf numFmtId="0" fontId="104" fillId="0" borderId="0" xfId="7" applyFont="1" applyFill="1" applyBorder="1" applyAlignment="1">
      <alignment wrapText="1" readingOrder="1"/>
    </xf>
    <xf numFmtId="0" fontId="104" fillId="0" borderId="1" xfId="7" applyFont="1" applyFill="1" applyBorder="1" applyAlignment="1">
      <alignment wrapText="1" readingOrder="1"/>
    </xf>
    <xf numFmtId="0" fontId="104" fillId="0" borderId="1" xfId="70" applyFont="1" applyFill="1" applyBorder="1" applyAlignment="1">
      <alignment horizontal="right"/>
    </xf>
    <xf numFmtId="2" fontId="104" fillId="0" borderId="1" xfId="70" applyNumberFormat="1" applyFont="1" applyFill="1" applyBorder="1" applyAlignment="1">
      <alignment horizontal="right"/>
    </xf>
    <xf numFmtId="0" fontId="104" fillId="0" borderId="0" xfId="7" applyFont="1" applyAlignment="1">
      <alignment readingOrder="1"/>
    </xf>
    <xf numFmtId="0" fontId="169" fillId="0" borderId="0" xfId="7" applyFont="1" applyAlignment="1">
      <alignment horizontal="left" readingOrder="2"/>
    </xf>
    <xf numFmtId="0" fontId="120" fillId="0" borderId="0" xfId="7" applyFont="1" applyFill="1" applyAlignment="1">
      <alignment horizontal="right" vertical="center"/>
    </xf>
    <xf numFmtId="0" fontId="10" fillId="8" borderId="0" xfId="7" applyFont="1" applyFill="1"/>
    <xf numFmtId="3" fontId="10" fillId="8" borderId="0" xfId="7" applyNumberFormat="1" applyFont="1" applyFill="1"/>
    <xf numFmtId="4" fontId="119" fillId="0" borderId="0" xfId="7" applyNumberFormat="1" applyFont="1" applyFill="1" applyBorder="1" applyAlignment="1">
      <alignment horizontal="right"/>
    </xf>
    <xf numFmtId="9" fontId="10" fillId="0" borderId="0" xfId="2" applyFont="1" applyFill="1"/>
    <xf numFmtId="0" fontId="10" fillId="8" borderId="0" xfId="7" applyFont="1" applyFill="1" applyBorder="1"/>
    <xf numFmtId="0" fontId="124" fillId="0" borderId="0" xfId="7" applyFont="1" applyFill="1" applyAlignment="1">
      <alignment horizontal="right"/>
    </xf>
    <xf numFmtId="0" fontId="115" fillId="8" borderId="0" xfId="7" applyFont="1" applyFill="1"/>
    <xf numFmtId="3" fontId="119" fillId="0" borderId="1" xfId="7" applyNumberFormat="1" applyFont="1" applyFill="1" applyBorder="1" applyAlignment="1">
      <alignment horizontal="right"/>
    </xf>
    <xf numFmtId="0" fontId="119" fillId="0" borderId="3" xfId="7" applyFont="1" applyFill="1" applyBorder="1" applyAlignment="1">
      <alignment horizontal="right"/>
    </xf>
    <xf numFmtId="0" fontId="119" fillId="0" borderId="0" xfId="7" applyFont="1" applyFill="1" applyBorder="1" applyAlignment="1">
      <alignment horizontal="right"/>
    </xf>
    <xf numFmtId="0" fontId="169" fillId="0" borderId="0" xfId="7" applyFont="1" applyFill="1" applyBorder="1" applyAlignment="1"/>
    <xf numFmtId="0" fontId="120" fillId="0" borderId="0" xfId="7" applyFont="1" applyFill="1" applyAlignment="1">
      <alignment horizontal="right"/>
    </xf>
    <xf numFmtId="0" fontId="128" fillId="0" borderId="0" xfId="7" applyFont="1" applyFill="1" applyBorder="1" applyAlignment="1"/>
    <xf numFmtId="0" fontId="119" fillId="0" borderId="2" xfId="3" applyFont="1" applyFill="1" applyBorder="1" applyAlignment="1">
      <alignment horizontal="left" vertical="center"/>
    </xf>
    <xf numFmtId="0" fontId="119" fillId="0" borderId="2" xfId="3" applyFont="1" applyFill="1" applyBorder="1" applyAlignment="1">
      <alignment horizontal="right"/>
    </xf>
    <xf numFmtId="0" fontId="120" fillId="0" borderId="0" xfId="7" applyFont="1" applyFill="1" applyBorder="1" applyAlignment="1">
      <alignment horizontal="right" vertical="center" wrapText="1"/>
    </xf>
    <xf numFmtId="0" fontId="119" fillId="0" borderId="0" xfId="3" applyFont="1" applyFill="1" applyBorder="1" applyAlignment="1"/>
    <xf numFmtId="182" fontId="119" fillId="0" borderId="0" xfId="116" applyNumberFormat="1" applyFont="1" applyFill="1" applyBorder="1" applyAlignment="1">
      <alignment horizontal="right" indent="2"/>
    </xf>
    <xf numFmtId="0" fontId="104" fillId="0" borderId="0" xfId="3" applyFont="1" applyFill="1" applyBorder="1" applyAlignment="1">
      <alignment horizontal="left"/>
    </xf>
    <xf numFmtId="0" fontId="104" fillId="0" borderId="0" xfId="3" applyFont="1" applyFill="1" applyBorder="1" applyAlignment="1">
      <alignment horizontal="right"/>
    </xf>
    <xf numFmtId="0" fontId="104" fillId="0" borderId="1" xfId="3" applyFont="1" applyFill="1" applyBorder="1" applyAlignment="1">
      <alignment horizontal="left"/>
    </xf>
    <xf numFmtId="0" fontId="104" fillId="0" borderId="1" xfId="3" applyFont="1" applyFill="1" applyBorder="1" applyAlignment="1">
      <alignment horizontal="right"/>
    </xf>
    <xf numFmtId="0" fontId="113" fillId="0" borderId="0" xfId="3" applyFont="1" applyFill="1" applyBorder="1" applyAlignment="1">
      <alignment horizontal="left"/>
    </xf>
    <xf numFmtId="0" fontId="0" fillId="0" borderId="0" xfId="0" applyNumberFormat="1" applyAlignment="1">
      <alignment horizontal="right"/>
    </xf>
    <xf numFmtId="0" fontId="61" fillId="0" borderId="0" xfId="7" applyFont="1" applyFill="1" applyBorder="1" applyAlignment="1"/>
    <xf numFmtId="4" fontId="61" fillId="0" borderId="0" xfId="7" applyNumberFormat="1" applyFont="1" applyFill="1" applyBorder="1" applyAlignment="1"/>
    <xf numFmtId="3" fontId="61" fillId="0" borderId="0" xfId="7" applyNumberFormat="1" applyFont="1" applyFill="1" applyBorder="1" applyAlignment="1"/>
    <xf numFmtId="0" fontId="185" fillId="0" borderId="0" xfId="7" applyFont="1" applyFill="1" applyAlignment="1">
      <alignment horizontal="left" readingOrder="1"/>
    </xf>
    <xf numFmtId="0" fontId="10" fillId="0" borderId="0" xfId="7" applyFont="1" applyAlignment="1">
      <alignment horizontal="right" wrapText="1" readingOrder="2"/>
    </xf>
    <xf numFmtId="0" fontId="119" fillId="0" borderId="0" xfId="7" applyFont="1" applyFill="1" applyAlignment="1">
      <alignment horizontal="right"/>
    </xf>
    <xf numFmtId="0" fontId="104" fillId="0" borderId="0" xfId="7" applyFont="1" applyFill="1" applyBorder="1" applyAlignment="1">
      <alignment horizontal="right"/>
    </xf>
    <xf numFmtId="0" fontId="108" fillId="0" borderId="1" xfId="7" applyFont="1" applyFill="1" applyBorder="1" applyAlignment="1">
      <alignment horizontal="right"/>
    </xf>
    <xf numFmtId="0" fontId="113" fillId="0" borderId="0" xfId="7" applyFont="1" applyFill="1" applyAlignment="1">
      <alignment horizontal="left" readingOrder="2"/>
    </xf>
    <xf numFmtId="3" fontId="188" fillId="0" borderId="0" xfId="0" applyNumberFormat="1" applyFont="1" applyBorder="1" applyAlignment="1">
      <alignment horizontal="right" readingOrder="2"/>
    </xf>
    <xf numFmtId="0" fontId="104" fillId="0" borderId="0" xfId="7" applyFont="1" applyFill="1" applyAlignment="1">
      <alignment horizontal="left" readingOrder="1"/>
    </xf>
    <xf numFmtId="2" fontId="10" fillId="0" borderId="0" xfId="7" applyNumberFormat="1" applyFont="1" applyBorder="1"/>
    <xf numFmtId="0" fontId="120" fillId="0" borderId="0" xfId="7" applyFont="1" applyFill="1" applyBorder="1" applyAlignment="1">
      <alignment readingOrder="1"/>
    </xf>
    <xf numFmtId="0" fontId="104" fillId="0" borderId="0" xfId="7" applyFont="1" applyFill="1" applyBorder="1" applyAlignment="1">
      <alignment horizontal="left" wrapText="1"/>
    </xf>
    <xf numFmtId="0" fontId="104" fillId="0" borderId="0" xfId="7" applyFont="1" applyFill="1" applyBorder="1" applyAlignment="1">
      <alignment wrapText="1"/>
    </xf>
    <xf numFmtId="182" fontId="104" fillId="0" borderId="1" xfId="116" applyNumberFormat="1" applyFont="1" applyFill="1" applyBorder="1" applyAlignment="1"/>
    <xf numFmtId="0" fontId="113" fillId="0" borderId="0" xfId="7" applyFont="1" applyFill="1" applyBorder="1" applyAlignment="1">
      <alignment horizontal="left" readingOrder="2"/>
    </xf>
    <xf numFmtId="0" fontId="199" fillId="0" borderId="0" xfId="7" applyFont="1" applyFill="1"/>
    <xf numFmtId="0" fontId="200" fillId="0" borderId="0" xfId="7" applyFont="1" applyFill="1" applyAlignment="1">
      <alignment horizontal="right"/>
    </xf>
    <xf numFmtId="0" fontId="200" fillId="0" borderId="0" xfId="7" applyFont="1" applyFill="1"/>
    <xf numFmtId="0" fontId="201" fillId="0" borderId="2" xfId="7" applyFont="1" applyFill="1" applyBorder="1" applyAlignment="1">
      <alignment horizontal="right" vertical="center"/>
    </xf>
    <xf numFmtId="0" fontId="202" fillId="0" borderId="0" xfId="7" applyFont="1" applyFill="1" applyBorder="1" applyAlignment="1">
      <alignment horizontal="left" wrapText="1"/>
    </xf>
    <xf numFmtId="2" fontId="202" fillId="0" borderId="0" xfId="7" applyNumberFormat="1" applyFont="1" applyFill="1" applyAlignment="1">
      <alignment horizontal="right"/>
    </xf>
    <xf numFmtId="2" fontId="104" fillId="0" borderId="0" xfId="7" applyNumberFormat="1" applyFont="1" applyFill="1" applyBorder="1" applyAlignment="1">
      <alignment wrapText="1"/>
    </xf>
    <xf numFmtId="0" fontId="202" fillId="0" borderId="0" xfId="7" applyFont="1" applyFill="1" applyBorder="1" applyAlignment="1">
      <alignment horizontal="left"/>
    </xf>
    <xf numFmtId="2" fontId="104" fillId="0" borderId="0" xfId="7" applyNumberFormat="1" applyFont="1" applyFill="1" applyBorder="1" applyAlignment="1"/>
    <xf numFmtId="0" fontId="202" fillId="0" borderId="1" xfId="7" applyFont="1" applyFill="1" applyBorder="1" applyAlignment="1">
      <alignment horizontal="left"/>
    </xf>
    <xf numFmtId="2" fontId="202" fillId="0" borderId="1" xfId="7" applyNumberFormat="1" applyFont="1" applyFill="1" applyBorder="1" applyAlignment="1">
      <alignment horizontal="right"/>
    </xf>
    <xf numFmtId="2" fontId="104" fillId="0" borderId="1" xfId="7" applyNumberFormat="1" applyFont="1" applyFill="1" applyBorder="1" applyAlignment="1"/>
    <xf numFmtId="0" fontId="204" fillId="0" borderId="0" xfId="7" applyFont="1" applyFill="1" applyBorder="1" applyAlignment="1">
      <alignment horizontal="left" readingOrder="2"/>
    </xf>
    <xf numFmtId="0" fontId="128" fillId="0" borderId="0" xfId="7" applyFont="1" applyFill="1" applyBorder="1" applyAlignment="1">
      <alignment readingOrder="1"/>
    </xf>
    <xf numFmtId="0" fontId="162" fillId="0" borderId="0" xfId="7" applyFont="1" applyFill="1" applyAlignment="1">
      <alignment vertical="top" readingOrder="1"/>
    </xf>
    <xf numFmtId="2" fontId="104" fillId="0" borderId="0" xfId="7" applyNumberFormat="1" applyFont="1" applyFill="1" applyAlignment="1">
      <alignment horizontal="right" vertical="center" readingOrder="2"/>
    </xf>
    <xf numFmtId="2" fontId="104" fillId="0" borderId="0" xfId="7" applyNumberFormat="1" applyFont="1" applyFill="1" applyBorder="1" applyAlignment="1">
      <alignment horizontal="right" vertical="center" wrapText="1" readingOrder="2"/>
    </xf>
    <xf numFmtId="2" fontId="104" fillId="0" borderId="0" xfId="7" applyNumberFormat="1" applyFont="1" applyFill="1" applyBorder="1" applyAlignment="1">
      <alignment horizontal="right" vertical="center" readingOrder="2"/>
    </xf>
    <xf numFmtId="2" fontId="104" fillId="0" borderId="1" xfId="7" applyNumberFormat="1" applyFont="1" applyFill="1" applyBorder="1" applyAlignment="1">
      <alignment horizontal="right" vertical="center" readingOrder="2"/>
    </xf>
    <xf numFmtId="0" fontId="104" fillId="0" borderId="0" xfId="7" applyFont="1" applyFill="1" applyBorder="1" applyAlignment="1">
      <alignment horizontal="right" vertical="center" readingOrder="2"/>
    </xf>
    <xf numFmtId="0" fontId="10" fillId="0" borderId="0" xfId="7" applyFont="1" applyFill="1" applyBorder="1" applyAlignment="1">
      <alignment horizontal="right" vertical="center" readingOrder="2"/>
    </xf>
    <xf numFmtId="0" fontId="113" fillId="0" borderId="0" xfId="7" applyFont="1" applyFill="1" applyAlignment="1">
      <alignment vertical="top" readingOrder="1"/>
    </xf>
    <xf numFmtId="0" fontId="127" fillId="0" borderId="0" xfId="7" applyFont="1" applyFill="1"/>
    <xf numFmtId="0" fontId="19" fillId="9" borderId="0" xfId="0" applyFont="1" applyFill="1" applyAlignment="1">
      <alignment readingOrder="1"/>
    </xf>
    <xf numFmtId="0" fontId="19" fillId="10" borderId="0" xfId="0" applyFont="1" applyFill="1" applyAlignment="1">
      <alignment readingOrder="1"/>
    </xf>
    <xf numFmtId="0" fontId="0" fillId="0" borderId="0" xfId="0" applyFont="1"/>
    <xf numFmtId="3" fontId="5" fillId="0" borderId="0" xfId="0" applyNumberFormat="1" applyFont="1" applyFill="1" applyAlignment="1">
      <alignment horizontal="right" vertical="center"/>
    </xf>
    <xf numFmtId="0" fontId="51" fillId="0" borderId="3" xfId="0" applyFont="1" applyFill="1" applyBorder="1" applyAlignment="1">
      <alignment horizontal="right"/>
    </xf>
    <xf numFmtId="0" fontId="51" fillId="0" borderId="1" xfId="0" applyFont="1" applyFill="1" applyBorder="1" applyAlignment="1">
      <alignment horizontal="right"/>
    </xf>
    <xf numFmtId="49" fontId="15" fillId="0" borderId="0" xfId="0" applyNumberFormat="1" applyFont="1" applyFill="1" applyBorder="1" applyAlignment="1">
      <alignment horizontal="left" vertical="center"/>
    </xf>
    <xf numFmtId="0" fontId="0" fillId="3" borderId="0" xfId="0" applyFont="1" applyFill="1"/>
    <xf numFmtId="0" fontId="8" fillId="11" borderId="1" xfId="0" applyFont="1" applyFill="1" applyBorder="1" applyAlignment="1">
      <alignment horizontal="right" vertical="center" wrapText="1"/>
    </xf>
    <xf numFmtId="0" fontId="205" fillId="9" borderId="0" xfId="0" applyFont="1" applyFill="1"/>
    <xf numFmtId="0" fontId="0" fillId="9" borderId="0" xfId="0" applyFill="1"/>
    <xf numFmtId="0" fontId="0" fillId="9" borderId="0" xfId="0" applyFont="1" applyFill="1"/>
    <xf numFmtId="0" fontId="125" fillId="0" borderId="0" xfId="0" applyFont="1" applyFill="1" applyBorder="1" applyAlignment="1">
      <alignment horizontal="left" vertical="center" indent="1"/>
    </xf>
    <xf numFmtId="0" fontId="5" fillId="0" borderId="1" xfId="0" applyFont="1" applyFill="1" applyBorder="1" applyAlignment="1">
      <alignment horizontal="left" vertical="center" indent="1"/>
    </xf>
    <xf numFmtId="0" fontId="115" fillId="9" borderId="0" xfId="0" applyFont="1" applyFill="1"/>
    <xf numFmtId="0" fontId="19" fillId="9" borderId="0" xfId="0" applyFont="1" applyFill="1"/>
    <xf numFmtId="0" fontId="20" fillId="11" borderId="2" xfId="3" applyFont="1" applyFill="1" applyBorder="1" applyAlignment="1">
      <alignment horizontal="right" vertical="center"/>
    </xf>
    <xf numFmtId="0" fontId="115" fillId="0" borderId="0" xfId="0" applyFont="1" applyFill="1"/>
    <xf numFmtId="0" fontId="12" fillId="4" borderId="0" xfId="7" applyFont="1" applyFill="1"/>
    <xf numFmtId="0" fontId="12" fillId="4" borderId="0" xfId="7" applyFont="1" applyFill="1" applyAlignment="1">
      <alignment horizontal="right"/>
    </xf>
    <xf numFmtId="0" fontId="206" fillId="0" borderId="0" xfId="7" applyFont="1"/>
    <xf numFmtId="0" fontId="12" fillId="0" borderId="0" xfId="7" applyFont="1"/>
    <xf numFmtId="0" fontId="207" fillId="0" borderId="0" xfId="7" applyFont="1" applyFill="1" applyBorder="1" applyAlignment="1">
      <alignment horizontal="left"/>
    </xf>
    <xf numFmtId="168" fontId="207" fillId="0" borderId="0" xfId="7" applyNumberFormat="1" applyFont="1" applyFill="1" applyBorder="1" applyAlignment="1">
      <alignment horizontal="right"/>
    </xf>
    <xf numFmtId="0" fontId="207" fillId="0" borderId="1" xfId="7" applyFont="1" applyFill="1" applyBorder="1" applyAlignment="1">
      <alignment horizontal="left"/>
    </xf>
    <xf numFmtId="168" fontId="207" fillId="0" borderId="1" xfId="7" applyNumberFormat="1" applyFont="1" applyFill="1" applyBorder="1" applyAlignment="1">
      <alignment horizontal="right"/>
    </xf>
    <xf numFmtId="0" fontId="208" fillId="0" borderId="0" xfId="0" applyFont="1" applyAlignment="1">
      <alignment horizontal="center" readingOrder="1"/>
    </xf>
    <xf numFmtId="0" fontId="3" fillId="0" borderId="0" xfId="0" applyFont="1" applyFill="1"/>
    <xf numFmtId="0" fontId="45" fillId="0" borderId="0" xfId="0" applyFont="1" applyFill="1" applyBorder="1" applyAlignment="1">
      <alignment horizontal="justify" vertical="top"/>
    </xf>
    <xf numFmtId="0" fontId="96" fillId="0" borderId="0" xfId="0" applyFont="1" applyFill="1" applyBorder="1" applyAlignment="1">
      <alignment horizontal="left" vertical="top"/>
    </xf>
    <xf numFmtId="0" fontId="96" fillId="0" borderId="0" xfId="0" applyFont="1" applyFill="1" applyBorder="1" applyAlignment="1">
      <alignment horizontal="justify" vertical="center" wrapText="1"/>
    </xf>
    <xf numFmtId="0" fontId="96" fillId="0" borderId="0" xfId="0" applyFont="1" applyFill="1" applyBorder="1" applyAlignment="1">
      <alignment horizontal="justify" vertical="center"/>
    </xf>
    <xf numFmtId="0" fontId="96" fillId="0" borderId="0" xfId="0" applyFont="1" applyFill="1" applyBorder="1" applyAlignment="1">
      <alignment horizontal="left" indent="2"/>
    </xf>
    <xf numFmtId="0" fontId="71" fillId="0" borderId="2" xfId="0" applyFont="1" applyFill="1" applyBorder="1" applyAlignment="1">
      <alignment horizontal="center" vertical="center"/>
    </xf>
    <xf numFmtId="0" fontId="236" fillId="34" borderId="0" xfId="120" applyFont="1" applyFill="1" applyBorder="1" applyAlignment="1">
      <alignment vertical="center"/>
    </xf>
    <xf numFmtId="0" fontId="0" fillId="0" borderId="0" xfId="0"/>
    <xf numFmtId="0" fontId="71" fillId="0" borderId="1" xfId="0" applyFont="1" applyFill="1" applyBorder="1" applyAlignment="1">
      <alignment vertical="center"/>
    </xf>
    <xf numFmtId="179" fontId="83" fillId="0" borderId="0" xfId="125" applyNumberFormat="1" applyFont="1" applyFill="1" applyBorder="1" applyAlignment="1"/>
    <xf numFmtId="0" fontId="62" fillId="0" borderId="0" xfId="0" applyFont="1" applyFill="1" applyAlignment="1">
      <alignment vertical="top"/>
    </xf>
    <xf numFmtId="0" fontId="126" fillId="0" borderId="0" xfId="69"/>
    <xf numFmtId="0" fontId="75" fillId="0" borderId="0" xfId="0" applyFont="1" applyFill="1" applyBorder="1" applyAlignment="1"/>
    <xf numFmtId="0" fontId="113" fillId="0" borderId="0" xfId="0" applyFont="1" applyBorder="1" applyAlignment="1"/>
    <xf numFmtId="3" fontId="0" fillId="0" borderId="0" xfId="0" applyNumberFormat="1"/>
    <xf numFmtId="0" fontId="95" fillId="0" borderId="2" xfId="0" applyFont="1" applyFill="1" applyBorder="1" applyAlignment="1">
      <alignment horizontal="left" vertical="center"/>
    </xf>
    <xf numFmtId="0" fontId="62" fillId="0" borderId="1" xfId="48" applyFont="1" applyFill="1" applyBorder="1" applyAlignment="1">
      <alignment vertical="center"/>
    </xf>
    <xf numFmtId="0" fontId="61" fillId="0" borderId="1" xfId="48" applyFont="1" applyFill="1" applyBorder="1" applyAlignment="1">
      <alignment vertical="center"/>
    </xf>
    <xf numFmtId="0" fontId="15" fillId="0" borderId="2" xfId="48" applyFont="1" applyFill="1" applyBorder="1" applyAlignment="1">
      <alignment horizontal="left" vertical="center"/>
    </xf>
    <xf numFmtId="0" fontId="118" fillId="0" borderId="2" xfId="48" applyFont="1" applyFill="1" applyBorder="1" applyAlignment="1">
      <alignment horizontal="left" vertical="center"/>
    </xf>
    <xf numFmtId="0" fontId="20" fillId="0" borderId="0" xfId="48" applyFont="1" applyBorder="1" applyAlignment="1">
      <alignment horizontal="left" indent="2"/>
    </xf>
    <xf numFmtId="0" fontId="3" fillId="0" borderId="0" xfId="3164" applyNumberFormat="1" applyFont="1" applyAlignment="1">
      <alignment horizontal="left"/>
    </xf>
    <xf numFmtId="0" fontId="3" fillId="0" borderId="0" xfId="69" applyFont="1" applyAlignment="1">
      <alignment horizontal="left"/>
    </xf>
    <xf numFmtId="166" fontId="15" fillId="0" borderId="0" xfId="48" applyNumberFormat="1" applyFont="1" applyFill="1" applyBorder="1" applyAlignment="1">
      <alignment horizontal="left" vertical="center"/>
    </xf>
    <xf numFmtId="0" fontId="18" fillId="0" borderId="0" xfId="48" applyFont="1" applyBorder="1" applyAlignment="1">
      <alignment horizontal="left"/>
    </xf>
    <xf numFmtId="166" fontId="73" fillId="0" borderId="0" xfId="3169" applyNumberFormat="1" applyFont="1" applyFill="1" applyBorder="1" applyAlignment="1">
      <alignment horizontal="left"/>
    </xf>
    <xf numFmtId="0" fontId="18" fillId="0" borderId="1" xfId="48" applyFont="1" applyBorder="1" applyAlignment="1">
      <alignment horizontal="left"/>
    </xf>
    <xf numFmtId="166" fontId="73" fillId="0" borderId="1" xfId="3169" applyNumberFormat="1" applyFont="1" applyFill="1" applyBorder="1" applyAlignment="1">
      <alignment horizontal="left"/>
    </xf>
    <xf numFmtId="0" fontId="17" fillId="0" borderId="0" xfId="48" applyFont="1" applyFill="1" applyBorder="1" applyAlignment="1"/>
    <xf numFmtId="0" fontId="126" fillId="0" borderId="0" xfId="3164" applyNumberFormat="1" applyFont="1"/>
    <xf numFmtId="0" fontId="81" fillId="0" borderId="1" xfId="0" applyFont="1" applyFill="1" applyBorder="1" applyAlignment="1">
      <alignment vertical="center"/>
    </xf>
    <xf numFmtId="166" fontId="19" fillId="0" borderId="1" xfId="0" applyNumberFormat="1" applyFont="1" applyBorder="1"/>
    <xf numFmtId="0" fontId="67" fillId="0" borderId="3" xfId="0" applyFont="1" applyFill="1" applyBorder="1" applyAlignment="1">
      <alignment vertical="center"/>
    </xf>
    <xf numFmtId="3" fontId="81" fillId="0" borderId="2" xfId="0" applyNumberFormat="1" applyFont="1" applyFill="1" applyBorder="1" applyAlignment="1">
      <alignment horizontal="right" vertical="center"/>
    </xf>
    <xf numFmtId="3" fontId="3" fillId="0" borderId="0" xfId="0" applyNumberFormat="1" applyFont="1"/>
    <xf numFmtId="3" fontId="74" fillId="0" borderId="0" xfId="0" applyNumberFormat="1" applyFont="1" applyFill="1"/>
    <xf numFmtId="0" fontId="27" fillId="0" borderId="0" xfId="0" applyFont="1" applyFill="1" applyBorder="1" applyAlignment="1">
      <alignment horizontal="left" vertical="center"/>
    </xf>
    <xf numFmtId="0" fontId="27" fillId="0" borderId="0" xfId="0" applyFont="1" applyFill="1" applyBorder="1" applyAlignment="1">
      <alignment horizontal="left" vertical="center" wrapText="1"/>
    </xf>
    <xf numFmtId="3" fontId="108" fillId="0" borderId="0" xfId="3" applyNumberFormat="1" applyFont="1" applyFill="1" applyBorder="1" applyAlignment="1">
      <alignment horizontal="left"/>
    </xf>
    <xf numFmtId="166" fontId="96" fillId="0" borderId="0" xfId="0" applyNumberFormat="1" applyFont="1" applyFill="1" applyBorder="1" applyAlignment="1"/>
    <xf numFmtId="0" fontId="95" fillId="0" borderId="0" xfId="0" applyFont="1" applyFill="1" applyBorder="1" applyAlignment="1">
      <alignment vertical="center"/>
    </xf>
    <xf numFmtId="0" fontId="95" fillId="0" borderId="0" xfId="0" applyFont="1" applyFill="1" applyBorder="1" applyAlignment="1">
      <alignment vertical="center" wrapText="1"/>
    </xf>
    <xf numFmtId="0" fontId="95" fillId="0" borderId="1" xfId="0" applyFont="1" applyFill="1" applyBorder="1" applyAlignment="1">
      <alignment vertical="center" wrapText="1"/>
    </xf>
    <xf numFmtId="0" fontId="5" fillId="0" borderId="0" xfId="0" applyFont="1" applyBorder="1"/>
    <xf numFmtId="0" fontId="60" fillId="0" borderId="0" xfId="0" applyFont="1" applyFill="1" applyBorder="1" applyAlignment="1">
      <alignment vertical="center" wrapText="1"/>
    </xf>
    <xf numFmtId="0" fontId="60" fillId="0" borderId="0" xfId="0" applyFont="1" applyFill="1" applyAlignment="1">
      <alignment wrapText="1"/>
    </xf>
    <xf numFmtId="3" fontId="67" fillId="0" borderId="0" xfId="0" applyNumberFormat="1" applyFont="1" applyFill="1" applyBorder="1" applyAlignment="1">
      <alignment horizontal="right" vertical="center"/>
    </xf>
    <xf numFmtId="0" fontId="0" fillId="0" borderId="0" xfId="0"/>
    <xf numFmtId="0" fontId="62" fillId="0" borderId="0" xfId="0" applyFont="1" applyFill="1" applyBorder="1" applyAlignment="1">
      <alignment horizontal="left" vertical="center" wrapText="1"/>
    </xf>
    <xf numFmtId="0" fontId="104" fillId="0" borderId="0" xfId="0" applyFont="1" applyBorder="1" applyAlignment="1">
      <alignment horizontal="justify" vertical="center" wrapText="1"/>
    </xf>
    <xf numFmtId="0" fontId="84" fillId="0" borderId="0" xfId="0" applyFont="1" applyFill="1" applyBorder="1" applyAlignment="1">
      <alignment horizontal="left" indent="2"/>
    </xf>
    <xf numFmtId="0" fontId="108" fillId="0" borderId="0" xfId="0" applyFont="1" applyBorder="1" applyAlignment="1">
      <alignment horizontal="justify" vertical="center" wrapText="1"/>
    </xf>
    <xf numFmtId="0" fontId="104" fillId="0" borderId="0" xfId="0" applyFont="1" applyBorder="1" applyAlignment="1">
      <alignment horizontal="justify" vertical="center"/>
    </xf>
    <xf numFmtId="3" fontId="84" fillId="0" borderId="0" xfId="0" applyNumberFormat="1" applyFont="1" applyFill="1" applyBorder="1" applyAlignment="1">
      <alignment horizontal="right"/>
    </xf>
    <xf numFmtId="3" fontId="87" fillId="0" borderId="0" xfId="0" applyNumberFormat="1" applyFont="1" applyFill="1" applyBorder="1" applyAlignment="1">
      <alignment horizontal="right"/>
    </xf>
    <xf numFmtId="168" fontId="84" fillId="0" borderId="0" xfId="0" applyNumberFormat="1" applyFont="1" applyFill="1" applyBorder="1" applyAlignment="1">
      <alignment horizontal="right"/>
    </xf>
    <xf numFmtId="0" fontId="96" fillId="0" borderId="0" xfId="0" applyFont="1" applyFill="1" applyBorder="1" applyAlignment="1">
      <alignment horizontal="left" indent="2"/>
    </xf>
    <xf numFmtId="3" fontId="10" fillId="0" borderId="0" xfId="0" applyNumberFormat="1" applyFont="1" applyBorder="1"/>
    <xf numFmtId="0" fontId="0" fillId="0" borderId="0" xfId="1" applyNumberFormat="1" applyFont="1" applyFill="1" applyBorder="1"/>
    <xf numFmtId="0" fontId="0" fillId="0" borderId="0" xfId="0"/>
    <xf numFmtId="3" fontId="8" fillId="3" borderId="0" xfId="0" applyNumberFormat="1" applyFont="1" applyFill="1" applyBorder="1" applyAlignment="1">
      <alignment horizontal="center" vertical="top" wrapText="1"/>
    </xf>
    <xf numFmtId="3" fontId="0" fillId="0" borderId="0" xfId="0" applyNumberFormat="1" applyBorder="1"/>
    <xf numFmtId="0" fontId="75" fillId="0" borderId="0" xfId="0" applyFont="1" applyFill="1"/>
    <xf numFmtId="0" fontId="72" fillId="9" borderId="0" xfId="0" applyFont="1" applyFill="1" applyBorder="1" applyAlignment="1">
      <alignment vertical="center" wrapText="1"/>
    </xf>
    <xf numFmtId="0" fontId="73" fillId="0" borderId="24" xfId="0" applyFont="1" applyFill="1" applyBorder="1" applyAlignment="1">
      <alignment horizontal="left" indent="3"/>
    </xf>
    <xf numFmtId="0" fontId="72" fillId="0" borderId="24" xfId="0" applyFont="1" applyFill="1" applyBorder="1" applyAlignment="1">
      <alignment horizontal="left" vertical="center" wrapText="1" indent="1"/>
    </xf>
    <xf numFmtId="0" fontId="239" fillId="34" borderId="0" xfId="0" applyFont="1" applyFill="1" applyBorder="1" applyAlignment="1">
      <alignment horizontal="left" vertical="center"/>
    </xf>
    <xf numFmtId="0" fontId="240" fillId="34" borderId="0" xfId="0" applyFont="1" applyFill="1" applyBorder="1" applyAlignment="1">
      <alignment horizontal="right"/>
    </xf>
    <xf numFmtId="0" fontId="0" fillId="0" borderId="25" xfId="0" applyBorder="1"/>
    <xf numFmtId="0" fontId="72" fillId="0" borderId="24" xfId="0" applyFont="1" applyFill="1" applyBorder="1" applyAlignment="1">
      <alignment horizontal="left" vertical="center"/>
    </xf>
    <xf numFmtId="0" fontId="73" fillId="0" borderId="24" xfId="0" applyFont="1" applyFill="1" applyBorder="1" applyAlignment="1">
      <alignment horizontal="left" indent="6"/>
    </xf>
    <xf numFmtId="0" fontId="240" fillId="34" borderId="0" xfId="0" applyFont="1" applyFill="1" applyBorder="1" applyAlignment="1">
      <alignment horizontal="center"/>
    </xf>
    <xf numFmtId="3" fontId="72" fillId="0" borderId="0" xfId="0" applyNumberFormat="1" applyFont="1" applyFill="1" applyBorder="1" applyAlignment="1">
      <alignment horizontal="center"/>
    </xf>
    <xf numFmtId="3" fontId="73" fillId="0" borderId="0" xfId="0" applyNumberFormat="1" applyFont="1" applyFill="1" applyBorder="1" applyAlignment="1">
      <alignment horizontal="center"/>
    </xf>
    <xf numFmtId="0" fontId="241" fillId="0" borderId="0" xfId="0" applyFont="1" applyFill="1" applyAlignment="1"/>
    <xf numFmtId="0" fontId="242" fillId="34" borderId="0" xfId="0" applyFont="1" applyFill="1" applyBorder="1" applyAlignment="1">
      <alignment horizontal="center" vertical="center" wrapText="1"/>
    </xf>
    <xf numFmtId="0" fontId="240" fillId="34" borderId="0" xfId="0" applyFont="1" applyFill="1" applyBorder="1" applyAlignment="1">
      <alignment horizontal="right" vertical="center" wrapText="1"/>
    </xf>
    <xf numFmtId="168" fontId="73" fillId="0" borderId="0" xfId="0" applyNumberFormat="1" applyFont="1" applyFill="1" applyBorder="1" applyAlignment="1">
      <alignment horizontal="center"/>
    </xf>
    <xf numFmtId="168" fontId="238" fillId="0" borderId="0" xfId="0" applyNumberFormat="1" applyFont="1" applyFill="1" applyBorder="1" applyAlignment="1">
      <alignment horizontal="center"/>
    </xf>
    <xf numFmtId="0" fontId="240" fillId="34" borderId="0" xfId="0" applyFont="1" applyFill="1" applyBorder="1" applyAlignment="1">
      <alignment horizontal="center" vertical="center" wrapText="1"/>
    </xf>
    <xf numFmtId="0" fontId="70" fillId="0" borderId="26" xfId="0" applyFont="1" applyFill="1" applyBorder="1" applyAlignment="1"/>
    <xf numFmtId="0" fontId="80" fillId="0" borderId="0" xfId="0" applyFont="1" applyFill="1" applyBorder="1" applyAlignment="1">
      <alignment horizontal="right" vertical="center"/>
    </xf>
    <xf numFmtId="0" fontId="240" fillId="34" borderId="0" xfId="0" applyFont="1" applyFill="1" applyBorder="1" applyAlignment="1">
      <alignment vertical="center"/>
    </xf>
    <xf numFmtId="0" fontId="240" fillId="34" borderId="0" xfId="0" applyFont="1" applyFill="1" applyBorder="1" applyAlignment="1">
      <alignment horizontal="right" vertical="center"/>
    </xf>
    <xf numFmtId="0" fontId="240" fillId="34" borderId="0" xfId="0" applyFont="1" applyFill="1" applyBorder="1" applyAlignment="1">
      <alignment horizontal="center" vertical="center"/>
    </xf>
    <xf numFmtId="0" fontId="240" fillId="34" borderId="0" xfId="0" applyFont="1" applyFill="1" applyBorder="1" applyAlignment="1">
      <alignment horizontal="left" vertical="center"/>
    </xf>
    <xf numFmtId="3" fontId="82" fillId="0" borderId="0" xfId="0" applyNumberFormat="1" applyFont="1" applyFill="1" applyBorder="1" applyAlignment="1">
      <alignment horizontal="center"/>
    </xf>
    <xf numFmtId="3" fontId="83" fillId="0" borderId="0" xfId="0" applyNumberFormat="1" applyFont="1" applyFill="1" applyBorder="1" applyAlignment="1">
      <alignment horizontal="center"/>
    </xf>
    <xf numFmtId="3" fontId="84" fillId="0" borderId="0" xfId="1" applyNumberFormat="1" applyFont="1" applyFill="1" applyBorder="1" applyAlignment="1">
      <alignment horizontal="center"/>
    </xf>
    <xf numFmtId="0" fontId="73" fillId="0" borderId="0" xfId="0" applyFont="1" applyFill="1" applyBorder="1" applyAlignment="1">
      <alignment horizontal="center"/>
    </xf>
    <xf numFmtId="1" fontId="71" fillId="9" borderId="0" xfId="0" applyNumberFormat="1" applyFont="1" applyFill="1" applyBorder="1" applyAlignment="1">
      <alignment horizontal="left" vertical="center"/>
    </xf>
    <xf numFmtId="3" fontId="72" fillId="9" borderId="0" xfId="0" applyNumberFormat="1" applyFont="1" applyFill="1" applyBorder="1"/>
    <xf numFmtId="168" fontId="72" fillId="9" borderId="0" xfId="0" applyNumberFormat="1" applyFont="1" applyFill="1" applyBorder="1" applyAlignment="1">
      <alignment horizontal="center"/>
    </xf>
    <xf numFmtId="168" fontId="237" fillId="9" borderId="0" xfId="0" applyNumberFormat="1" applyFont="1" applyFill="1" applyBorder="1" applyAlignment="1">
      <alignment horizontal="center"/>
    </xf>
    <xf numFmtId="0" fontId="240" fillId="34" borderId="30" xfId="0" applyFont="1" applyFill="1" applyBorder="1" applyAlignment="1">
      <alignment horizontal="center"/>
    </xf>
    <xf numFmtId="0" fontId="240" fillId="34" borderId="28" xfId="0" applyFont="1" applyFill="1" applyBorder="1" applyAlignment="1">
      <alignment horizontal="center"/>
    </xf>
    <xf numFmtId="0" fontId="240" fillId="34" borderId="31" xfId="0" applyFont="1" applyFill="1" applyBorder="1" applyAlignment="1">
      <alignment horizontal="center"/>
    </xf>
    <xf numFmtId="3" fontId="72" fillId="9" borderId="0" xfId="0" applyNumberFormat="1" applyFont="1" applyFill="1" applyBorder="1" applyAlignment="1">
      <alignment horizontal="center"/>
    </xf>
    <xf numFmtId="0" fontId="62" fillId="0" borderId="0" xfId="0" applyFont="1" applyFill="1" applyBorder="1" applyAlignment="1">
      <alignment vertical="center" wrapText="1"/>
    </xf>
    <xf numFmtId="0" fontId="72" fillId="9" borderId="0" xfId="0" applyFont="1" applyFill="1" applyBorder="1" applyAlignment="1">
      <alignment vertical="center"/>
    </xf>
    <xf numFmtId="0" fontId="122" fillId="0" borderId="0" xfId="0" applyFont="1" applyFill="1" applyBorder="1" applyAlignment="1">
      <alignment horizontal="left" vertical="center" wrapText="1"/>
    </xf>
    <xf numFmtId="0" fontId="239" fillId="34" borderId="0" xfId="0" applyFont="1" applyFill="1" applyBorder="1" applyAlignment="1">
      <alignment vertical="center"/>
    </xf>
    <xf numFmtId="0" fontId="239" fillId="34" borderId="0" xfId="0" applyFont="1" applyFill="1" applyBorder="1" applyAlignment="1">
      <alignment horizontal="right" vertical="center" wrapText="1"/>
    </xf>
    <xf numFmtId="0" fontId="239" fillId="34" borderId="0" xfId="0" applyFont="1" applyFill="1" applyBorder="1" applyAlignment="1">
      <alignment horizontal="right" vertical="center"/>
    </xf>
    <xf numFmtId="0" fontId="85" fillId="9" borderId="0" xfId="0" applyFont="1" applyFill="1" applyBorder="1" applyAlignment="1"/>
    <xf numFmtId="166" fontId="84" fillId="9" borderId="0" xfId="0" applyNumberFormat="1" applyFont="1" applyFill="1" applyBorder="1"/>
    <xf numFmtId="0" fontId="73" fillId="0" borderId="24" xfId="0" applyFont="1" applyFill="1" applyBorder="1" applyAlignment="1">
      <alignment horizontal="left" indent="2"/>
    </xf>
    <xf numFmtId="0" fontId="85" fillId="0" borderId="24" xfId="0" applyFont="1" applyFill="1" applyBorder="1" applyAlignment="1"/>
    <xf numFmtId="37" fontId="81" fillId="9" borderId="0" xfId="0" applyNumberFormat="1" applyFont="1" applyFill="1" applyBorder="1" applyAlignment="1">
      <alignment horizontal="center"/>
    </xf>
    <xf numFmtId="37" fontId="81" fillId="0" borderId="0" xfId="0" applyNumberFormat="1" applyFont="1" applyFill="1" applyBorder="1" applyAlignment="1">
      <alignment horizontal="center" vertical="center"/>
    </xf>
    <xf numFmtId="37" fontId="76" fillId="0" borderId="0" xfId="0" applyNumberFormat="1" applyFont="1" applyFill="1" applyBorder="1" applyAlignment="1">
      <alignment horizontal="center" vertical="center"/>
    </xf>
    <xf numFmtId="37" fontId="81" fillId="0" borderId="0" xfId="0" applyNumberFormat="1" applyFont="1" applyFill="1" applyBorder="1" applyAlignment="1">
      <alignment horizontal="center"/>
    </xf>
    <xf numFmtId="178" fontId="81" fillId="9" borderId="0" xfId="0" applyNumberFormat="1" applyFont="1" applyFill="1" applyBorder="1" applyAlignment="1">
      <alignment horizontal="right"/>
    </xf>
    <xf numFmtId="166" fontId="84" fillId="0" borderId="0" xfId="0" applyNumberFormat="1" applyFont="1" applyBorder="1" applyAlignment="1">
      <alignment horizontal="center"/>
    </xf>
    <xf numFmtId="178" fontId="81" fillId="9" borderId="0" xfId="0" applyNumberFormat="1" applyFont="1" applyFill="1" applyBorder="1" applyAlignment="1">
      <alignment horizontal="center"/>
    </xf>
    <xf numFmtId="0" fontId="68" fillId="0" borderId="24" xfId="0" applyFont="1" applyFill="1" applyBorder="1" applyAlignment="1"/>
    <xf numFmtId="0" fontId="88" fillId="9" borderId="0" xfId="0" applyFont="1" applyFill="1" applyBorder="1" applyAlignment="1"/>
    <xf numFmtId="0" fontId="76" fillId="0" borderId="24" xfId="0" applyFont="1" applyFill="1" applyBorder="1" applyAlignment="1">
      <alignment horizontal="left" indent="2"/>
    </xf>
    <xf numFmtId="0" fontId="88" fillId="0" borderId="24" xfId="0" applyFont="1" applyFill="1" applyBorder="1" applyAlignment="1"/>
    <xf numFmtId="177" fontId="81" fillId="9" borderId="0" xfId="0" applyNumberFormat="1" applyFont="1" applyFill="1" applyBorder="1" applyAlignment="1">
      <alignment horizontal="center"/>
    </xf>
    <xf numFmtId="177" fontId="76" fillId="0" borderId="0" xfId="0" applyNumberFormat="1" applyFont="1" applyFill="1" applyBorder="1" applyAlignment="1">
      <alignment horizontal="center"/>
    </xf>
    <xf numFmtId="177" fontId="76" fillId="0" borderId="0" xfId="0" applyNumberFormat="1" applyFont="1" applyFill="1" applyBorder="1" applyAlignment="1">
      <alignment horizontal="center" vertical="center"/>
    </xf>
    <xf numFmtId="166" fontId="87" fillId="9" borderId="0" xfId="0" applyNumberFormat="1" applyFont="1" applyFill="1" applyBorder="1" applyAlignment="1">
      <alignment horizontal="center"/>
    </xf>
    <xf numFmtId="166" fontId="87" fillId="0" borderId="0" xfId="0" applyNumberFormat="1" applyFont="1" applyBorder="1" applyAlignment="1">
      <alignment horizontal="center"/>
    </xf>
    <xf numFmtId="177" fontId="81" fillId="0" borderId="0" xfId="0" applyNumberFormat="1" applyFont="1" applyFill="1" applyBorder="1" applyAlignment="1">
      <alignment horizontal="center"/>
    </xf>
    <xf numFmtId="177" fontId="81" fillId="0" borderId="0" xfId="0" applyNumberFormat="1" applyFont="1" applyFill="1" applyBorder="1" applyAlignment="1">
      <alignment horizontal="center" vertical="center"/>
    </xf>
    <xf numFmtId="0" fontId="67" fillId="0" borderId="0" xfId="0" applyFont="1" applyFill="1" applyBorder="1"/>
    <xf numFmtId="0" fontId="0" fillId="0" borderId="0" xfId="0" applyFont="1" applyBorder="1"/>
    <xf numFmtId="0" fontId="81" fillId="9" borderId="0" xfId="0" applyFont="1" applyFill="1" applyAlignment="1">
      <alignment horizontal="left"/>
    </xf>
    <xf numFmtId="166" fontId="61" fillId="9" borderId="0" xfId="0" applyNumberFormat="1" applyFont="1" applyFill="1" applyAlignment="1">
      <alignment horizontal="center"/>
    </xf>
    <xf numFmtId="166" fontId="81" fillId="9" borderId="0" xfId="0" applyNumberFormat="1" applyFont="1" applyFill="1" applyAlignment="1">
      <alignment horizontal="center"/>
    </xf>
    <xf numFmtId="166" fontId="76" fillId="0" borderId="0" xfId="0" applyNumberFormat="1" applyFont="1" applyFill="1" applyAlignment="1">
      <alignment horizontal="center"/>
    </xf>
    <xf numFmtId="0" fontId="5" fillId="0" borderId="24" xfId="0" applyFont="1" applyBorder="1" applyAlignment="1">
      <alignment horizontal="left" indent="2"/>
    </xf>
    <xf numFmtId="166" fontId="76" fillId="0" borderId="0" xfId="0" applyNumberFormat="1" applyFont="1" applyFill="1" applyBorder="1" applyAlignment="1">
      <alignment horizontal="center"/>
    </xf>
    <xf numFmtId="166" fontId="61" fillId="0" borderId="0" xfId="0" applyNumberFormat="1" applyFont="1" applyFill="1" applyAlignment="1">
      <alignment horizontal="center"/>
    </xf>
    <xf numFmtId="166" fontId="61" fillId="0" borderId="0" xfId="0" applyNumberFormat="1" applyFont="1" applyFill="1" applyBorder="1" applyAlignment="1">
      <alignment horizontal="center"/>
    </xf>
    <xf numFmtId="0" fontId="240" fillId="34" borderId="0" xfId="0" applyFont="1" applyFill="1" applyBorder="1" applyAlignment="1">
      <alignment horizontal="right" wrapText="1"/>
    </xf>
    <xf numFmtId="0" fontId="72" fillId="0" borderId="24" xfId="0" applyFont="1" applyFill="1" applyBorder="1"/>
    <xf numFmtId="0" fontId="79" fillId="0" borderId="24" xfId="0" applyFont="1" applyFill="1" applyBorder="1" applyAlignment="1">
      <alignment horizontal="left" indent="3"/>
    </xf>
    <xf numFmtId="0" fontId="239" fillId="34" borderId="0" xfId="0" applyFont="1" applyFill="1" applyBorder="1" applyAlignment="1">
      <alignment horizontal="center" vertical="center"/>
    </xf>
    <xf numFmtId="0" fontId="239" fillId="34" borderId="0" xfId="0" applyFont="1" applyFill="1" applyBorder="1" applyAlignment="1">
      <alignment horizontal="center" vertical="center" wrapText="1"/>
    </xf>
    <xf numFmtId="0" fontId="123" fillId="9" borderId="0" xfId="0" applyFont="1" applyFill="1" applyBorder="1" applyAlignment="1"/>
    <xf numFmtId="177" fontId="61" fillId="9" borderId="0" xfId="0" applyNumberFormat="1" applyFont="1" applyFill="1" applyBorder="1" applyAlignment="1">
      <alignment horizontal="center"/>
    </xf>
    <xf numFmtId="177" fontId="79" fillId="0" borderId="0" xfId="0" applyNumberFormat="1" applyFont="1" applyFill="1" applyBorder="1" applyAlignment="1">
      <alignment horizontal="center"/>
    </xf>
    <xf numFmtId="178" fontId="79" fillId="0" borderId="0" xfId="0" applyNumberFormat="1" applyFont="1" applyFill="1" applyBorder="1" applyAlignment="1">
      <alignment horizontal="center" vertical="center"/>
    </xf>
    <xf numFmtId="177" fontId="95" fillId="9" borderId="0" xfId="0" applyNumberFormat="1" applyFont="1" applyFill="1" applyBorder="1" applyAlignment="1">
      <alignment horizontal="center"/>
    </xf>
    <xf numFmtId="166" fontId="84" fillId="0" borderId="0" xfId="0" applyNumberFormat="1" applyFont="1" applyFill="1" applyBorder="1" applyAlignment="1">
      <alignment horizontal="center"/>
    </xf>
    <xf numFmtId="2" fontId="84" fillId="0" borderId="0" xfId="0" applyNumberFormat="1" applyFont="1" applyFill="1" applyBorder="1" applyAlignment="1">
      <alignment horizontal="center"/>
    </xf>
    <xf numFmtId="166" fontId="87" fillId="9" borderId="0" xfId="0" applyNumberFormat="1" applyFont="1" applyFill="1" applyBorder="1"/>
    <xf numFmtId="0" fontId="72" fillId="9" borderId="0" xfId="0" applyFont="1" applyFill="1" applyBorder="1" applyAlignment="1"/>
    <xf numFmtId="0" fontId="72" fillId="9" borderId="0" xfId="0" applyFont="1" applyFill="1" applyBorder="1" applyAlignment="1">
      <alignment horizontal="left"/>
    </xf>
    <xf numFmtId="166" fontId="95" fillId="9" borderId="0" xfId="0" applyNumberFormat="1" applyFont="1" applyFill="1" applyBorder="1" applyAlignment="1">
      <alignment horizontal="center"/>
    </xf>
    <xf numFmtId="166" fontId="96" fillId="0" borderId="0" xfId="0" applyNumberFormat="1" applyFont="1" applyBorder="1" applyAlignment="1">
      <alignment horizontal="center"/>
    </xf>
    <xf numFmtId="0" fontId="84" fillId="0" borderId="0" xfId="0" applyFont="1" applyBorder="1" applyAlignment="1">
      <alignment horizontal="center"/>
    </xf>
    <xf numFmtId="37" fontId="84" fillId="0" borderId="0" xfId="0" applyNumberFormat="1" applyFont="1" applyFill="1" applyBorder="1" applyAlignment="1">
      <alignment horizontal="center" vertical="center"/>
    </xf>
    <xf numFmtId="166" fontId="95" fillId="0" borderId="0" xfId="0" applyNumberFormat="1" applyFont="1" applyBorder="1" applyAlignment="1">
      <alignment horizontal="center"/>
    </xf>
    <xf numFmtId="0" fontId="87" fillId="0" borderId="0" xfId="0" applyFont="1" applyBorder="1" applyAlignment="1">
      <alignment horizontal="center"/>
    </xf>
    <xf numFmtId="166" fontId="96" fillId="0" borderId="0" xfId="0" applyNumberFormat="1" applyFont="1" applyAlignment="1">
      <alignment horizontal="center"/>
    </xf>
    <xf numFmtId="166" fontId="84" fillId="0" borderId="0" xfId="0" applyNumberFormat="1" applyFont="1" applyAlignment="1">
      <alignment horizontal="center"/>
    </xf>
    <xf numFmtId="169" fontId="96" fillId="0" borderId="0" xfId="1" applyNumberFormat="1" applyFont="1" applyBorder="1"/>
    <xf numFmtId="0" fontId="96" fillId="0" borderId="0" xfId="0" applyFont="1" applyBorder="1"/>
    <xf numFmtId="37" fontId="95" fillId="9" borderId="0" xfId="0" applyNumberFormat="1" applyFont="1" applyFill="1" applyBorder="1"/>
    <xf numFmtId="0" fontId="61" fillId="9" borderId="0" xfId="0" applyFont="1" applyFill="1" applyBorder="1" applyAlignment="1">
      <alignment vertical="center"/>
    </xf>
    <xf numFmtId="49" fontId="95" fillId="9" borderId="0" xfId="33" applyNumberFormat="1" applyFont="1" applyFill="1" applyBorder="1" applyAlignment="1">
      <alignment horizontal="right"/>
    </xf>
    <xf numFmtId="0" fontId="72" fillId="0" borderId="24" xfId="0" applyFont="1" applyFill="1" applyBorder="1" applyAlignment="1">
      <alignment horizontal="left" indent="2"/>
    </xf>
    <xf numFmtId="0" fontId="73" fillId="0" borderId="24" xfId="0" applyFont="1" applyFill="1" applyBorder="1" applyAlignment="1">
      <alignment horizontal="left" indent="4"/>
    </xf>
    <xf numFmtId="0" fontId="64" fillId="0" borderId="24" xfId="0" applyFont="1" applyFill="1" applyBorder="1"/>
    <xf numFmtId="0" fontId="79" fillId="0" borderId="24" xfId="0" applyFont="1" applyFill="1" applyBorder="1" applyAlignment="1">
      <alignment horizontal="left" indent="2"/>
    </xf>
    <xf numFmtId="0" fontId="239" fillId="35" borderId="0" xfId="0" applyFont="1" applyFill="1" applyBorder="1" applyAlignment="1">
      <alignment vertical="center"/>
    </xf>
    <xf numFmtId="0" fontId="239" fillId="35" borderId="0" xfId="0" applyFont="1" applyFill="1" applyBorder="1" applyAlignment="1">
      <alignment horizontal="right" vertical="center"/>
    </xf>
    <xf numFmtId="0" fontId="240" fillId="35" borderId="0" xfId="0" applyFont="1" applyFill="1" applyBorder="1" applyAlignment="1">
      <alignment vertical="center"/>
    </xf>
    <xf numFmtId="0" fontId="240" fillId="35" borderId="0" xfId="0" applyFont="1" applyFill="1" applyBorder="1" applyAlignment="1">
      <alignment horizontal="center" vertical="center"/>
    </xf>
    <xf numFmtId="0" fontId="0" fillId="9" borderId="0" xfId="0" applyFill="1" applyBorder="1" applyAlignment="1">
      <alignment horizontal="center"/>
    </xf>
    <xf numFmtId="0" fontId="73" fillId="9" borderId="0" xfId="0" applyFont="1" applyFill="1" applyBorder="1" applyAlignment="1">
      <alignment horizontal="center"/>
    </xf>
    <xf numFmtId="166" fontId="84" fillId="9" borderId="0" xfId="0" applyNumberFormat="1" applyFont="1" applyFill="1" applyBorder="1" applyAlignment="1">
      <alignment horizontal="center"/>
    </xf>
    <xf numFmtId="0" fontId="239" fillId="35" borderId="0" xfId="0" applyFont="1" applyFill="1" applyBorder="1" applyAlignment="1">
      <alignment horizontal="right" vertical="center" wrapText="1"/>
    </xf>
    <xf numFmtId="0" fontId="70" fillId="0" borderId="0" xfId="0" applyFont="1" applyFill="1" applyBorder="1" applyAlignment="1">
      <alignment wrapText="1"/>
    </xf>
    <xf numFmtId="0" fontId="68" fillId="9" borderId="0" xfId="0" applyFont="1" applyFill="1" applyBorder="1" applyAlignment="1"/>
    <xf numFmtId="0" fontId="243" fillId="0" borderId="0" xfId="0" applyFont="1" applyFill="1" applyBorder="1" applyAlignment="1">
      <alignment vertical="center"/>
    </xf>
    <xf numFmtId="0" fontId="72" fillId="9" borderId="24" xfId="0" applyFont="1" applyFill="1" applyBorder="1" applyAlignment="1">
      <alignment horizontal="left"/>
    </xf>
    <xf numFmtId="37" fontId="77" fillId="0" borderId="0" xfId="0" applyNumberFormat="1" applyFont="1" applyFill="1" applyBorder="1" applyAlignment="1">
      <alignment horizontal="center"/>
    </xf>
    <xf numFmtId="0" fontId="84" fillId="0" borderId="0" xfId="13" applyFont="1" applyBorder="1" applyAlignment="1">
      <alignment horizontal="right" readingOrder="1"/>
    </xf>
    <xf numFmtId="0" fontId="84" fillId="0" borderId="0" xfId="13" applyFont="1" applyBorder="1" applyAlignment="1">
      <alignment horizontal="right"/>
    </xf>
    <xf numFmtId="0" fontId="87" fillId="9" borderId="0" xfId="0" applyFont="1" applyFill="1" applyBorder="1"/>
    <xf numFmtId="0" fontId="87" fillId="9" borderId="0" xfId="0" applyFont="1" applyFill="1" applyBorder="1" applyAlignment="1">
      <alignment horizontal="right"/>
    </xf>
    <xf numFmtId="0" fontId="244" fillId="34" borderId="0" xfId="0" applyFont="1" applyFill="1" applyBorder="1" applyAlignment="1">
      <alignment vertical="center"/>
    </xf>
    <xf numFmtId="0" fontId="244" fillId="34" borderId="0" xfId="0" applyFont="1" applyFill="1" applyBorder="1" applyAlignment="1">
      <alignment horizontal="right" vertical="center"/>
    </xf>
    <xf numFmtId="0" fontId="84" fillId="0" borderId="24" xfId="0" applyFont="1" applyBorder="1" applyAlignment="1">
      <alignment horizontal="left" indent="2"/>
    </xf>
    <xf numFmtId="0" fontId="244" fillId="34" borderId="0" xfId="0" applyFont="1" applyFill="1" applyBorder="1" applyAlignment="1">
      <alignment horizontal="left" vertical="center"/>
    </xf>
    <xf numFmtId="3" fontId="87" fillId="9" borderId="0" xfId="0" applyNumberFormat="1" applyFont="1" applyFill="1" applyBorder="1" applyAlignment="1">
      <alignment horizontal="right"/>
    </xf>
    <xf numFmtId="0" fontId="244" fillId="34" borderId="0" xfId="0" applyFont="1" applyFill="1" applyBorder="1" applyAlignment="1">
      <alignment horizontal="center" vertical="center"/>
    </xf>
    <xf numFmtId="3" fontId="87" fillId="9" borderId="0" xfId="0" applyNumberFormat="1" applyFont="1" applyFill="1" applyBorder="1" applyAlignment="1">
      <alignment horizontal="center"/>
    </xf>
    <xf numFmtId="3" fontId="84" fillId="0" borderId="0" xfId="37" applyNumberFormat="1" applyFont="1" applyFill="1" applyBorder="1" applyAlignment="1">
      <alignment horizontal="center"/>
    </xf>
    <xf numFmtId="3" fontId="84" fillId="0" borderId="0" xfId="0" applyNumberFormat="1" applyFont="1" applyBorder="1" applyAlignment="1">
      <alignment horizontal="center"/>
    </xf>
    <xf numFmtId="3" fontId="96" fillId="0" borderId="0" xfId="0" applyNumberFormat="1" applyFont="1" applyFill="1" applyBorder="1" applyAlignment="1">
      <alignment horizontal="center"/>
    </xf>
    <xf numFmtId="3" fontId="117" fillId="0" borderId="0" xfId="0" applyNumberFormat="1" applyFont="1" applyBorder="1" applyAlignment="1">
      <alignment horizontal="center"/>
    </xf>
    <xf numFmtId="3" fontId="117" fillId="0" borderId="0" xfId="0" applyNumberFormat="1" applyFont="1" applyBorder="1" applyAlignment="1">
      <alignment horizontal="center" wrapText="1"/>
    </xf>
    <xf numFmtId="0" fontId="87" fillId="9" borderId="0" xfId="0" applyFont="1" applyFill="1" applyBorder="1" applyAlignment="1"/>
    <xf numFmtId="3" fontId="96" fillId="9" borderId="0" xfId="0" applyNumberFormat="1" applyFont="1" applyFill="1" applyBorder="1" applyAlignment="1">
      <alignment horizontal="center"/>
    </xf>
    <xf numFmtId="3" fontId="84" fillId="9" borderId="0" xfId="0" applyNumberFormat="1" applyFont="1" applyFill="1" applyBorder="1" applyAlignment="1">
      <alignment horizontal="center"/>
    </xf>
    <xf numFmtId="0" fontId="95" fillId="9" borderId="0" xfId="0" applyFont="1" applyFill="1" applyBorder="1" applyAlignment="1"/>
    <xf numFmtId="0" fontId="82" fillId="9" borderId="0" xfId="0" applyFont="1" applyFill="1" applyBorder="1" applyAlignment="1"/>
    <xf numFmtId="3" fontId="84" fillId="9" borderId="0" xfId="0" applyNumberFormat="1" applyFont="1" applyFill="1" applyBorder="1" applyAlignment="1">
      <alignment horizontal="right"/>
    </xf>
    <xf numFmtId="3" fontId="84" fillId="9" borderId="0" xfId="37" applyNumberFormat="1" applyFont="1" applyFill="1" applyBorder="1" applyAlignment="1">
      <alignment horizontal="right"/>
    </xf>
    <xf numFmtId="0" fontId="87" fillId="9" borderId="0" xfId="37" applyFont="1" applyFill="1" applyBorder="1" applyAlignment="1">
      <alignment horizontal="right" vertical="center"/>
    </xf>
    <xf numFmtId="0" fontId="113" fillId="0" borderId="0" xfId="0" applyFont="1" applyFill="1" applyBorder="1" applyAlignment="1">
      <alignment vertical="center" wrapText="1"/>
    </xf>
    <xf numFmtId="0" fontId="64" fillId="0" borderId="0" xfId="0" applyFont="1" applyFill="1" applyAlignment="1">
      <alignment vertical="center"/>
    </xf>
    <xf numFmtId="0" fontId="243" fillId="0" borderId="0" xfId="36" applyFont="1" applyFill="1"/>
    <xf numFmtId="0" fontId="95" fillId="9" borderId="0" xfId="0" applyFont="1" applyFill="1" applyBorder="1" applyAlignment="1">
      <alignment horizontal="left"/>
    </xf>
    <xf numFmtId="0" fontId="96" fillId="0" borderId="24" xfId="0" applyFont="1" applyBorder="1" applyAlignment="1">
      <alignment horizontal="left" indent="2"/>
    </xf>
    <xf numFmtId="0" fontId="95" fillId="0" borderId="24" xfId="0" applyFont="1" applyBorder="1" applyAlignment="1">
      <alignment horizontal="left"/>
    </xf>
    <xf numFmtId="166" fontId="95" fillId="0" borderId="0" xfId="0" applyNumberFormat="1" applyFont="1" applyBorder="1" applyAlignment="1">
      <alignment horizontal="right"/>
    </xf>
    <xf numFmtId="3" fontId="95" fillId="9" borderId="0" xfId="0" applyNumberFormat="1" applyFont="1" applyFill="1" applyBorder="1" applyAlignment="1">
      <alignment horizontal="right"/>
    </xf>
    <xf numFmtId="168" fontId="95" fillId="9" borderId="0" xfId="0" applyNumberFormat="1" applyFont="1" applyFill="1" applyBorder="1" applyAlignment="1">
      <alignment horizontal="right"/>
    </xf>
    <xf numFmtId="171" fontId="84" fillId="0" borderId="0" xfId="1" applyNumberFormat="1" applyFont="1" applyFill="1" applyBorder="1" applyAlignment="1">
      <alignment horizontal="right"/>
    </xf>
    <xf numFmtId="171" fontId="87" fillId="0" borderId="0" xfId="1" applyNumberFormat="1" applyFont="1" applyFill="1" applyBorder="1" applyAlignment="1">
      <alignment horizontal="right"/>
    </xf>
    <xf numFmtId="0" fontId="244" fillId="34" borderId="0" xfId="3" applyFont="1" applyFill="1" applyBorder="1" applyAlignment="1">
      <alignment vertical="center"/>
    </xf>
    <xf numFmtId="0" fontId="244" fillId="34" borderId="0" xfId="3" applyFont="1" applyFill="1" applyBorder="1" applyAlignment="1">
      <alignment horizontal="right" vertical="center"/>
    </xf>
    <xf numFmtId="0" fontId="95" fillId="9" borderId="0" xfId="3" applyFont="1" applyFill="1" applyBorder="1" applyAlignment="1"/>
    <xf numFmtId="0" fontId="96" fillId="9" borderId="0" xfId="3" applyFont="1" applyFill="1" applyBorder="1" applyAlignment="1">
      <alignment horizontal="right"/>
    </xf>
    <xf numFmtId="166" fontId="96" fillId="9" borderId="0" xfId="0" applyNumberFormat="1" applyFont="1" applyFill="1" applyBorder="1" applyAlignment="1">
      <alignment horizontal="right"/>
    </xf>
    <xf numFmtId="0" fontId="95" fillId="0" borderId="24" xfId="3" applyFont="1" applyFill="1" applyBorder="1" applyAlignment="1">
      <alignment horizontal="left" vertical="center" indent="2"/>
    </xf>
    <xf numFmtId="0" fontId="96" fillId="0" borderId="24" xfId="3" applyFont="1" applyFill="1" applyBorder="1" applyAlignment="1">
      <alignment horizontal="left" indent="4"/>
    </xf>
    <xf numFmtId="0" fontId="95" fillId="9" borderId="24" xfId="3" applyFont="1" applyFill="1" applyBorder="1" applyAlignment="1"/>
    <xf numFmtId="0" fontId="95" fillId="9" borderId="0" xfId="39" applyFont="1" applyFill="1" applyBorder="1" applyAlignment="1">
      <alignment horizontal="left" indent="2"/>
    </xf>
    <xf numFmtId="166" fontId="87" fillId="9" borderId="0" xfId="0" applyNumberFormat="1" applyFont="1" applyFill="1" applyBorder="1" applyAlignment="1">
      <alignment horizontal="right"/>
    </xf>
    <xf numFmtId="0" fontId="95" fillId="34" borderId="0" xfId="39" applyFont="1" applyFill="1" applyBorder="1" applyAlignment="1">
      <alignment horizontal="left" vertical="center"/>
    </xf>
    <xf numFmtId="0" fontId="95" fillId="34" borderId="0" xfId="40" applyFont="1" applyFill="1" applyBorder="1" applyAlignment="1">
      <alignment horizontal="right" vertical="center" wrapText="1"/>
    </xf>
    <xf numFmtId="0" fontId="87" fillId="34" borderId="0" xfId="40" applyFont="1" applyFill="1" applyBorder="1" applyAlignment="1">
      <alignment horizontal="right" vertical="center" wrapText="1"/>
    </xf>
    <xf numFmtId="0" fontId="96" fillId="0" borderId="24" xfId="39" applyFont="1" applyBorder="1" applyAlignment="1">
      <alignment horizontal="left" indent="4"/>
    </xf>
    <xf numFmtId="0" fontId="95" fillId="0" borderId="24" xfId="39" applyFont="1" applyBorder="1" applyAlignment="1">
      <alignment horizontal="left" indent="2"/>
    </xf>
    <xf numFmtId="0" fontId="84" fillId="9" borderId="0" xfId="0" applyFont="1" applyFill="1" applyBorder="1" applyAlignment="1">
      <alignment horizontal="right"/>
    </xf>
    <xf numFmtId="0" fontId="84" fillId="0" borderId="24" xfId="0" applyFont="1" applyFill="1" applyBorder="1" applyAlignment="1">
      <alignment horizontal="left"/>
    </xf>
    <xf numFmtId="0" fontId="96" fillId="0" borderId="24" xfId="0" applyFont="1" applyFill="1" applyBorder="1" applyAlignment="1">
      <alignment horizontal="left"/>
    </xf>
    <xf numFmtId="0" fontId="84" fillId="9" borderId="0" xfId="0" applyFont="1" applyFill="1" applyAlignment="1">
      <alignment horizontal="left"/>
    </xf>
    <xf numFmtId="3" fontId="83" fillId="9" borderId="0" xfId="29" applyNumberFormat="1" applyFont="1" applyFill="1" applyAlignment="1">
      <alignment horizontal="right"/>
    </xf>
    <xf numFmtId="0" fontId="84" fillId="9" borderId="0" xfId="0" applyFont="1" applyFill="1" applyAlignment="1">
      <alignment horizontal="right"/>
    </xf>
    <xf numFmtId="0" fontId="87" fillId="0" borderId="24" xfId="0" applyFont="1" applyFill="1" applyBorder="1" applyAlignment="1">
      <alignment horizontal="left" vertical="center" indent="2"/>
    </xf>
    <xf numFmtId="0" fontId="84" fillId="0" borderId="24" xfId="0" applyFont="1" applyFill="1" applyBorder="1" applyAlignment="1">
      <alignment horizontal="left" indent="4"/>
    </xf>
    <xf numFmtId="0" fontId="87" fillId="9" borderId="0" xfId="0" applyFont="1" applyFill="1" applyBorder="1" applyAlignment="1">
      <alignment horizontal="left"/>
    </xf>
    <xf numFmtId="0" fontId="10" fillId="9" borderId="0" xfId="0" applyFont="1" applyFill="1" applyBorder="1" applyAlignment="1">
      <alignment horizontal="right"/>
    </xf>
    <xf numFmtId="0" fontId="84" fillId="0" borderId="24" xfId="0" applyFont="1" applyFill="1" applyBorder="1" applyAlignment="1">
      <alignment horizontal="left" vertical="center" indent="2"/>
    </xf>
    <xf numFmtId="0" fontId="87" fillId="9" borderId="0" xfId="42" applyFont="1" applyFill="1" applyBorder="1" applyAlignment="1"/>
    <xf numFmtId="0" fontId="244" fillId="34" borderId="0" xfId="41" applyFont="1" applyFill="1" applyBorder="1" applyAlignment="1">
      <alignment vertical="center"/>
    </xf>
    <xf numFmtId="0" fontId="84" fillId="0" borderId="24" xfId="42" applyFont="1" applyFill="1" applyBorder="1" applyAlignment="1">
      <alignment horizontal="left" indent="1"/>
    </xf>
    <xf numFmtId="0" fontId="244" fillId="34" borderId="0" xfId="41" applyFont="1" applyFill="1" applyBorder="1" applyAlignment="1">
      <alignment horizontal="center" vertical="center"/>
    </xf>
    <xf numFmtId="166" fontId="87" fillId="9" borderId="0" xfId="43" applyNumberFormat="1" applyFont="1" applyFill="1" applyBorder="1" applyAlignment="1">
      <alignment horizontal="center"/>
    </xf>
    <xf numFmtId="166" fontId="84" fillId="0" borderId="0" xfId="44" applyNumberFormat="1" applyFont="1" applyBorder="1" applyAlignment="1">
      <alignment horizontal="center"/>
    </xf>
    <xf numFmtId="0" fontId="64" fillId="0" borderId="0" xfId="48" applyFont="1" applyFill="1" applyBorder="1" applyAlignment="1">
      <alignment vertical="center"/>
    </xf>
    <xf numFmtId="0" fontId="244" fillId="34" borderId="0" xfId="49" applyFont="1" applyFill="1" applyBorder="1" applyAlignment="1">
      <alignment horizontal="left" vertical="center"/>
    </xf>
    <xf numFmtId="0" fontId="244" fillId="34" borderId="0" xfId="40" applyFont="1" applyFill="1" applyBorder="1" applyAlignment="1">
      <alignment horizontal="center" vertical="center" wrapText="1"/>
    </xf>
    <xf numFmtId="166" fontId="3" fillId="9" borderId="0" xfId="0" applyNumberFormat="1" applyFont="1" applyFill="1" applyBorder="1" applyAlignment="1">
      <alignment horizontal="center"/>
    </xf>
    <xf numFmtId="166" fontId="0" fillId="0" borderId="0" xfId="0" applyNumberFormat="1" applyBorder="1" applyAlignment="1">
      <alignment horizontal="center"/>
    </xf>
    <xf numFmtId="0" fontId="84" fillId="0" borderId="24" xfId="0" applyFont="1" applyBorder="1" applyAlignment="1">
      <alignment horizontal="left"/>
    </xf>
    <xf numFmtId="166" fontId="84" fillId="9" borderId="0" xfId="0" applyNumberFormat="1" applyFont="1" applyFill="1" applyBorder="1" applyAlignment="1">
      <alignment horizontal="right"/>
    </xf>
    <xf numFmtId="0" fontId="87" fillId="9" borderId="0" xfId="0" applyFont="1" applyFill="1" applyBorder="1" applyAlignment="1">
      <alignment horizontal="left" indent="2"/>
    </xf>
    <xf numFmtId="0" fontId="84" fillId="0" borderId="24" xfId="0" applyFont="1" applyBorder="1" applyAlignment="1">
      <alignment horizontal="left" indent="4"/>
    </xf>
    <xf numFmtId="0" fontId="87" fillId="0" borderId="24" xfId="0" applyFont="1" applyBorder="1" applyAlignment="1">
      <alignment horizontal="left" indent="2"/>
    </xf>
    <xf numFmtId="166" fontId="120" fillId="0" borderId="0" xfId="0" applyNumberFormat="1" applyFont="1" applyBorder="1" applyAlignment="1">
      <alignment horizontal="left"/>
    </xf>
    <xf numFmtId="166" fontId="10" fillId="0" borderId="0" xfId="0" applyNumberFormat="1" applyFont="1" applyBorder="1" applyAlignment="1">
      <alignment horizontal="left"/>
    </xf>
    <xf numFmtId="0" fontId="244" fillId="34" borderId="0" xfId="50" applyFont="1" applyFill="1" applyBorder="1" applyAlignment="1">
      <alignment horizontal="left" vertical="center"/>
    </xf>
    <xf numFmtId="0" fontId="244" fillId="34" borderId="0" xfId="50" applyFont="1" applyFill="1" applyBorder="1" applyAlignment="1">
      <alignment horizontal="right" vertical="center"/>
    </xf>
    <xf numFmtId="0" fontId="95" fillId="9" borderId="0" xfId="51" applyFont="1" applyFill="1" applyBorder="1" applyAlignment="1"/>
    <xf numFmtId="166" fontId="95" fillId="9" borderId="0" xfId="51" applyNumberFormat="1" applyFont="1" applyFill="1" applyBorder="1" applyAlignment="1">
      <alignment horizontal="right"/>
    </xf>
    <xf numFmtId="166" fontId="95" fillId="9" borderId="0" xfId="52" applyNumberFormat="1" applyFont="1" applyFill="1" applyBorder="1" applyAlignment="1">
      <alignment horizontal="right"/>
    </xf>
    <xf numFmtId="0" fontId="95" fillId="0" borderId="24" xfId="51" applyFont="1" applyBorder="1" applyAlignment="1">
      <alignment horizontal="left" indent="2"/>
    </xf>
    <xf numFmtId="0" fontId="96" fillId="0" borderId="24" xfId="51" applyFont="1" applyBorder="1" applyAlignment="1">
      <alignment horizontal="left" indent="4"/>
    </xf>
    <xf numFmtId="0" fontId="118" fillId="0" borderId="0" xfId="0" applyFont="1" applyFill="1" applyBorder="1" applyAlignment="1">
      <alignment vertical="center"/>
    </xf>
    <xf numFmtId="0" fontId="244" fillId="34" borderId="0" xfId="0" applyFont="1" applyFill="1" applyBorder="1" applyAlignment="1"/>
    <xf numFmtId="0" fontId="244" fillId="34" borderId="0" xfId="0" applyFont="1" applyFill="1" applyBorder="1" applyAlignment="1">
      <alignment horizontal="right"/>
    </xf>
    <xf numFmtId="0" fontId="84" fillId="0" borderId="24" xfId="0" applyFont="1" applyFill="1" applyBorder="1" applyAlignment="1">
      <alignment horizontal="left" indent="2"/>
    </xf>
    <xf numFmtId="0" fontId="70" fillId="0" borderId="12" xfId="0" applyFont="1" applyFill="1" applyBorder="1" applyAlignment="1">
      <alignment horizontal="left"/>
    </xf>
    <xf numFmtId="0" fontId="72" fillId="0" borderId="24" xfId="0" applyFont="1" applyFill="1" applyBorder="1" applyAlignment="1">
      <alignment horizontal="left"/>
    </xf>
    <xf numFmtId="0" fontId="72" fillId="0" borderId="24" xfId="0" applyFont="1" applyFill="1" applyBorder="1" applyAlignment="1">
      <alignment vertical="center" wrapText="1"/>
    </xf>
    <xf numFmtId="0" fontId="240" fillId="34" borderId="0" xfId="0" applyFont="1" applyFill="1" applyBorder="1" applyAlignment="1">
      <alignment horizontal="left" vertical="center" wrapText="1"/>
    </xf>
    <xf numFmtId="3" fontId="3" fillId="0" borderId="0" xfId="0" applyNumberFormat="1" applyFont="1" applyBorder="1"/>
    <xf numFmtId="0" fontId="0" fillId="0" borderId="0" xfId="0"/>
    <xf numFmtId="0" fontId="68" fillId="0" borderId="0" xfId="0" applyFont="1" applyFill="1" applyBorder="1" applyAlignment="1"/>
    <xf numFmtId="0" fontId="70" fillId="0" borderId="0" xfId="0" applyFont="1" applyFill="1" applyBorder="1" applyAlignment="1"/>
    <xf numFmtId="0" fontId="74" fillId="0" borderId="0" xfId="0" applyFont="1" applyFill="1"/>
    <xf numFmtId="0" fontId="75" fillId="0" borderId="0" xfId="0" applyFont="1" applyFill="1" applyBorder="1" applyAlignment="1"/>
    <xf numFmtId="1" fontId="74" fillId="0" borderId="0" xfId="0" applyNumberFormat="1" applyFont="1" applyFill="1" applyBorder="1" applyAlignment="1"/>
    <xf numFmtId="3" fontId="61" fillId="0" borderId="0" xfId="0" applyNumberFormat="1" applyFont="1" applyFill="1" applyBorder="1"/>
    <xf numFmtId="3" fontId="79" fillId="0" borderId="0" xfId="0" applyNumberFormat="1" applyFont="1" applyFill="1" applyBorder="1"/>
    <xf numFmtId="3" fontId="72" fillId="0" borderId="0" xfId="0" applyNumberFormat="1" applyFont="1" applyFill="1" applyBorder="1"/>
    <xf numFmtId="3" fontId="61" fillId="0" borderId="0" xfId="0" applyNumberFormat="1" applyFont="1" applyFill="1" applyBorder="1" applyAlignment="1">
      <alignment horizontal="right"/>
    </xf>
    <xf numFmtId="3" fontId="72" fillId="0" borderId="0" xfId="0" applyNumberFormat="1" applyFont="1" applyFill="1" applyBorder="1" applyAlignment="1">
      <alignment horizontal="right"/>
    </xf>
    <xf numFmtId="0" fontId="63" fillId="0" borderId="0" xfId="0" applyFont="1" applyFill="1" applyAlignment="1">
      <alignment horizontal="center" vertical="center" textRotation="90"/>
    </xf>
    <xf numFmtId="0" fontId="73" fillId="0" borderId="24" xfId="0" applyFont="1" applyFill="1" applyBorder="1" applyAlignment="1">
      <alignment horizontal="left"/>
    </xf>
    <xf numFmtId="0" fontId="73" fillId="0" borderId="0" xfId="0" applyFont="1" applyFill="1" applyBorder="1" applyAlignment="1">
      <alignment horizontal="left" indent="1"/>
    </xf>
    <xf numFmtId="0" fontId="76" fillId="0" borderId="24" xfId="0" applyFont="1" applyFill="1" applyBorder="1" applyAlignment="1">
      <alignment horizontal="left"/>
    </xf>
    <xf numFmtId="0" fontId="15" fillId="0" borderId="0" xfId="0" applyFont="1" applyFill="1" applyAlignment="1">
      <alignment horizontal="left" wrapText="1"/>
    </xf>
    <xf numFmtId="0" fontId="19" fillId="0" borderId="0" xfId="0" applyFont="1" applyFill="1" applyBorder="1" applyAlignment="1">
      <alignment horizontal="justify" vertical="center" wrapText="1"/>
    </xf>
    <xf numFmtId="0" fontId="19" fillId="0" borderId="0" xfId="0" applyFont="1" applyFill="1" applyBorder="1" applyAlignment="1">
      <alignment horizontal="justify" vertical="center"/>
    </xf>
    <xf numFmtId="0" fontId="57" fillId="0" borderId="0" xfId="0" applyFont="1" applyFill="1" applyBorder="1" applyAlignment="1">
      <alignment horizontal="center" vertical="center" textRotation="90"/>
    </xf>
    <xf numFmtId="0" fontId="15" fillId="0" borderId="0" xfId="0" applyFont="1" applyFill="1" applyAlignment="1">
      <alignment horizontal="left"/>
    </xf>
    <xf numFmtId="0" fontId="15" fillId="0" borderId="0" xfId="0" applyFont="1" applyFill="1" applyBorder="1" applyAlignment="1">
      <alignment horizontal="left"/>
    </xf>
    <xf numFmtId="0" fontId="46" fillId="0" borderId="0" xfId="0" applyFont="1" applyFill="1" applyAlignment="1">
      <alignment horizontal="left"/>
    </xf>
    <xf numFmtId="0" fontId="0" fillId="0" borderId="0" xfId="0" applyFont="1" applyFill="1" applyBorder="1" applyAlignment="1">
      <alignment horizontal="justify" vertical="center" wrapText="1"/>
    </xf>
    <xf numFmtId="0" fontId="0" fillId="0" borderId="0" xfId="0" applyFont="1" applyFill="1" applyBorder="1" applyAlignment="1">
      <alignment horizontal="justify" vertical="center"/>
    </xf>
    <xf numFmtId="0" fontId="3" fillId="0" borderId="0" xfId="0" applyFont="1" applyFill="1" applyBorder="1" applyAlignment="1">
      <alignment horizontal="left"/>
    </xf>
    <xf numFmtId="0" fontId="0" fillId="0" borderId="0" xfId="0" applyFont="1" applyFill="1" applyBorder="1" applyAlignment="1">
      <alignment horizontal="left"/>
    </xf>
    <xf numFmtId="0" fontId="3" fillId="0" borderId="0" xfId="0" applyFont="1" applyFill="1" applyAlignment="1">
      <alignment horizontal="left"/>
    </xf>
    <xf numFmtId="0" fontId="15" fillId="0" borderId="0" xfId="0" applyFont="1" applyFill="1" applyBorder="1" applyAlignment="1">
      <alignment horizontal="left" vertical="center"/>
    </xf>
    <xf numFmtId="0" fontId="19" fillId="0" borderId="0" xfId="0" applyFont="1" applyFill="1" applyBorder="1" applyAlignment="1">
      <alignment horizontal="left" vertical="center"/>
    </xf>
    <xf numFmtId="0" fontId="24" fillId="0" borderId="1" xfId="0" applyFont="1" applyFill="1" applyBorder="1" applyAlignment="1">
      <alignment horizontal="left"/>
    </xf>
    <xf numFmtId="0" fontId="46" fillId="0" borderId="0" xfId="0" applyFont="1" applyFill="1" applyAlignment="1">
      <alignment horizontal="left" vertical="center"/>
    </xf>
    <xf numFmtId="0" fontId="8" fillId="0" borderId="2" xfId="0" applyFont="1" applyFill="1" applyBorder="1" applyAlignment="1">
      <alignment horizontal="left" vertical="center" indent="7"/>
    </xf>
    <xf numFmtId="0" fontId="8" fillId="0" borderId="3" xfId="0" applyFont="1" applyFill="1" applyBorder="1" applyAlignment="1">
      <alignment horizontal="left" vertical="center"/>
    </xf>
    <xf numFmtId="0" fontId="8" fillId="0" borderId="1" xfId="0" applyFont="1" applyFill="1" applyBorder="1" applyAlignment="1">
      <alignment horizontal="left" vertical="center"/>
    </xf>
    <xf numFmtId="0" fontId="3" fillId="0" borderId="0" xfId="0" applyFont="1" applyFill="1" applyAlignment="1">
      <alignment horizontal="left" vertical="center"/>
    </xf>
    <xf numFmtId="0" fontId="19" fillId="0" borderId="0" xfId="0" applyFont="1" applyFill="1" applyBorder="1" applyAlignment="1">
      <alignment vertical="center" wrapText="1"/>
    </xf>
    <xf numFmtId="0" fontId="20" fillId="0" borderId="2" xfId="0" applyFont="1" applyFill="1" applyBorder="1" applyAlignment="1">
      <alignment horizontal="center" vertical="center"/>
    </xf>
    <xf numFmtId="0" fontId="15" fillId="0" borderId="0" xfId="0" applyFont="1" applyFill="1" applyAlignment="1">
      <alignment horizontal="left" vertical="center"/>
    </xf>
    <xf numFmtId="0" fontId="20" fillId="0" borderId="2" xfId="0" applyFont="1" applyFill="1" applyBorder="1" applyAlignment="1">
      <alignment horizontal="center"/>
    </xf>
    <xf numFmtId="0" fontId="8" fillId="0" borderId="2" xfId="0" applyFont="1" applyFill="1" applyBorder="1" applyAlignment="1">
      <alignment horizontal="center" vertical="center"/>
    </xf>
    <xf numFmtId="0" fontId="16" fillId="0" borderId="0" xfId="0" applyFont="1" applyFill="1" applyBorder="1" applyAlignment="1">
      <alignment horizontal="center" vertical="center"/>
    </xf>
    <xf numFmtId="0" fontId="46" fillId="0" borderId="0" xfId="0" applyFont="1" applyFill="1" applyBorder="1" applyAlignment="1">
      <alignment horizontal="left" vertical="center"/>
    </xf>
    <xf numFmtId="0" fontId="3" fillId="0" borderId="3" xfId="0" applyFont="1" applyFill="1" applyBorder="1" applyAlignment="1">
      <alignment horizontal="left" vertical="center"/>
    </xf>
    <xf numFmtId="0" fontId="3" fillId="0" borderId="1" xfId="0" applyFont="1" applyFill="1" applyBorder="1" applyAlignment="1">
      <alignment horizontal="left" vertical="center"/>
    </xf>
    <xf numFmtId="0" fontId="3" fillId="0" borderId="2" xfId="0" applyFont="1" applyFill="1" applyBorder="1" applyAlignment="1">
      <alignment horizontal="left" vertical="center" indent="7"/>
    </xf>
    <xf numFmtId="0" fontId="3" fillId="0" borderId="0" xfId="0" applyFont="1" applyFill="1" applyBorder="1" applyAlignment="1">
      <alignment horizontal="left" vertical="center"/>
    </xf>
    <xf numFmtId="0" fontId="46" fillId="0" borderId="0" xfId="0" applyFont="1" applyFill="1" applyAlignment="1">
      <alignment horizontal="left" vertical="center" wrapText="1"/>
    </xf>
    <xf numFmtId="0" fontId="15" fillId="0" borderId="0" xfId="0" applyFont="1" applyFill="1" applyAlignment="1">
      <alignment horizontal="left" vertical="center" wrapText="1"/>
    </xf>
    <xf numFmtId="0" fontId="17" fillId="0" borderId="3" xfId="0" applyFont="1" applyFill="1" applyBorder="1" applyAlignment="1">
      <alignment horizontal="left"/>
    </xf>
    <xf numFmtId="0" fontId="19" fillId="0" borderId="0" xfId="0" applyFont="1" applyFill="1" applyAlignment="1">
      <alignment horizontal="justify" vertical="center" wrapText="1"/>
    </xf>
    <xf numFmtId="0" fontId="17" fillId="0" borderId="0" xfId="0" applyFont="1" applyFill="1" applyBorder="1" applyAlignment="1">
      <alignment horizontal="left"/>
    </xf>
    <xf numFmtId="0" fontId="20" fillId="0" borderId="3"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3" xfId="0" applyFont="1" applyFill="1" applyBorder="1" applyAlignment="1">
      <alignment horizontal="right" wrapText="1"/>
    </xf>
    <xf numFmtId="0" fontId="20" fillId="0" borderId="1" xfId="0" applyFont="1" applyFill="1" applyBorder="1" applyAlignment="1">
      <alignment horizontal="right" wrapText="1"/>
    </xf>
    <xf numFmtId="0" fontId="20" fillId="0" borderId="2" xfId="0" applyFont="1" applyFill="1" applyBorder="1" applyAlignment="1">
      <alignment horizontal="center" vertical="center" wrapText="1"/>
    </xf>
    <xf numFmtId="0" fontId="20" fillId="0" borderId="1" xfId="0" applyFont="1" applyFill="1" applyBorder="1" applyAlignment="1">
      <alignment horizontal="center"/>
    </xf>
    <xf numFmtId="0" fontId="19" fillId="0" borderId="0" xfId="0" applyNumberFormat="1" applyFont="1" applyFill="1" applyAlignment="1">
      <alignment horizontal="justify" vertical="center" wrapText="1"/>
    </xf>
    <xf numFmtId="0" fontId="3" fillId="0" borderId="1" xfId="0" applyFont="1" applyFill="1" applyBorder="1" applyAlignment="1">
      <alignment horizontal="left"/>
    </xf>
    <xf numFmtId="0" fontId="6" fillId="0" borderId="0" xfId="0" applyFont="1" applyFill="1" applyBorder="1" applyAlignment="1">
      <alignment horizontal="left"/>
    </xf>
    <xf numFmtId="0" fontId="15" fillId="0" borderId="0" xfId="0" applyFont="1" applyFill="1" applyBorder="1" applyAlignment="1">
      <alignment horizontal="left" wrapText="1"/>
    </xf>
    <xf numFmtId="0" fontId="15" fillId="0" borderId="0" xfId="0" applyFont="1" applyFill="1" applyBorder="1" applyAlignment="1">
      <alignment horizontal="left" vertical="top" readingOrder="1"/>
    </xf>
    <xf numFmtId="0" fontId="20" fillId="0" borderId="3" xfId="0" applyFont="1" applyFill="1" applyBorder="1" applyAlignment="1">
      <alignment horizontal="left" vertical="center" readingOrder="1"/>
    </xf>
    <xf numFmtId="0" fontId="20" fillId="0" borderId="1" xfId="0" applyFont="1" applyFill="1" applyBorder="1" applyAlignment="1">
      <alignment horizontal="left" vertical="center" readingOrder="1"/>
    </xf>
    <xf numFmtId="0" fontId="20" fillId="0" borderId="2" xfId="0" applyFont="1" applyFill="1" applyBorder="1" applyAlignment="1">
      <alignment horizontal="center" vertical="center" readingOrder="1"/>
    </xf>
    <xf numFmtId="0" fontId="20" fillId="0" borderId="2" xfId="0" applyFont="1" applyFill="1" applyBorder="1" applyAlignment="1">
      <alignment horizontal="center" vertical="center" wrapText="1" readingOrder="1"/>
    </xf>
    <xf numFmtId="0" fontId="19" fillId="0" borderId="0" xfId="0" applyFont="1" applyFill="1" applyBorder="1" applyAlignment="1">
      <alignment horizontal="justify" vertical="center" wrapText="1" readingOrder="1"/>
    </xf>
    <xf numFmtId="0" fontId="19" fillId="0" borderId="0" xfId="0" applyFont="1" applyFill="1" applyBorder="1" applyAlignment="1">
      <alignment horizontal="justify" vertical="center" readingOrder="1"/>
    </xf>
    <xf numFmtId="0" fontId="15" fillId="0" borderId="0" xfId="0" applyFont="1" applyFill="1" applyBorder="1" applyAlignment="1">
      <alignment horizontal="left" wrapText="1" readingOrder="1"/>
    </xf>
    <xf numFmtId="0" fontId="58" fillId="0" borderId="0" xfId="0" applyFont="1" applyFill="1" applyBorder="1" applyAlignment="1">
      <alignment horizontal="center" vertical="center" textRotation="90"/>
    </xf>
    <xf numFmtId="0" fontId="3" fillId="0" borderId="1" xfId="0" applyFont="1" applyFill="1" applyBorder="1" applyAlignment="1">
      <alignment horizontal="left" vertical="center" wrapText="1"/>
    </xf>
    <xf numFmtId="0" fontId="19" fillId="0" borderId="0" xfId="0" applyFont="1" applyFill="1" applyBorder="1" applyAlignment="1">
      <alignment horizontal="left" vertical="center" wrapText="1"/>
    </xf>
    <xf numFmtId="167" fontId="15" fillId="0" borderId="0" xfId="0" applyNumberFormat="1" applyFont="1" applyFill="1" applyBorder="1" applyAlignment="1">
      <alignment horizontal="left" vertical="center" wrapText="1"/>
    </xf>
    <xf numFmtId="0" fontId="6" fillId="0" borderId="3" xfId="0" applyFont="1" applyFill="1" applyBorder="1" applyAlignment="1">
      <alignment horizontal="left"/>
    </xf>
    <xf numFmtId="0" fontId="8" fillId="0" borderId="5" xfId="0" applyFont="1" applyFill="1" applyBorder="1" applyAlignment="1">
      <alignment horizontal="center"/>
    </xf>
    <xf numFmtId="0" fontId="8" fillId="0" borderId="2" xfId="0" applyFont="1" applyFill="1" applyBorder="1" applyAlignment="1">
      <alignment horizontal="center"/>
    </xf>
    <xf numFmtId="0" fontId="20" fillId="0" borderId="3" xfId="0" applyFont="1" applyFill="1" applyBorder="1" applyAlignment="1">
      <alignment horizontal="left" vertical="center"/>
    </xf>
    <xf numFmtId="0" fontId="20" fillId="0" borderId="1" xfId="0" applyFont="1" applyFill="1" applyBorder="1" applyAlignment="1">
      <alignment horizontal="left" vertical="center"/>
    </xf>
    <xf numFmtId="0" fontId="8" fillId="0" borderId="2"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8" xfId="0" applyFont="1" applyFill="1" applyBorder="1" applyAlignment="1">
      <alignment horizontal="center"/>
    </xf>
    <xf numFmtId="0" fontId="8" fillId="0" borderId="5" xfId="0" applyFont="1" applyFill="1" applyBorder="1" applyAlignment="1">
      <alignment horizontal="center" vertical="center" wrapText="1"/>
    </xf>
    <xf numFmtId="0" fontId="20" fillId="0" borderId="8" xfId="0" applyFont="1" applyFill="1" applyBorder="1" applyAlignment="1">
      <alignment horizontal="center" vertical="center"/>
    </xf>
    <xf numFmtId="0" fontId="15" fillId="0" borderId="1" xfId="0" applyFont="1" applyFill="1" applyBorder="1" applyAlignment="1">
      <alignment horizontal="left"/>
    </xf>
    <xf numFmtId="167" fontId="18" fillId="0" borderId="0" xfId="0" applyNumberFormat="1" applyFont="1" applyFill="1" applyBorder="1" applyAlignment="1">
      <alignment wrapText="1"/>
    </xf>
    <xf numFmtId="0" fontId="19" fillId="0" borderId="0" xfId="0" applyFont="1" applyFill="1" applyBorder="1" applyAlignment="1">
      <alignment horizontal="left" vertical="center" wrapText="1" readingOrder="1"/>
    </xf>
    <xf numFmtId="0" fontId="15" fillId="0" borderId="1" xfId="0" applyFont="1" applyFill="1" applyBorder="1" applyAlignment="1">
      <alignment horizontal="left" vertical="center"/>
    </xf>
    <xf numFmtId="0" fontId="8"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0" fillId="0" borderId="3"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8" fillId="0" borderId="8" xfId="0" applyFont="1" applyFill="1" applyBorder="1" applyAlignment="1">
      <alignment horizontal="center" vertical="center"/>
    </xf>
    <xf numFmtId="0" fontId="8" fillId="0" borderId="5" xfId="0" applyFont="1" applyFill="1" applyBorder="1" applyAlignment="1">
      <alignment horizontal="center" vertical="center"/>
    </xf>
    <xf numFmtId="0" fontId="6" fillId="0" borderId="3" xfId="0" applyFont="1" applyFill="1" applyBorder="1" applyAlignment="1">
      <alignment horizontal="left" vertical="center"/>
    </xf>
    <xf numFmtId="3" fontId="20" fillId="0" borderId="3" xfId="0" applyNumberFormat="1" applyFont="1" applyFill="1" applyBorder="1" applyAlignment="1">
      <alignment horizontal="center"/>
    </xf>
    <xf numFmtId="3" fontId="18" fillId="0" borderId="0" xfId="0" applyNumberFormat="1" applyFont="1" applyFill="1" applyAlignment="1">
      <alignment horizontal="center"/>
    </xf>
    <xf numFmtId="0" fontId="8" fillId="0" borderId="3" xfId="0" applyFont="1" applyFill="1" applyBorder="1" applyAlignment="1">
      <alignment vertical="center"/>
    </xf>
    <xf numFmtId="0" fontId="8" fillId="0" borderId="1" xfId="0" applyFont="1" applyFill="1" applyBorder="1" applyAlignment="1">
      <alignment vertical="center"/>
    </xf>
    <xf numFmtId="0" fontId="8" fillId="0" borderId="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0" fillId="0" borderId="0" xfId="0" applyFont="1" applyFill="1" applyBorder="1" applyAlignment="1">
      <alignment wrapText="1"/>
    </xf>
    <xf numFmtId="3" fontId="18" fillId="0" borderId="1" xfId="0" applyNumberFormat="1" applyFont="1" applyFill="1" applyBorder="1" applyAlignment="1">
      <alignment horizontal="center"/>
    </xf>
    <xf numFmtId="3" fontId="8" fillId="0" borderId="0" xfId="0" applyNumberFormat="1" applyFont="1" applyFill="1" applyAlignment="1">
      <alignment horizontal="center"/>
    </xf>
    <xf numFmtId="3" fontId="5" fillId="0" borderId="0" xfId="0" applyNumberFormat="1" applyFont="1" applyFill="1" applyAlignment="1">
      <alignment horizontal="center"/>
    </xf>
    <xf numFmtId="3" fontId="5" fillId="0" borderId="1" xfId="0" applyNumberFormat="1" applyFont="1" applyFill="1" applyBorder="1" applyAlignment="1">
      <alignment horizontal="center"/>
    </xf>
    <xf numFmtId="0" fontId="15" fillId="0" borderId="1" xfId="3" applyFont="1" applyFill="1" applyBorder="1" applyAlignment="1">
      <alignment horizontal="left"/>
    </xf>
    <xf numFmtId="0" fontId="62" fillId="0" borderId="0" xfId="0" applyFont="1" applyFill="1" applyBorder="1" applyAlignment="1">
      <alignment horizontal="left" vertical="center" wrapText="1"/>
    </xf>
    <xf numFmtId="0" fontId="71" fillId="0" borderId="0" xfId="0" applyFont="1" applyFill="1" applyAlignment="1">
      <alignment horizontal="left" wrapText="1"/>
    </xf>
    <xf numFmtId="0" fontId="67" fillId="0" borderId="12" xfId="0" applyFont="1" applyFill="1" applyBorder="1" applyAlignment="1">
      <alignment horizontal="left"/>
    </xf>
    <xf numFmtId="0" fontId="240" fillId="34" borderId="27" xfId="0" applyFont="1" applyFill="1" applyBorder="1" applyAlignment="1">
      <alignment horizontal="center"/>
    </xf>
    <xf numFmtId="0" fontId="240" fillId="34" borderId="29" xfId="0" applyFont="1" applyFill="1" applyBorder="1" applyAlignment="1">
      <alignment horizontal="center"/>
    </xf>
    <xf numFmtId="0" fontId="62" fillId="0" borderId="0" xfId="0" applyFont="1" applyFill="1" applyBorder="1" applyAlignment="1">
      <alignment horizontal="left" vertical="top"/>
    </xf>
    <xf numFmtId="0" fontId="62" fillId="0" borderId="0" xfId="0" applyFont="1" applyFill="1" applyBorder="1" applyAlignment="1">
      <alignment horizontal="left" vertical="center"/>
    </xf>
    <xf numFmtId="0" fontId="62" fillId="0" borderId="0" xfId="0" applyFont="1" applyFill="1" applyAlignment="1">
      <alignment horizontal="left" vertical="center" wrapText="1"/>
    </xf>
    <xf numFmtId="0" fontId="71" fillId="0" borderId="0" xfId="0" applyFont="1" applyFill="1" applyAlignment="1">
      <alignment horizontal="left" vertical="center" wrapText="1"/>
    </xf>
    <xf numFmtId="0" fontId="71" fillId="0" borderId="0" xfId="0" applyFont="1" applyFill="1" applyBorder="1" applyAlignment="1">
      <alignment horizontal="left" vertical="center" wrapText="1"/>
    </xf>
    <xf numFmtId="0" fontId="71" fillId="0" borderId="1" xfId="0" applyFont="1" applyFill="1" applyBorder="1" applyAlignment="1">
      <alignment horizontal="left" vertical="center" wrapText="1"/>
    </xf>
    <xf numFmtId="0" fontId="70" fillId="0" borderId="0" xfId="0" applyFont="1" applyFill="1" applyBorder="1" applyAlignment="1">
      <alignment horizontal="left" wrapText="1"/>
    </xf>
    <xf numFmtId="0" fontId="240" fillId="34" borderId="27" xfId="0" applyFont="1" applyFill="1" applyBorder="1" applyAlignment="1">
      <alignment horizontal="center" vertical="center"/>
    </xf>
    <xf numFmtId="0" fontId="70" fillId="0" borderId="0" xfId="0" applyFont="1" applyFill="1" applyBorder="1" applyAlignment="1">
      <alignment horizontal="center" wrapText="1"/>
    </xf>
    <xf numFmtId="0" fontId="240" fillId="34" borderId="0" xfId="0" applyFont="1" applyFill="1" applyBorder="1" applyAlignment="1">
      <alignment horizontal="left" vertical="center"/>
    </xf>
    <xf numFmtId="0" fontId="240" fillId="34" borderId="0" xfId="0" applyFont="1" applyFill="1" applyBorder="1" applyAlignment="1">
      <alignment horizontal="center" vertical="center"/>
    </xf>
    <xf numFmtId="3" fontId="83" fillId="0" borderId="0" xfId="0" applyNumberFormat="1" applyFont="1" applyFill="1" applyBorder="1" applyAlignment="1">
      <alignment horizontal="left" vertical="top" wrapText="1"/>
    </xf>
    <xf numFmtId="0" fontId="104" fillId="0" borderId="0" xfId="0" applyFont="1" applyBorder="1" applyAlignment="1">
      <alignment horizontal="justify" vertical="center" wrapText="1"/>
    </xf>
    <xf numFmtId="0" fontId="106" fillId="0" borderId="0" xfId="0" applyNumberFormat="1" applyFont="1" applyFill="1" applyBorder="1" applyAlignment="1">
      <alignment horizontal="center" vertical="center" textRotation="90"/>
    </xf>
    <xf numFmtId="0" fontId="87" fillId="9" borderId="0" xfId="0" applyFont="1" applyFill="1" applyBorder="1" applyAlignment="1">
      <alignment horizontal="left"/>
    </xf>
    <xf numFmtId="0" fontId="60" fillId="0" borderId="0" xfId="0" applyFont="1" applyFill="1" applyBorder="1" applyAlignment="1">
      <alignment horizontal="left" vertical="center" wrapText="1"/>
    </xf>
    <xf numFmtId="0" fontId="244" fillId="34" borderId="0" xfId="0" applyFont="1" applyFill="1" applyBorder="1" applyAlignment="1">
      <alignment horizontal="left" vertical="center"/>
    </xf>
    <xf numFmtId="0" fontId="84" fillId="0" borderId="24" xfId="0" applyFont="1" applyBorder="1" applyAlignment="1">
      <alignment horizontal="left"/>
    </xf>
    <xf numFmtId="0" fontId="84" fillId="0" borderId="0" xfId="0" applyFont="1" applyBorder="1" applyAlignment="1">
      <alignment horizontal="left"/>
    </xf>
    <xf numFmtId="0" fontId="84" fillId="0" borderId="0" xfId="0" applyFont="1" applyFill="1" applyBorder="1" applyAlignment="1">
      <alignment horizontal="left" indent="2"/>
    </xf>
    <xf numFmtId="0" fontId="87" fillId="0" borderId="0" xfId="0" applyFont="1" applyFill="1" applyBorder="1" applyAlignment="1">
      <alignment horizontal="left"/>
    </xf>
    <xf numFmtId="0" fontId="244" fillId="34" borderId="0" xfId="45" applyFont="1" applyFill="1" applyBorder="1" applyAlignment="1">
      <alignment horizontal="center" vertical="center"/>
    </xf>
    <xf numFmtId="0" fontId="116" fillId="0" borderId="0" xfId="0" applyFont="1" applyFill="1" applyBorder="1" applyAlignment="1">
      <alignment horizontal="left" wrapText="1"/>
    </xf>
    <xf numFmtId="0" fontId="108" fillId="0" borderId="0" xfId="0" applyFont="1" applyBorder="1" applyAlignment="1">
      <alignment horizontal="justify" vertical="center" wrapText="1"/>
    </xf>
    <xf numFmtId="166" fontId="87" fillId="9" borderId="0" xfId="43" applyNumberFormat="1" applyFont="1" applyFill="1" applyBorder="1" applyAlignment="1">
      <alignment horizontal="center"/>
    </xf>
    <xf numFmtId="168" fontId="82" fillId="9" borderId="0" xfId="29" applyNumberFormat="1" applyFont="1" applyFill="1" applyBorder="1" applyAlignment="1">
      <alignment horizontal="center"/>
    </xf>
    <xf numFmtId="166" fontId="84" fillId="0" borderId="0" xfId="44" applyNumberFormat="1" applyFont="1" applyBorder="1" applyAlignment="1">
      <alignment horizontal="center"/>
    </xf>
    <xf numFmtId="168" fontId="83" fillId="0" borderId="0" xfId="29" applyNumberFormat="1" applyFont="1" applyFill="1" applyBorder="1" applyAlignment="1">
      <alignment horizontal="center"/>
    </xf>
    <xf numFmtId="0" fontId="128" fillId="0" borderId="0" xfId="0" applyFont="1" applyFill="1" applyBorder="1" applyAlignment="1">
      <alignment horizontal="left" vertical="center" wrapText="1"/>
    </xf>
    <xf numFmtId="0" fontId="104" fillId="0" borderId="0" xfId="0" applyFont="1" applyBorder="1" applyAlignment="1">
      <alignment horizontal="justify" vertical="center"/>
    </xf>
    <xf numFmtId="0" fontId="75" fillId="0" borderId="0" xfId="0" applyFont="1" applyFill="1" applyBorder="1" applyAlignment="1">
      <alignment horizontal="left" wrapText="1"/>
    </xf>
    <xf numFmtId="0" fontId="131" fillId="0" borderId="0" xfId="0" applyFont="1" applyFill="1" applyBorder="1" applyAlignment="1">
      <alignment horizontal="left" vertical="center" wrapText="1"/>
    </xf>
    <xf numFmtId="3" fontId="83" fillId="0" borderId="0" xfId="0" applyNumberFormat="1" applyFont="1" applyFill="1" applyBorder="1" applyAlignment="1">
      <alignment horizontal="right"/>
    </xf>
    <xf numFmtId="169" fontId="84" fillId="0" borderId="0" xfId="1" applyNumberFormat="1" applyFont="1" applyAlignment="1">
      <alignment horizontal="right"/>
    </xf>
    <xf numFmtId="3" fontId="83" fillId="0" borderId="1" xfId="0" applyNumberFormat="1" applyFont="1" applyFill="1" applyBorder="1" applyAlignment="1">
      <alignment horizontal="right"/>
    </xf>
    <xf numFmtId="169" fontId="84" fillId="0" borderId="1" xfId="1" applyNumberFormat="1" applyFont="1" applyBorder="1" applyAlignment="1">
      <alignment horizontal="right"/>
    </xf>
    <xf numFmtId="0" fontId="127" fillId="0" borderId="0" xfId="0" applyFont="1" applyFill="1" applyAlignment="1">
      <alignment horizontal="left" wrapText="1"/>
    </xf>
    <xf numFmtId="0" fontId="131" fillId="0" borderId="0" xfId="0" applyFont="1" applyFill="1" applyBorder="1" applyAlignment="1">
      <alignment horizontal="left"/>
    </xf>
    <xf numFmtId="49" fontId="84" fillId="0" borderId="0" xfId="1" applyNumberFormat="1" applyFont="1" applyAlignment="1">
      <alignment horizontal="right"/>
    </xf>
    <xf numFmtId="0" fontId="83" fillId="0" borderId="3" xfId="0" applyFont="1" applyFill="1" applyBorder="1" applyAlignment="1">
      <alignment horizontal="left"/>
    </xf>
    <xf numFmtId="0" fontId="83" fillId="0" borderId="0" xfId="0" applyFont="1" applyFill="1" applyBorder="1" applyAlignment="1">
      <alignment horizontal="left" vertical="center" wrapText="1"/>
    </xf>
    <xf numFmtId="0" fontId="83" fillId="0" borderId="0" xfId="0" applyFont="1" applyFill="1" applyBorder="1" applyAlignment="1">
      <alignment horizontal="left"/>
    </xf>
    <xf numFmtId="0" fontId="83" fillId="0" borderId="0" xfId="3" applyFont="1" applyFill="1" applyBorder="1" applyAlignment="1">
      <alignment horizontal="left"/>
    </xf>
    <xf numFmtId="0" fontId="83" fillId="0" borderId="1" xfId="0" applyFont="1" applyFill="1" applyBorder="1" applyAlignment="1">
      <alignment horizontal="left"/>
    </xf>
    <xf numFmtId="0" fontId="82" fillId="0" borderId="2" xfId="0" applyFont="1" applyFill="1" applyBorder="1" applyAlignment="1">
      <alignment horizontal="right" vertical="center"/>
    </xf>
    <xf numFmtId="3" fontId="82" fillId="0" borderId="3" xfId="0" applyNumberFormat="1" applyFont="1" applyFill="1" applyBorder="1" applyAlignment="1">
      <alignment horizontal="right"/>
    </xf>
    <xf numFmtId="0" fontId="130" fillId="0" borderId="0" xfId="0" applyFont="1" applyBorder="1" applyAlignment="1">
      <alignment horizontal="center" vertical="center" textRotation="90"/>
    </xf>
    <xf numFmtId="0" fontId="135" fillId="0" borderId="0" xfId="3" applyFont="1" applyFill="1" applyBorder="1" applyAlignment="1">
      <alignment horizontal="left" wrapText="1"/>
    </xf>
    <xf numFmtId="0" fontId="82" fillId="0" borderId="2" xfId="0" applyFont="1" applyFill="1" applyBorder="1" applyAlignment="1">
      <alignment horizontal="left" vertical="center"/>
    </xf>
    <xf numFmtId="0" fontId="82" fillId="0" borderId="0" xfId="29" applyFont="1" applyFill="1" applyBorder="1" applyAlignment="1">
      <alignment horizontal="right" vertical="center"/>
    </xf>
    <xf numFmtId="0" fontId="90" fillId="0" borderId="0" xfId="0" applyFont="1" applyFill="1" applyBorder="1" applyAlignment="1">
      <alignment horizontal="left" vertical="top" wrapText="1"/>
    </xf>
    <xf numFmtId="0" fontId="90" fillId="0" borderId="1" xfId="0" applyFont="1" applyFill="1" applyBorder="1" applyAlignment="1">
      <alignment horizontal="left" vertical="top" wrapText="1"/>
    </xf>
    <xf numFmtId="3" fontId="84" fillId="0" borderId="0" xfId="0" applyNumberFormat="1" applyFont="1" applyFill="1" applyBorder="1" applyAlignment="1">
      <alignment horizontal="right"/>
    </xf>
    <xf numFmtId="168" fontId="84" fillId="0" borderId="0" xfId="0" applyNumberFormat="1" applyFont="1" applyFill="1" applyBorder="1" applyAlignment="1">
      <alignment horizontal="right"/>
    </xf>
    <xf numFmtId="3" fontId="84" fillId="0" borderId="1" xfId="0" applyNumberFormat="1" applyFont="1" applyFill="1" applyBorder="1" applyAlignment="1">
      <alignment horizontal="right"/>
    </xf>
    <xf numFmtId="168" fontId="84" fillId="0" borderId="1" xfId="0" applyNumberFormat="1" applyFont="1" applyFill="1" applyBorder="1" applyAlignment="1">
      <alignment horizontal="right"/>
    </xf>
    <xf numFmtId="0" fontId="60" fillId="0" borderId="0" xfId="0" applyFont="1" applyFill="1" applyBorder="1" applyAlignment="1">
      <alignment horizontal="left" vertical="top" wrapText="1"/>
    </xf>
    <xf numFmtId="0" fontId="60" fillId="0" borderId="1" xfId="0" applyFont="1" applyFill="1" applyBorder="1" applyAlignment="1">
      <alignment horizontal="left" vertical="top" wrapText="1"/>
    </xf>
    <xf numFmtId="3" fontId="87" fillId="0" borderId="3" xfId="0" applyNumberFormat="1" applyFont="1" applyFill="1" applyBorder="1" applyAlignment="1">
      <alignment horizontal="right"/>
    </xf>
    <xf numFmtId="168" fontId="87" fillId="0" borderId="3" xfId="0" applyNumberFormat="1" applyFont="1" applyFill="1" applyBorder="1" applyAlignment="1">
      <alignment horizontal="right"/>
    </xf>
    <xf numFmtId="0" fontId="90" fillId="0" borderId="2" xfId="0" applyFont="1" applyFill="1" applyBorder="1" applyAlignment="1">
      <alignment horizontal="right" vertical="center"/>
    </xf>
    <xf numFmtId="0" fontId="90" fillId="0" borderId="0" xfId="0" applyFont="1" applyFill="1" applyBorder="1" applyAlignment="1">
      <alignment horizontal="left" vertical="center"/>
    </xf>
    <xf numFmtId="0" fontId="84" fillId="0" borderId="0" xfId="0" applyFont="1" applyBorder="1" applyAlignment="1">
      <alignment horizontal="justify" vertical="top" wrapText="1"/>
    </xf>
    <xf numFmtId="0" fontId="90" fillId="0" borderId="0" xfId="0" applyFont="1" applyFill="1" applyBorder="1" applyAlignment="1">
      <alignment horizontal="left" vertical="center" wrapText="1"/>
    </xf>
    <xf numFmtId="0" fontId="90" fillId="0" borderId="1" xfId="0" applyFont="1" applyFill="1" applyBorder="1" applyAlignment="1">
      <alignment horizontal="left" vertical="center" wrapText="1"/>
    </xf>
    <xf numFmtId="0" fontId="90" fillId="0" borderId="3" xfId="0" applyFont="1" applyFill="1" applyBorder="1" applyAlignment="1">
      <alignment horizontal="left" vertical="center"/>
    </xf>
    <xf numFmtId="0" fontId="90" fillId="0" borderId="1" xfId="0" applyFont="1" applyFill="1" applyBorder="1" applyAlignment="1">
      <alignment horizontal="left" vertical="center"/>
    </xf>
    <xf numFmtId="0" fontId="90" fillId="0" borderId="3" xfId="0" applyFont="1" applyFill="1" applyBorder="1" applyAlignment="1">
      <alignment horizontal="center" vertical="center"/>
    </xf>
    <xf numFmtId="0" fontId="90" fillId="0" borderId="1" xfId="0" applyFont="1" applyFill="1" applyBorder="1" applyAlignment="1">
      <alignment horizontal="center" vertical="center"/>
    </xf>
    <xf numFmtId="0" fontId="90" fillId="0" borderId="2" xfId="0" applyFont="1" applyFill="1" applyBorder="1" applyAlignment="1">
      <alignment horizontal="center" vertical="center"/>
    </xf>
    <xf numFmtId="0" fontId="90" fillId="0" borderId="2" xfId="0" applyFont="1" applyFill="1" applyBorder="1" applyAlignment="1">
      <alignment horizontal="right" vertical="center" wrapText="1"/>
    </xf>
    <xf numFmtId="3" fontId="87" fillId="0" borderId="0" xfId="0" applyNumberFormat="1" applyFont="1" applyFill="1" applyBorder="1" applyAlignment="1">
      <alignment horizontal="right"/>
    </xf>
    <xf numFmtId="0" fontId="67" fillId="0" borderId="0" xfId="0" applyFont="1" applyFill="1" applyBorder="1" applyAlignment="1">
      <alignment horizontal="left" vertical="top" wrapText="1"/>
    </xf>
    <xf numFmtId="0" fontId="67" fillId="0" borderId="1" xfId="0" applyFont="1" applyFill="1" applyBorder="1" applyAlignment="1">
      <alignment horizontal="left" vertical="top" wrapText="1"/>
    </xf>
    <xf numFmtId="0" fontId="67" fillId="0" borderId="0" xfId="0" applyFont="1" applyFill="1" applyAlignment="1">
      <alignment horizontal="left" vertical="top" wrapText="1"/>
    </xf>
    <xf numFmtId="0" fontId="67" fillId="0" borderId="3" xfId="0" applyFont="1" applyFill="1" applyBorder="1" applyAlignment="1">
      <alignment horizontal="center" vertical="center"/>
    </xf>
    <xf numFmtId="0" fontId="67" fillId="0" borderId="3" xfId="0" applyFont="1" applyFill="1" applyBorder="1" applyAlignment="1">
      <alignment horizontal="right" vertical="center"/>
    </xf>
    <xf numFmtId="0" fontId="67" fillId="0" borderId="1" xfId="0" applyFont="1" applyFill="1" applyBorder="1" applyAlignment="1">
      <alignment horizontal="right" vertical="center"/>
    </xf>
    <xf numFmtId="0" fontId="5" fillId="0" borderId="0" xfId="0" applyFont="1" applyBorder="1" applyAlignment="1">
      <alignment horizontal="justify" vertical="top" wrapText="1"/>
    </xf>
    <xf numFmtId="0" fontId="5" fillId="0" borderId="0" xfId="0" applyFont="1" applyBorder="1" applyAlignment="1">
      <alignment horizontal="justify" vertical="top"/>
    </xf>
    <xf numFmtId="0" fontId="75" fillId="0" borderId="3" xfId="0" applyFont="1" applyFill="1" applyBorder="1" applyAlignment="1">
      <alignment horizontal="left" wrapText="1"/>
    </xf>
    <xf numFmtId="0" fontId="62" fillId="0" borderId="0" xfId="0" applyFont="1" applyFill="1" applyAlignment="1">
      <alignment horizontal="left" vertical="top" wrapText="1"/>
    </xf>
    <xf numFmtId="0" fontId="81" fillId="0" borderId="2" xfId="0" applyFont="1" applyFill="1" applyBorder="1" applyAlignment="1">
      <alignment horizontal="right" vertical="center"/>
    </xf>
    <xf numFmtId="3" fontId="87" fillId="0" borderId="3" xfId="0" applyNumberFormat="1" applyFont="1" applyBorder="1" applyAlignment="1">
      <alignment horizontal="right"/>
    </xf>
    <xf numFmtId="0" fontId="60" fillId="0" borderId="0" xfId="0" applyFont="1" applyFill="1" applyBorder="1" applyAlignment="1">
      <alignment horizontal="left" wrapText="1"/>
    </xf>
    <xf numFmtId="0" fontId="60" fillId="0" borderId="1" xfId="0" applyFont="1" applyFill="1" applyBorder="1" applyAlignment="1">
      <alignment horizontal="left" wrapText="1"/>
    </xf>
    <xf numFmtId="0" fontId="96" fillId="0" borderId="0" xfId="0" applyFont="1" applyFill="1" applyBorder="1" applyAlignment="1">
      <alignment horizontal="left" wrapText="1" indent="2"/>
    </xf>
    <xf numFmtId="0" fontId="135" fillId="0" borderId="0" xfId="0" applyFont="1" applyFill="1" applyBorder="1" applyAlignment="1">
      <alignment horizontal="left" wrapText="1"/>
    </xf>
    <xf numFmtId="0" fontId="60" fillId="0" borderId="1" xfId="0" applyFont="1" applyFill="1" applyBorder="1" applyAlignment="1">
      <alignment horizontal="left" vertical="center" wrapText="1"/>
    </xf>
    <xf numFmtId="0" fontId="96" fillId="0" borderId="0" xfId="0" applyFont="1" applyFill="1" applyBorder="1" applyAlignment="1">
      <alignment horizontal="left" vertical="center" wrapText="1"/>
    </xf>
    <xf numFmtId="0" fontId="96" fillId="0" borderId="0" xfId="0" applyFont="1" applyFill="1" applyBorder="1" applyAlignment="1">
      <alignment horizontal="justify" vertical="center" wrapText="1"/>
    </xf>
    <xf numFmtId="0" fontId="96" fillId="0" borderId="0" xfId="0" applyFont="1" applyFill="1" applyBorder="1" applyAlignment="1">
      <alignment horizontal="left" wrapText="1"/>
    </xf>
    <xf numFmtId="0" fontId="96" fillId="0" borderId="0" xfId="0" applyFont="1" applyFill="1" applyBorder="1" applyAlignment="1">
      <alignment horizontal="justify" vertical="center"/>
    </xf>
    <xf numFmtId="0" fontId="60" fillId="0" borderId="1" xfId="0" applyFont="1" applyFill="1" applyBorder="1" applyAlignment="1">
      <alignment horizontal="left" vertical="center"/>
    </xf>
    <xf numFmtId="0" fontId="60" fillId="0" borderId="0" xfId="0" applyFont="1" applyFill="1" applyAlignment="1">
      <alignment horizontal="left" vertical="center" wrapText="1"/>
    </xf>
    <xf numFmtId="0" fontId="96" fillId="0" borderId="1" xfId="0" applyFont="1" applyFill="1" applyBorder="1" applyAlignment="1">
      <alignment horizontal="left" indent="2"/>
    </xf>
    <xf numFmtId="0" fontId="96" fillId="0" borderId="0" xfId="0" applyFont="1" applyFill="1" applyBorder="1" applyAlignment="1">
      <alignment horizontal="left" indent="2"/>
    </xf>
    <xf numFmtId="0" fontId="96" fillId="0" borderId="0" xfId="0" applyFont="1" applyFill="1" applyBorder="1" applyAlignment="1">
      <alignment horizontal="left" vertical="center" indent="2"/>
    </xf>
    <xf numFmtId="0" fontId="60" fillId="0" borderId="0" xfId="0" applyFont="1" applyFill="1" applyAlignment="1">
      <alignment horizontal="left" wrapText="1"/>
    </xf>
    <xf numFmtId="0" fontId="84" fillId="0" borderId="0" xfId="0" applyFont="1" applyFill="1" applyBorder="1" applyAlignment="1">
      <alignment horizontal="left" wrapText="1"/>
    </xf>
    <xf numFmtId="0" fontId="84" fillId="0" borderId="0" xfId="0" applyFont="1" applyAlignment="1">
      <alignment wrapText="1"/>
    </xf>
    <xf numFmtId="0" fontId="95" fillId="0" borderId="0" xfId="0" applyFont="1" applyFill="1" applyBorder="1" applyAlignment="1">
      <alignment horizontal="left" vertical="center" wrapText="1"/>
    </xf>
    <xf numFmtId="0" fontId="95" fillId="0" borderId="1" xfId="0" applyFont="1" applyFill="1" applyBorder="1" applyAlignment="1">
      <alignment horizontal="left" vertical="center" wrapText="1"/>
    </xf>
    <xf numFmtId="0" fontId="84" fillId="0" borderId="0" xfId="0" applyFont="1" applyAlignment="1">
      <alignment horizontal="left" vertical="center" wrapText="1"/>
    </xf>
    <xf numFmtId="0" fontId="84" fillId="0" borderId="0" xfId="0" applyFont="1" applyAlignment="1">
      <alignment horizontal="center" vertical="center" wrapText="1"/>
    </xf>
    <xf numFmtId="0" fontId="84" fillId="0" borderId="0" xfId="0" applyFont="1" applyBorder="1" applyAlignment="1">
      <alignment horizontal="justify" vertical="center" wrapText="1"/>
    </xf>
    <xf numFmtId="0" fontId="84" fillId="0" borderId="0" xfId="0" applyFont="1" applyBorder="1" applyAlignment="1">
      <alignment horizontal="justify" vertical="center"/>
    </xf>
    <xf numFmtId="0" fontId="143" fillId="0" borderId="0" xfId="0" applyFont="1" applyFill="1" applyBorder="1" applyAlignment="1">
      <alignment horizontal="center" vertical="center" textRotation="90"/>
    </xf>
    <xf numFmtId="0" fontId="96" fillId="0" borderId="0" xfId="0" applyFont="1" applyFill="1" applyBorder="1" applyAlignment="1">
      <alignment horizontal="left" vertical="top" wrapText="1"/>
    </xf>
    <xf numFmtId="0" fontId="96" fillId="0" borderId="0" xfId="0" applyFont="1" applyFill="1" applyBorder="1" applyAlignment="1">
      <alignment horizontal="left" vertical="top"/>
    </xf>
    <xf numFmtId="0" fontId="128" fillId="0" borderId="0" xfId="7" applyFont="1" applyFill="1" applyAlignment="1">
      <alignment horizontal="left" wrapText="1"/>
    </xf>
    <xf numFmtId="0" fontId="161" fillId="0" borderId="2" xfId="7" applyFont="1" applyFill="1" applyBorder="1" applyAlignment="1">
      <alignment horizontal="center"/>
    </xf>
    <xf numFmtId="0" fontId="115" fillId="0" borderId="0" xfId="7" applyFont="1" applyFill="1" applyAlignment="1">
      <alignment horizontal="left" vertical="top" wrapText="1"/>
    </xf>
    <xf numFmtId="0" fontId="115" fillId="0" borderId="0" xfId="7" applyFont="1" applyFill="1" applyAlignment="1">
      <alignment horizontal="left" vertical="top"/>
    </xf>
    <xf numFmtId="0" fontId="115" fillId="0" borderId="0" xfId="7" applyFont="1" applyFill="1" applyAlignment="1">
      <alignment horizontal="left" vertical="center" wrapText="1"/>
    </xf>
    <xf numFmtId="0" fontId="115" fillId="0" borderId="0" xfId="7" applyFont="1" applyFill="1" applyAlignment="1">
      <alignment horizontal="left" vertical="center"/>
    </xf>
    <xf numFmtId="0" fontId="161" fillId="0" borderId="3" xfId="7" applyFont="1" applyFill="1" applyBorder="1" applyAlignment="1">
      <alignment horizontal="left" vertical="center"/>
    </xf>
    <xf numFmtId="0" fontId="161" fillId="0" borderId="1" xfId="7" applyFont="1" applyFill="1" applyBorder="1" applyAlignment="1">
      <alignment horizontal="left" vertical="center"/>
    </xf>
    <xf numFmtId="0" fontId="128" fillId="0" borderId="1" xfId="7" applyFont="1" applyFill="1" applyBorder="1" applyAlignment="1">
      <alignment horizontal="left" vertical="center" wrapText="1"/>
    </xf>
    <xf numFmtId="0" fontId="128" fillId="0" borderId="1" xfId="7" applyFont="1" applyFill="1" applyBorder="1" applyAlignment="1">
      <alignment horizontal="left" wrapText="1"/>
    </xf>
    <xf numFmtId="0" fontId="161" fillId="0" borderId="2" xfId="7" applyFont="1" applyFill="1" applyBorder="1" applyAlignment="1">
      <alignment horizontal="left"/>
    </xf>
    <xf numFmtId="0" fontId="115" fillId="0" borderId="0" xfId="7" applyFont="1" applyBorder="1" applyAlignment="1">
      <alignment horizontal="justify" vertical="center" wrapText="1"/>
    </xf>
    <xf numFmtId="0" fontId="156" fillId="0" borderId="0" xfId="7" applyFont="1" applyFill="1" applyAlignment="1">
      <alignment horizontal="right" vertical="center" textRotation="90"/>
    </xf>
    <xf numFmtId="0" fontId="115" fillId="0" borderId="0" xfId="7" applyFont="1" applyBorder="1" applyAlignment="1">
      <alignment horizontal="justify" vertical="center" wrapText="1" readingOrder="1"/>
    </xf>
    <xf numFmtId="0" fontId="115" fillId="0" borderId="0" xfId="0" applyFont="1" applyBorder="1" applyAlignment="1">
      <alignment horizontal="justify" vertical="center" readingOrder="1"/>
    </xf>
    <xf numFmtId="0" fontId="115" fillId="0" borderId="0" xfId="7" applyFont="1" applyBorder="1" applyAlignment="1">
      <alignment horizontal="left" vertical="center" wrapText="1" readingOrder="1"/>
    </xf>
    <xf numFmtId="0" fontId="128" fillId="0" borderId="0" xfId="7" applyFont="1" applyFill="1" applyBorder="1" applyAlignment="1">
      <alignment horizontal="center"/>
    </xf>
    <xf numFmtId="0" fontId="119" fillId="0" borderId="3" xfId="7" applyFont="1" applyFill="1" applyBorder="1" applyAlignment="1">
      <alignment horizontal="center" vertical="top" wrapText="1"/>
    </xf>
    <xf numFmtId="0" fontId="119" fillId="0" borderId="0" xfId="7" applyFont="1" applyFill="1" applyBorder="1" applyAlignment="1">
      <alignment horizontal="center" vertical="top" wrapText="1"/>
    </xf>
    <xf numFmtId="0" fontId="119" fillId="0" borderId="1" xfId="7" applyFont="1" applyFill="1" applyBorder="1" applyAlignment="1">
      <alignment horizontal="center" vertical="top" wrapText="1"/>
    </xf>
    <xf numFmtId="0" fontId="119" fillId="0" borderId="2" xfId="7" applyFont="1" applyFill="1" applyBorder="1" applyAlignment="1">
      <alignment horizontal="center" vertical="center"/>
    </xf>
    <xf numFmtId="0" fontId="27" fillId="0" borderId="0" xfId="7" applyFont="1" applyFill="1" applyAlignment="1">
      <alignment horizontal="left" vertical="top" wrapText="1"/>
    </xf>
    <xf numFmtId="0" fontId="10" fillId="0" borderId="0" xfId="7" applyFont="1" applyFill="1" applyBorder="1" applyAlignment="1">
      <alignment horizontal="left" vertical="top" wrapText="1" readingOrder="1"/>
    </xf>
    <xf numFmtId="0" fontId="10" fillId="0" borderId="0" xfId="7" applyFont="1" applyFill="1" applyBorder="1" applyAlignment="1">
      <alignment horizontal="left" vertical="top" readingOrder="1"/>
    </xf>
    <xf numFmtId="0" fontId="10" fillId="0" borderId="0" xfId="7" applyFont="1" applyFill="1" applyAlignment="1">
      <alignment horizontal="left" vertical="center" wrapText="1"/>
    </xf>
    <xf numFmtId="0" fontId="10" fillId="0" borderId="0" xfId="7" applyFont="1" applyFill="1" applyAlignment="1">
      <alignment horizontal="left" vertical="center"/>
    </xf>
    <xf numFmtId="0" fontId="10" fillId="0" borderId="0" xfId="7" applyFont="1" applyFill="1" applyBorder="1" applyAlignment="1">
      <alignment horizontal="justify" vertical="center" wrapText="1"/>
    </xf>
    <xf numFmtId="0" fontId="10" fillId="0" borderId="0" xfId="7" applyFont="1" applyFill="1" applyBorder="1" applyAlignment="1">
      <alignment horizontal="justify" vertical="center"/>
    </xf>
    <xf numFmtId="0" fontId="27" fillId="0" borderId="0" xfId="7" applyFont="1" applyFill="1" applyAlignment="1">
      <alignment horizontal="left" vertical="top"/>
    </xf>
    <xf numFmtId="0" fontId="119" fillId="0" borderId="3" xfId="7" applyFont="1" applyFill="1" applyBorder="1" applyAlignment="1">
      <alignment horizontal="left" vertical="center"/>
    </xf>
    <xf numFmtId="0" fontId="119" fillId="0" borderId="0" xfId="7" applyFont="1" applyFill="1" applyBorder="1" applyAlignment="1">
      <alignment horizontal="left" vertical="center"/>
    </xf>
    <xf numFmtId="0" fontId="119" fillId="0" borderId="1" xfId="7" applyFont="1" applyFill="1" applyBorder="1" applyAlignment="1">
      <alignment horizontal="left" vertical="center"/>
    </xf>
    <xf numFmtId="0" fontId="10" fillId="0" borderId="0" xfId="7" applyFont="1" applyFill="1" applyBorder="1" applyAlignment="1">
      <alignment horizontal="left" vertical="center" wrapText="1"/>
    </xf>
    <xf numFmtId="0" fontId="128" fillId="0" borderId="1" xfId="7" applyFont="1" applyFill="1" applyBorder="1" applyAlignment="1">
      <alignment horizontal="left" wrapText="1" readingOrder="1"/>
    </xf>
    <xf numFmtId="0" fontId="113" fillId="0" borderId="3" xfId="7" applyFont="1" applyBorder="1" applyAlignment="1">
      <alignment horizontal="left" vertical="top" wrapText="1" readingOrder="1"/>
    </xf>
    <xf numFmtId="0" fontId="10" fillId="0" borderId="0" xfId="7" applyFont="1" applyFill="1" applyBorder="1" applyAlignment="1">
      <alignment horizontal="left" vertical="center" wrapText="1" readingOrder="1"/>
    </xf>
    <xf numFmtId="0" fontId="10" fillId="0" borderId="0" xfId="7" applyFont="1" applyBorder="1" applyAlignment="1">
      <alignment horizontal="left" vertical="center" wrapText="1"/>
    </xf>
    <xf numFmtId="0" fontId="113" fillId="0" borderId="0" xfId="7" applyFont="1" applyFill="1" applyAlignment="1">
      <alignment horizontal="center"/>
    </xf>
    <xf numFmtId="0" fontId="120" fillId="0" borderId="0" xfId="7" applyFont="1" applyFill="1" applyBorder="1" applyAlignment="1">
      <alignment horizontal="left" vertical="top" wrapText="1"/>
    </xf>
  </cellXfs>
  <cellStyles count="3256">
    <cellStyle name="20% - Accent1 10" xfId="122"/>
    <cellStyle name="20% - Accent1 10 2" xfId="121"/>
    <cellStyle name="20% - Accent1 11" xfId="123"/>
    <cellStyle name="20% - Accent1 11 2" xfId="119"/>
    <cellStyle name="20% - Accent1 12" xfId="124"/>
    <cellStyle name="20% - Accent1 12 2" xfId="118"/>
    <cellStyle name="20% - Accent1 13" xfId="126"/>
    <cellStyle name="20% - Accent1 13 2" xfId="127"/>
    <cellStyle name="20% - Accent1 14" xfId="128"/>
    <cellStyle name="20% - Accent1 14 2" xfId="129"/>
    <cellStyle name="20% - Accent1 15" xfId="130"/>
    <cellStyle name="20% - Accent1 15 2" xfId="131"/>
    <cellStyle name="20% - Accent1 16" xfId="132"/>
    <cellStyle name="20% - Accent1 16 2" xfId="133"/>
    <cellStyle name="20% - Accent1 17" xfId="134"/>
    <cellStyle name="20% - Accent1 17 2" xfId="135"/>
    <cellStyle name="20% - Accent1 18" xfId="136"/>
    <cellStyle name="20% - Accent1 18 2" xfId="137"/>
    <cellStyle name="20% - Accent1 19" xfId="138"/>
    <cellStyle name="20% - Accent1 19 2" xfId="139"/>
    <cellStyle name="20% - Accent1 2" xfId="140"/>
    <cellStyle name="20% - Accent1 2 2" xfId="141"/>
    <cellStyle name="20% - Accent1 20" xfId="142"/>
    <cellStyle name="20% - Accent1 20 2" xfId="143"/>
    <cellStyle name="20% - Accent1 21" xfId="144"/>
    <cellStyle name="20% - Accent1 21 2" xfId="145"/>
    <cellStyle name="20% - Accent1 22" xfId="146"/>
    <cellStyle name="20% - Accent1 22 2" xfId="147"/>
    <cellStyle name="20% - Accent1 23" xfId="148"/>
    <cellStyle name="20% - Accent1 23 2" xfId="149"/>
    <cellStyle name="20% - Accent1 24" xfId="150"/>
    <cellStyle name="20% - Accent1 24 2" xfId="151"/>
    <cellStyle name="20% - Accent1 25" xfId="152"/>
    <cellStyle name="20% - Accent1 25 2" xfId="153"/>
    <cellStyle name="20% - Accent1 26" xfId="154"/>
    <cellStyle name="20% - Accent1 26 2" xfId="155"/>
    <cellStyle name="20% - Accent1 27" xfId="156"/>
    <cellStyle name="20% - Accent1 27 2" xfId="157"/>
    <cellStyle name="20% - Accent1 28" xfId="158"/>
    <cellStyle name="20% - Accent1 28 2" xfId="159"/>
    <cellStyle name="20% - Accent1 3" xfId="160"/>
    <cellStyle name="20% - Accent1 3 2" xfId="161"/>
    <cellStyle name="20% - Accent1 4" xfId="162"/>
    <cellStyle name="20% - Accent1 4 2" xfId="163"/>
    <cellStyle name="20% - Accent1 5" xfId="164"/>
    <cellStyle name="20% - Accent1 5 2" xfId="165"/>
    <cellStyle name="20% - Accent1 6" xfId="166"/>
    <cellStyle name="20% - Accent1 6 2" xfId="167"/>
    <cellStyle name="20% - Accent1 7" xfId="168"/>
    <cellStyle name="20% - Accent1 7 2" xfId="169"/>
    <cellStyle name="20% - Accent1 8" xfId="170"/>
    <cellStyle name="20% - Accent1 8 2" xfId="171"/>
    <cellStyle name="20% - Accent1 9" xfId="172"/>
    <cellStyle name="20% - Accent1 9 2" xfId="173"/>
    <cellStyle name="20% - Accent2 10" xfId="174"/>
    <cellStyle name="20% - Accent2 10 2" xfId="175"/>
    <cellStyle name="20% - Accent2 11" xfId="176"/>
    <cellStyle name="20% - Accent2 11 2" xfId="177"/>
    <cellStyle name="20% - Accent2 12" xfId="178"/>
    <cellStyle name="20% - Accent2 12 2" xfId="179"/>
    <cellStyle name="20% - Accent2 13" xfId="180"/>
    <cellStyle name="20% - Accent2 13 2" xfId="181"/>
    <cellStyle name="20% - Accent2 14" xfId="182"/>
    <cellStyle name="20% - Accent2 14 2" xfId="183"/>
    <cellStyle name="20% - Accent2 15" xfId="184"/>
    <cellStyle name="20% - Accent2 15 2" xfId="185"/>
    <cellStyle name="20% - Accent2 16" xfId="186"/>
    <cellStyle name="20% - Accent2 16 2" xfId="187"/>
    <cellStyle name="20% - Accent2 17" xfId="188"/>
    <cellStyle name="20% - Accent2 17 2" xfId="189"/>
    <cellStyle name="20% - Accent2 18" xfId="190"/>
    <cellStyle name="20% - Accent2 18 2" xfId="191"/>
    <cellStyle name="20% - Accent2 19" xfId="192"/>
    <cellStyle name="20% - Accent2 19 2" xfId="193"/>
    <cellStyle name="20% - Accent2 2" xfId="194"/>
    <cellStyle name="20% - Accent2 2 2" xfId="195"/>
    <cellStyle name="20% - Accent2 20" xfId="196"/>
    <cellStyle name="20% - Accent2 20 2" xfId="197"/>
    <cellStyle name="20% - Accent2 21" xfId="198"/>
    <cellStyle name="20% - Accent2 21 2" xfId="199"/>
    <cellStyle name="20% - Accent2 22" xfId="200"/>
    <cellStyle name="20% - Accent2 22 2" xfId="201"/>
    <cellStyle name="20% - Accent2 23" xfId="202"/>
    <cellStyle name="20% - Accent2 23 2" xfId="203"/>
    <cellStyle name="20% - Accent2 24" xfId="204"/>
    <cellStyle name="20% - Accent2 24 2" xfId="205"/>
    <cellStyle name="20% - Accent2 25" xfId="206"/>
    <cellStyle name="20% - Accent2 25 2" xfId="207"/>
    <cellStyle name="20% - Accent2 26" xfId="208"/>
    <cellStyle name="20% - Accent2 26 2" xfId="209"/>
    <cellStyle name="20% - Accent2 27" xfId="210"/>
    <cellStyle name="20% - Accent2 27 2" xfId="211"/>
    <cellStyle name="20% - Accent2 28" xfId="212"/>
    <cellStyle name="20% - Accent2 28 2" xfId="213"/>
    <cellStyle name="20% - Accent2 3" xfId="214"/>
    <cellStyle name="20% - Accent2 3 2" xfId="215"/>
    <cellStyle name="20% - Accent2 4" xfId="216"/>
    <cellStyle name="20% - Accent2 4 2" xfId="217"/>
    <cellStyle name="20% - Accent2 5" xfId="218"/>
    <cellStyle name="20% - Accent2 5 2" xfId="219"/>
    <cellStyle name="20% - Accent2 6" xfId="220"/>
    <cellStyle name="20% - Accent2 6 2" xfId="221"/>
    <cellStyle name="20% - Accent2 7" xfId="222"/>
    <cellStyle name="20% - Accent2 7 2" xfId="223"/>
    <cellStyle name="20% - Accent2 8" xfId="224"/>
    <cellStyle name="20% - Accent2 8 2" xfId="225"/>
    <cellStyle name="20% - Accent2 9" xfId="226"/>
    <cellStyle name="20% - Accent2 9 2" xfId="227"/>
    <cellStyle name="20% - Accent3 10" xfId="228"/>
    <cellStyle name="20% - Accent3 10 2" xfId="229"/>
    <cellStyle name="20% - Accent3 11" xfId="230"/>
    <cellStyle name="20% - Accent3 11 2" xfId="231"/>
    <cellStyle name="20% - Accent3 12" xfId="232"/>
    <cellStyle name="20% - Accent3 12 2" xfId="233"/>
    <cellStyle name="20% - Accent3 13" xfId="234"/>
    <cellStyle name="20% - Accent3 13 2" xfId="235"/>
    <cellStyle name="20% - Accent3 14" xfId="236"/>
    <cellStyle name="20% - Accent3 14 2" xfId="237"/>
    <cellStyle name="20% - Accent3 15" xfId="238"/>
    <cellStyle name="20% - Accent3 15 2" xfId="239"/>
    <cellStyle name="20% - Accent3 16" xfId="240"/>
    <cellStyle name="20% - Accent3 16 2" xfId="241"/>
    <cellStyle name="20% - Accent3 17" xfId="242"/>
    <cellStyle name="20% - Accent3 17 2" xfId="243"/>
    <cellStyle name="20% - Accent3 18" xfId="244"/>
    <cellStyle name="20% - Accent3 18 2" xfId="245"/>
    <cellStyle name="20% - Accent3 19" xfId="246"/>
    <cellStyle name="20% - Accent3 19 2" xfId="247"/>
    <cellStyle name="20% - Accent3 2" xfId="248"/>
    <cellStyle name="20% - Accent3 2 2" xfId="249"/>
    <cellStyle name="20% - Accent3 20" xfId="250"/>
    <cellStyle name="20% - Accent3 20 2" xfId="251"/>
    <cellStyle name="20% - Accent3 21" xfId="252"/>
    <cellStyle name="20% - Accent3 21 2" xfId="253"/>
    <cellStyle name="20% - Accent3 22" xfId="254"/>
    <cellStyle name="20% - Accent3 22 2" xfId="255"/>
    <cellStyle name="20% - Accent3 23" xfId="256"/>
    <cellStyle name="20% - Accent3 23 2" xfId="257"/>
    <cellStyle name="20% - Accent3 24" xfId="258"/>
    <cellStyle name="20% - Accent3 24 2" xfId="259"/>
    <cellStyle name="20% - Accent3 25" xfId="260"/>
    <cellStyle name="20% - Accent3 25 2" xfId="261"/>
    <cellStyle name="20% - Accent3 26" xfId="262"/>
    <cellStyle name="20% - Accent3 26 2" xfId="263"/>
    <cellStyle name="20% - Accent3 27" xfId="264"/>
    <cellStyle name="20% - Accent3 27 2" xfId="265"/>
    <cellStyle name="20% - Accent3 28" xfId="266"/>
    <cellStyle name="20% - Accent3 28 2" xfId="267"/>
    <cellStyle name="20% - Accent3 3" xfId="268"/>
    <cellStyle name="20% - Accent3 3 2" xfId="269"/>
    <cellStyle name="20% - Accent3 4" xfId="270"/>
    <cellStyle name="20% - Accent3 4 2" xfId="271"/>
    <cellStyle name="20% - Accent3 5" xfId="272"/>
    <cellStyle name="20% - Accent3 5 2" xfId="273"/>
    <cellStyle name="20% - Accent3 6" xfId="274"/>
    <cellStyle name="20% - Accent3 6 2" xfId="275"/>
    <cellStyle name="20% - Accent3 7" xfId="276"/>
    <cellStyle name="20% - Accent3 7 2" xfId="277"/>
    <cellStyle name="20% - Accent3 8" xfId="278"/>
    <cellStyle name="20% - Accent3 8 2" xfId="279"/>
    <cellStyle name="20% - Accent3 9" xfId="280"/>
    <cellStyle name="20% - Accent3 9 2" xfId="281"/>
    <cellStyle name="20% - Accent4 10" xfId="282"/>
    <cellStyle name="20% - Accent4 10 2" xfId="283"/>
    <cellStyle name="20% - Accent4 11" xfId="284"/>
    <cellStyle name="20% - Accent4 11 2" xfId="285"/>
    <cellStyle name="20% - Accent4 12" xfId="286"/>
    <cellStyle name="20% - Accent4 12 2" xfId="287"/>
    <cellStyle name="20% - Accent4 13" xfId="288"/>
    <cellStyle name="20% - Accent4 13 2" xfId="289"/>
    <cellStyle name="20% - Accent4 14" xfId="290"/>
    <cellStyle name="20% - Accent4 14 2" xfId="291"/>
    <cellStyle name="20% - Accent4 15" xfId="292"/>
    <cellStyle name="20% - Accent4 15 2" xfId="293"/>
    <cellStyle name="20% - Accent4 16" xfId="294"/>
    <cellStyle name="20% - Accent4 16 2" xfId="295"/>
    <cellStyle name="20% - Accent4 17" xfId="296"/>
    <cellStyle name="20% - Accent4 17 2" xfId="297"/>
    <cellStyle name="20% - Accent4 18" xfId="298"/>
    <cellStyle name="20% - Accent4 18 2" xfId="299"/>
    <cellStyle name="20% - Accent4 19" xfId="300"/>
    <cellStyle name="20% - Accent4 19 2" xfId="301"/>
    <cellStyle name="20% - Accent4 2" xfId="302"/>
    <cellStyle name="20% - Accent4 2 2" xfId="303"/>
    <cellStyle name="20% - Accent4 20" xfId="304"/>
    <cellStyle name="20% - Accent4 20 2" xfId="305"/>
    <cellStyle name="20% - Accent4 21" xfId="306"/>
    <cellStyle name="20% - Accent4 21 2" xfId="307"/>
    <cellStyle name="20% - Accent4 22" xfId="308"/>
    <cellStyle name="20% - Accent4 22 2" xfId="309"/>
    <cellStyle name="20% - Accent4 23" xfId="310"/>
    <cellStyle name="20% - Accent4 23 2" xfId="311"/>
    <cellStyle name="20% - Accent4 24" xfId="312"/>
    <cellStyle name="20% - Accent4 24 2" xfId="313"/>
    <cellStyle name="20% - Accent4 25" xfId="314"/>
    <cellStyle name="20% - Accent4 25 2" xfId="315"/>
    <cellStyle name="20% - Accent4 26" xfId="316"/>
    <cellStyle name="20% - Accent4 26 2" xfId="317"/>
    <cellStyle name="20% - Accent4 27" xfId="318"/>
    <cellStyle name="20% - Accent4 27 2" xfId="319"/>
    <cellStyle name="20% - Accent4 28" xfId="320"/>
    <cellStyle name="20% - Accent4 28 2" xfId="321"/>
    <cellStyle name="20% - Accent4 3" xfId="322"/>
    <cellStyle name="20% - Accent4 3 2" xfId="323"/>
    <cellStyle name="20% - Accent4 4" xfId="324"/>
    <cellStyle name="20% - Accent4 4 2" xfId="325"/>
    <cellStyle name="20% - Accent4 5" xfId="326"/>
    <cellStyle name="20% - Accent4 5 2" xfId="327"/>
    <cellStyle name="20% - Accent4 6" xfId="328"/>
    <cellStyle name="20% - Accent4 6 2" xfId="329"/>
    <cellStyle name="20% - Accent4 7" xfId="330"/>
    <cellStyle name="20% - Accent4 7 2" xfId="331"/>
    <cellStyle name="20% - Accent4 8" xfId="332"/>
    <cellStyle name="20% - Accent4 8 2" xfId="333"/>
    <cellStyle name="20% - Accent4 9" xfId="334"/>
    <cellStyle name="20% - Accent4 9 2" xfId="335"/>
    <cellStyle name="20% - Accent5 10" xfId="336"/>
    <cellStyle name="20% - Accent5 10 2" xfId="337"/>
    <cellStyle name="20% - Accent5 11" xfId="338"/>
    <cellStyle name="20% - Accent5 11 2" xfId="339"/>
    <cellStyle name="20% - Accent5 12" xfId="340"/>
    <cellStyle name="20% - Accent5 12 2" xfId="341"/>
    <cellStyle name="20% - Accent5 13" xfId="342"/>
    <cellStyle name="20% - Accent5 13 2" xfId="343"/>
    <cellStyle name="20% - Accent5 14" xfId="344"/>
    <cellStyle name="20% - Accent5 14 2" xfId="345"/>
    <cellStyle name="20% - Accent5 15" xfId="346"/>
    <cellStyle name="20% - Accent5 15 2" xfId="347"/>
    <cellStyle name="20% - Accent5 16" xfId="348"/>
    <cellStyle name="20% - Accent5 16 2" xfId="349"/>
    <cellStyle name="20% - Accent5 17" xfId="350"/>
    <cellStyle name="20% - Accent5 17 2" xfId="351"/>
    <cellStyle name="20% - Accent5 18" xfId="352"/>
    <cellStyle name="20% - Accent5 18 2" xfId="353"/>
    <cellStyle name="20% - Accent5 19" xfId="354"/>
    <cellStyle name="20% - Accent5 19 2" xfId="355"/>
    <cellStyle name="20% - Accent5 2" xfId="356"/>
    <cellStyle name="20% - Accent5 2 2" xfId="357"/>
    <cellStyle name="20% - Accent5 20" xfId="358"/>
    <cellStyle name="20% - Accent5 20 2" xfId="359"/>
    <cellStyle name="20% - Accent5 21" xfId="360"/>
    <cellStyle name="20% - Accent5 21 2" xfId="361"/>
    <cellStyle name="20% - Accent5 22" xfId="362"/>
    <cellStyle name="20% - Accent5 22 2" xfId="363"/>
    <cellStyle name="20% - Accent5 23" xfId="364"/>
    <cellStyle name="20% - Accent5 23 2" xfId="365"/>
    <cellStyle name="20% - Accent5 24" xfId="366"/>
    <cellStyle name="20% - Accent5 24 2" xfId="367"/>
    <cellStyle name="20% - Accent5 25" xfId="368"/>
    <cellStyle name="20% - Accent5 25 2" xfId="369"/>
    <cellStyle name="20% - Accent5 26" xfId="370"/>
    <cellStyle name="20% - Accent5 26 2" xfId="371"/>
    <cellStyle name="20% - Accent5 27" xfId="372"/>
    <cellStyle name="20% - Accent5 27 2" xfId="373"/>
    <cellStyle name="20% - Accent5 28" xfId="374"/>
    <cellStyle name="20% - Accent5 28 2" xfId="375"/>
    <cellStyle name="20% - Accent5 3" xfId="376"/>
    <cellStyle name="20% - Accent5 3 2" xfId="377"/>
    <cellStyle name="20% - Accent5 4" xfId="378"/>
    <cellStyle name="20% - Accent5 4 2" xfId="379"/>
    <cellStyle name="20% - Accent5 5" xfId="380"/>
    <cellStyle name="20% - Accent5 5 2" xfId="381"/>
    <cellStyle name="20% - Accent5 6" xfId="382"/>
    <cellStyle name="20% - Accent5 6 2" xfId="383"/>
    <cellStyle name="20% - Accent5 7" xfId="384"/>
    <cellStyle name="20% - Accent5 7 2" xfId="385"/>
    <cellStyle name="20% - Accent5 8" xfId="386"/>
    <cellStyle name="20% - Accent5 8 2" xfId="387"/>
    <cellStyle name="20% - Accent5 9" xfId="388"/>
    <cellStyle name="20% - Accent5 9 2" xfId="389"/>
    <cellStyle name="20% - Accent6 10" xfId="390"/>
    <cellStyle name="20% - Accent6 10 2" xfId="391"/>
    <cellStyle name="20% - Accent6 11" xfId="392"/>
    <cellStyle name="20% - Accent6 11 2" xfId="393"/>
    <cellStyle name="20% - Accent6 12" xfId="394"/>
    <cellStyle name="20% - Accent6 12 2" xfId="395"/>
    <cellStyle name="20% - Accent6 13" xfId="396"/>
    <cellStyle name="20% - Accent6 13 2" xfId="397"/>
    <cellStyle name="20% - Accent6 14" xfId="398"/>
    <cellStyle name="20% - Accent6 14 2" xfId="399"/>
    <cellStyle name="20% - Accent6 15" xfId="400"/>
    <cellStyle name="20% - Accent6 15 2" xfId="401"/>
    <cellStyle name="20% - Accent6 16" xfId="402"/>
    <cellStyle name="20% - Accent6 16 2" xfId="403"/>
    <cellStyle name="20% - Accent6 17" xfId="404"/>
    <cellStyle name="20% - Accent6 17 2" xfId="405"/>
    <cellStyle name="20% - Accent6 18" xfId="406"/>
    <cellStyle name="20% - Accent6 18 2" xfId="407"/>
    <cellStyle name="20% - Accent6 19" xfId="408"/>
    <cellStyle name="20% - Accent6 19 2" xfId="409"/>
    <cellStyle name="20% - Accent6 2" xfId="410"/>
    <cellStyle name="20% - Accent6 2 2" xfId="411"/>
    <cellStyle name="20% - Accent6 20" xfId="412"/>
    <cellStyle name="20% - Accent6 20 2" xfId="413"/>
    <cellStyle name="20% - Accent6 21" xfId="414"/>
    <cellStyle name="20% - Accent6 21 2" xfId="415"/>
    <cellStyle name="20% - Accent6 22" xfId="416"/>
    <cellStyle name="20% - Accent6 22 2" xfId="417"/>
    <cellStyle name="20% - Accent6 23" xfId="418"/>
    <cellStyle name="20% - Accent6 23 2" xfId="419"/>
    <cellStyle name="20% - Accent6 24" xfId="420"/>
    <cellStyle name="20% - Accent6 24 2" xfId="421"/>
    <cellStyle name="20% - Accent6 25" xfId="422"/>
    <cellStyle name="20% - Accent6 25 2" xfId="423"/>
    <cellStyle name="20% - Accent6 26" xfId="424"/>
    <cellStyle name="20% - Accent6 26 2" xfId="425"/>
    <cellStyle name="20% - Accent6 27" xfId="426"/>
    <cellStyle name="20% - Accent6 27 2" xfId="427"/>
    <cellStyle name="20% - Accent6 28" xfId="428"/>
    <cellStyle name="20% - Accent6 28 2" xfId="429"/>
    <cellStyle name="20% - Accent6 3" xfId="430"/>
    <cellStyle name="20% - Accent6 3 2" xfId="431"/>
    <cellStyle name="20% - Accent6 4" xfId="432"/>
    <cellStyle name="20% - Accent6 4 2" xfId="433"/>
    <cellStyle name="20% - Accent6 5" xfId="434"/>
    <cellStyle name="20% - Accent6 5 2" xfId="435"/>
    <cellStyle name="20% - Accent6 6" xfId="436"/>
    <cellStyle name="20% - Accent6 6 2" xfId="437"/>
    <cellStyle name="20% - Accent6 7" xfId="438"/>
    <cellStyle name="20% - Accent6 7 2" xfId="439"/>
    <cellStyle name="20% - Accent6 8" xfId="440"/>
    <cellStyle name="20% - Accent6 8 2" xfId="441"/>
    <cellStyle name="20% - Accent6 9" xfId="442"/>
    <cellStyle name="20% - Accent6 9 2" xfId="443"/>
    <cellStyle name="40% - Accent1 10" xfId="444"/>
    <cellStyle name="40% - Accent1 10 2" xfId="445"/>
    <cellStyle name="40% - Accent1 11" xfId="446"/>
    <cellStyle name="40% - Accent1 11 2" xfId="447"/>
    <cellStyle name="40% - Accent1 12" xfId="448"/>
    <cellStyle name="40% - Accent1 12 2" xfId="449"/>
    <cellStyle name="40% - Accent1 13" xfId="450"/>
    <cellStyle name="40% - Accent1 13 2" xfId="451"/>
    <cellStyle name="40% - Accent1 14" xfId="452"/>
    <cellStyle name="40% - Accent1 14 2" xfId="453"/>
    <cellStyle name="40% - Accent1 15" xfId="454"/>
    <cellStyle name="40% - Accent1 15 2" xfId="455"/>
    <cellStyle name="40% - Accent1 16" xfId="456"/>
    <cellStyle name="40% - Accent1 16 2" xfId="457"/>
    <cellStyle name="40% - Accent1 17" xfId="458"/>
    <cellStyle name="40% - Accent1 17 2" xfId="459"/>
    <cellStyle name="40% - Accent1 18" xfId="460"/>
    <cellStyle name="40% - Accent1 18 2" xfId="461"/>
    <cellStyle name="40% - Accent1 19" xfId="462"/>
    <cellStyle name="40% - Accent1 19 2" xfId="463"/>
    <cellStyle name="40% - Accent1 2" xfId="464"/>
    <cellStyle name="40% - Accent1 2 2" xfId="465"/>
    <cellStyle name="40% - Accent1 20" xfId="466"/>
    <cellStyle name="40% - Accent1 20 2" xfId="467"/>
    <cellStyle name="40% - Accent1 21" xfId="468"/>
    <cellStyle name="40% - Accent1 21 2" xfId="469"/>
    <cellStyle name="40% - Accent1 22" xfId="470"/>
    <cellStyle name="40% - Accent1 22 2" xfId="471"/>
    <cellStyle name="40% - Accent1 23" xfId="472"/>
    <cellStyle name="40% - Accent1 23 2" xfId="473"/>
    <cellStyle name="40% - Accent1 24" xfId="474"/>
    <cellStyle name="40% - Accent1 24 2" xfId="475"/>
    <cellStyle name="40% - Accent1 25" xfId="476"/>
    <cellStyle name="40% - Accent1 25 2" xfId="477"/>
    <cellStyle name="40% - Accent1 26" xfId="478"/>
    <cellStyle name="40% - Accent1 26 2" xfId="479"/>
    <cellStyle name="40% - Accent1 27" xfId="480"/>
    <cellStyle name="40% - Accent1 27 2" xfId="481"/>
    <cellStyle name="40% - Accent1 28" xfId="482"/>
    <cellStyle name="40% - Accent1 28 2" xfId="483"/>
    <cellStyle name="40% - Accent1 3" xfId="484"/>
    <cellStyle name="40% - Accent1 3 2" xfId="485"/>
    <cellStyle name="40% - Accent1 4" xfId="486"/>
    <cellStyle name="40% - Accent1 4 2" xfId="487"/>
    <cellStyle name="40% - Accent1 5" xfId="488"/>
    <cellStyle name="40% - Accent1 5 2" xfId="489"/>
    <cellStyle name="40% - Accent1 6" xfId="490"/>
    <cellStyle name="40% - Accent1 6 2" xfId="491"/>
    <cellStyle name="40% - Accent1 7" xfId="492"/>
    <cellStyle name="40% - Accent1 7 2" xfId="493"/>
    <cellStyle name="40% - Accent1 8" xfId="494"/>
    <cellStyle name="40% - Accent1 8 2" xfId="495"/>
    <cellStyle name="40% - Accent1 9" xfId="496"/>
    <cellStyle name="40% - Accent1 9 2" xfId="497"/>
    <cellStyle name="40% - Accent2 10" xfId="498"/>
    <cellStyle name="40% - Accent2 10 2" xfId="499"/>
    <cellStyle name="40% - Accent2 11" xfId="500"/>
    <cellStyle name="40% - Accent2 11 2" xfId="501"/>
    <cellStyle name="40% - Accent2 12" xfId="502"/>
    <cellStyle name="40% - Accent2 12 2" xfId="503"/>
    <cellStyle name="40% - Accent2 13" xfId="504"/>
    <cellStyle name="40% - Accent2 13 2" xfId="505"/>
    <cellStyle name="40% - Accent2 14" xfId="506"/>
    <cellStyle name="40% - Accent2 14 2" xfId="507"/>
    <cellStyle name="40% - Accent2 15" xfId="508"/>
    <cellStyle name="40% - Accent2 15 2" xfId="509"/>
    <cellStyle name="40% - Accent2 16" xfId="510"/>
    <cellStyle name="40% - Accent2 16 2" xfId="511"/>
    <cellStyle name="40% - Accent2 17" xfId="512"/>
    <cellStyle name="40% - Accent2 17 2" xfId="513"/>
    <cellStyle name="40% - Accent2 18" xfId="514"/>
    <cellStyle name="40% - Accent2 18 2" xfId="515"/>
    <cellStyle name="40% - Accent2 19" xfId="516"/>
    <cellStyle name="40% - Accent2 19 2" xfId="517"/>
    <cellStyle name="40% - Accent2 2" xfId="518"/>
    <cellStyle name="40% - Accent2 2 2" xfId="519"/>
    <cellStyle name="40% - Accent2 20" xfId="520"/>
    <cellStyle name="40% - Accent2 20 2" xfId="521"/>
    <cellStyle name="40% - Accent2 21" xfId="522"/>
    <cellStyle name="40% - Accent2 21 2" xfId="523"/>
    <cellStyle name="40% - Accent2 22" xfId="524"/>
    <cellStyle name="40% - Accent2 22 2" xfId="525"/>
    <cellStyle name="40% - Accent2 23" xfId="526"/>
    <cellStyle name="40% - Accent2 23 2" xfId="527"/>
    <cellStyle name="40% - Accent2 24" xfId="528"/>
    <cellStyle name="40% - Accent2 24 2" xfId="529"/>
    <cellStyle name="40% - Accent2 25" xfId="530"/>
    <cellStyle name="40% - Accent2 25 2" xfId="531"/>
    <cellStyle name="40% - Accent2 26" xfId="532"/>
    <cellStyle name="40% - Accent2 26 2" xfId="533"/>
    <cellStyle name="40% - Accent2 27" xfId="534"/>
    <cellStyle name="40% - Accent2 27 2" xfId="535"/>
    <cellStyle name="40% - Accent2 28" xfId="536"/>
    <cellStyle name="40% - Accent2 28 2" xfId="537"/>
    <cellStyle name="40% - Accent2 3" xfId="538"/>
    <cellStyle name="40% - Accent2 3 2" xfId="539"/>
    <cellStyle name="40% - Accent2 4" xfId="540"/>
    <cellStyle name="40% - Accent2 4 2" xfId="541"/>
    <cellStyle name="40% - Accent2 5" xfId="542"/>
    <cellStyle name="40% - Accent2 5 2" xfId="543"/>
    <cellStyle name="40% - Accent2 6" xfId="544"/>
    <cellStyle name="40% - Accent2 6 2" xfId="545"/>
    <cellStyle name="40% - Accent2 7" xfId="546"/>
    <cellStyle name="40% - Accent2 7 2" xfId="547"/>
    <cellStyle name="40% - Accent2 8" xfId="548"/>
    <cellStyle name="40% - Accent2 8 2" xfId="549"/>
    <cellStyle name="40% - Accent2 9" xfId="550"/>
    <cellStyle name="40% - Accent2 9 2" xfId="551"/>
    <cellStyle name="40% - Accent3 10" xfId="552"/>
    <cellStyle name="40% - Accent3 10 2" xfId="553"/>
    <cellStyle name="40% - Accent3 11" xfId="554"/>
    <cellStyle name="40% - Accent3 11 2" xfId="555"/>
    <cellStyle name="40% - Accent3 12" xfId="556"/>
    <cellStyle name="40% - Accent3 12 2" xfId="557"/>
    <cellStyle name="40% - Accent3 13" xfId="558"/>
    <cellStyle name="40% - Accent3 13 2" xfId="559"/>
    <cellStyle name="40% - Accent3 14" xfId="560"/>
    <cellStyle name="40% - Accent3 14 2" xfId="561"/>
    <cellStyle name="40% - Accent3 15" xfId="562"/>
    <cellStyle name="40% - Accent3 15 2" xfId="563"/>
    <cellStyle name="40% - Accent3 16" xfId="564"/>
    <cellStyle name="40% - Accent3 16 2" xfId="565"/>
    <cellStyle name="40% - Accent3 17" xfId="566"/>
    <cellStyle name="40% - Accent3 17 2" xfId="567"/>
    <cellStyle name="40% - Accent3 18" xfId="568"/>
    <cellStyle name="40% - Accent3 18 2" xfId="569"/>
    <cellStyle name="40% - Accent3 19" xfId="570"/>
    <cellStyle name="40% - Accent3 19 2" xfId="571"/>
    <cellStyle name="40% - Accent3 2" xfId="572"/>
    <cellStyle name="40% - Accent3 2 2" xfId="573"/>
    <cellStyle name="40% - Accent3 20" xfId="574"/>
    <cellStyle name="40% - Accent3 20 2" xfId="575"/>
    <cellStyle name="40% - Accent3 21" xfId="576"/>
    <cellStyle name="40% - Accent3 21 2" xfId="577"/>
    <cellStyle name="40% - Accent3 22" xfId="578"/>
    <cellStyle name="40% - Accent3 22 2" xfId="579"/>
    <cellStyle name="40% - Accent3 23" xfId="580"/>
    <cellStyle name="40% - Accent3 23 2" xfId="581"/>
    <cellStyle name="40% - Accent3 24" xfId="582"/>
    <cellStyle name="40% - Accent3 24 2" xfId="583"/>
    <cellStyle name="40% - Accent3 25" xfId="584"/>
    <cellStyle name="40% - Accent3 25 2" xfId="585"/>
    <cellStyle name="40% - Accent3 26" xfId="586"/>
    <cellStyle name="40% - Accent3 26 2" xfId="587"/>
    <cellStyle name="40% - Accent3 27" xfId="588"/>
    <cellStyle name="40% - Accent3 27 2" xfId="589"/>
    <cellStyle name="40% - Accent3 28" xfId="590"/>
    <cellStyle name="40% - Accent3 28 2" xfId="591"/>
    <cellStyle name="40% - Accent3 3" xfId="592"/>
    <cellStyle name="40% - Accent3 3 2" xfId="593"/>
    <cellStyle name="40% - Accent3 4" xfId="594"/>
    <cellStyle name="40% - Accent3 4 2" xfId="595"/>
    <cellStyle name="40% - Accent3 5" xfId="596"/>
    <cellStyle name="40% - Accent3 5 2" xfId="597"/>
    <cellStyle name="40% - Accent3 6" xfId="598"/>
    <cellStyle name="40% - Accent3 6 2" xfId="599"/>
    <cellStyle name="40% - Accent3 7" xfId="600"/>
    <cellStyle name="40% - Accent3 7 2" xfId="601"/>
    <cellStyle name="40% - Accent3 8" xfId="602"/>
    <cellStyle name="40% - Accent3 8 2" xfId="603"/>
    <cellStyle name="40% - Accent3 9" xfId="604"/>
    <cellStyle name="40% - Accent3 9 2" xfId="605"/>
    <cellStyle name="40% - Accent4 10" xfId="606"/>
    <cellStyle name="40% - Accent4 10 2" xfId="607"/>
    <cellStyle name="40% - Accent4 11" xfId="608"/>
    <cellStyle name="40% - Accent4 11 2" xfId="609"/>
    <cellStyle name="40% - Accent4 12" xfId="610"/>
    <cellStyle name="40% - Accent4 12 2" xfId="611"/>
    <cellStyle name="40% - Accent4 13" xfId="612"/>
    <cellStyle name="40% - Accent4 13 2" xfId="613"/>
    <cellStyle name="40% - Accent4 14" xfId="614"/>
    <cellStyle name="40% - Accent4 14 2" xfId="615"/>
    <cellStyle name="40% - Accent4 15" xfId="616"/>
    <cellStyle name="40% - Accent4 15 2" xfId="617"/>
    <cellStyle name="40% - Accent4 16" xfId="618"/>
    <cellStyle name="40% - Accent4 16 2" xfId="619"/>
    <cellStyle name="40% - Accent4 17" xfId="620"/>
    <cellStyle name="40% - Accent4 17 2" xfId="621"/>
    <cellStyle name="40% - Accent4 18" xfId="622"/>
    <cellStyle name="40% - Accent4 18 2" xfId="623"/>
    <cellStyle name="40% - Accent4 19" xfId="624"/>
    <cellStyle name="40% - Accent4 19 2" xfId="625"/>
    <cellStyle name="40% - Accent4 2" xfId="626"/>
    <cellStyle name="40% - Accent4 2 2" xfId="627"/>
    <cellStyle name="40% - Accent4 20" xfId="628"/>
    <cellStyle name="40% - Accent4 20 2" xfId="629"/>
    <cellStyle name="40% - Accent4 21" xfId="630"/>
    <cellStyle name="40% - Accent4 21 2" xfId="631"/>
    <cellStyle name="40% - Accent4 22" xfId="632"/>
    <cellStyle name="40% - Accent4 22 2" xfId="633"/>
    <cellStyle name="40% - Accent4 23" xfId="634"/>
    <cellStyle name="40% - Accent4 23 2" xfId="635"/>
    <cellStyle name="40% - Accent4 24" xfId="636"/>
    <cellStyle name="40% - Accent4 24 2" xfId="637"/>
    <cellStyle name="40% - Accent4 25" xfId="638"/>
    <cellStyle name="40% - Accent4 25 2" xfId="639"/>
    <cellStyle name="40% - Accent4 26" xfId="640"/>
    <cellStyle name="40% - Accent4 26 2" xfId="641"/>
    <cellStyle name="40% - Accent4 27" xfId="642"/>
    <cellStyle name="40% - Accent4 27 2" xfId="643"/>
    <cellStyle name="40% - Accent4 28" xfId="644"/>
    <cellStyle name="40% - Accent4 28 2" xfId="645"/>
    <cellStyle name="40% - Accent4 3" xfId="646"/>
    <cellStyle name="40% - Accent4 3 2" xfId="647"/>
    <cellStyle name="40% - Accent4 4" xfId="648"/>
    <cellStyle name="40% - Accent4 4 2" xfId="649"/>
    <cellStyle name="40% - Accent4 5" xfId="650"/>
    <cellStyle name="40% - Accent4 5 2" xfId="651"/>
    <cellStyle name="40% - Accent4 6" xfId="652"/>
    <cellStyle name="40% - Accent4 6 2" xfId="653"/>
    <cellStyle name="40% - Accent4 7" xfId="654"/>
    <cellStyle name="40% - Accent4 7 2" xfId="655"/>
    <cellStyle name="40% - Accent4 8" xfId="656"/>
    <cellStyle name="40% - Accent4 8 2" xfId="657"/>
    <cellStyle name="40% - Accent4 9" xfId="658"/>
    <cellStyle name="40% - Accent4 9 2" xfId="659"/>
    <cellStyle name="40% - Accent5 10" xfId="660"/>
    <cellStyle name="40% - Accent5 10 2" xfId="661"/>
    <cellStyle name="40% - Accent5 11" xfId="662"/>
    <cellStyle name="40% - Accent5 11 2" xfId="663"/>
    <cellStyle name="40% - Accent5 12" xfId="664"/>
    <cellStyle name="40% - Accent5 12 2" xfId="665"/>
    <cellStyle name="40% - Accent5 13" xfId="666"/>
    <cellStyle name="40% - Accent5 13 2" xfId="667"/>
    <cellStyle name="40% - Accent5 14" xfId="668"/>
    <cellStyle name="40% - Accent5 14 2" xfId="669"/>
    <cellStyle name="40% - Accent5 15" xfId="670"/>
    <cellStyle name="40% - Accent5 15 2" xfId="671"/>
    <cellStyle name="40% - Accent5 16" xfId="672"/>
    <cellStyle name="40% - Accent5 16 2" xfId="673"/>
    <cellStyle name="40% - Accent5 17" xfId="674"/>
    <cellStyle name="40% - Accent5 17 2" xfId="675"/>
    <cellStyle name="40% - Accent5 18" xfId="676"/>
    <cellStyle name="40% - Accent5 18 2" xfId="677"/>
    <cellStyle name="40% - Accent5 19" xfId="678"/>
    <cellStyle name="40% - Accent5 19 2" xfId="679"/>
    <cellStyle name="40% - Accent5 2" xfId="680"/>
    <cellStyle name="40% - Accent5 2 2" xfId="681"/>
    <cellStyle name="40% - Accent5 20" xfId="682"/>
    <cellStyle name="40% - Accent5 20 2" xfId="683"/>
    <cellStyle name="40% - Accent5 21" xfId="684"/>
    <cellStyle name="40% - Accent5 21 2" xfId="685"/>
    <cellStyle name="40% - Accent5 22" xfId="686"/>
    <cellStyle name="40% - Accent5 22 2" xfId="687"/>
    <cellStyle name="40% - Accent5 23" xfId="688"/>
    <cellStyle name="40% - Accent5 23 2" xfId="689"/>
    <cellStyle name="40% - Accent5 24" xfId="690"/>
    <cellStyle name="40% - Accent5 24 2" xfId="691"/>
    <cellStyle name="40% - Accent5 25" xfId="692"/>
    <cellStyle name="40% - Accent5 25 2" xfId="693"/>
    <cellStyle name="40% - Accent5 26" xfId="694"/>
    <cellStyle name="40% - Accent5 26 2" xfId="695"/>
    <cellStyle name="40% - Accent5 27" xfId="696"/>
    <cellStyle name="40% - Accent5 27 2" xfId="697"/>
    <cellStyle name="40% - Accent5 28" xfId="698"/>
    <cellStyle name="40% - Accent5 28 2" xfId="699"/>
    <cellStyle name="40% - Accent5 3" xfId="700"/>
    <cellStyle name="40% - Accent5 3 2" xfId="701"/>
    <cellStyle name="40% - Accent5 4" xfId="702"/>
    <cellStyle name="40% - Accent5 4 2" xfId="703"/>
    <cellStyle name="40% - Accent5 5" xfId="704"/>
    <cellStyle name="40% - Accent5 5 2" xfId="705"/>
    <cellStyle name="40% - Accent5 6" xfId="706"/>
    <cellStyle name="40% - Accent5 6 2" xfId="707"/>
    <cellStyle name="40% - Accent5 7" xfId="708"/>
    <cellStyle name="40% - Accent5 7 2" xfId="709"/>
    <cellStyle name="40% - Accent5 8" xfId="710"/>
    <cellStyle name="40% - Accent5 8 2" xfId="711"/>
    <cellStyle name="40% - Accent5 9" xfId="712"/>
    <cellStyle name="40% - Accent5 9 2" xfId="713"/>
    <cellStyle name="40% - Accent6 10" xfId="714"/>
    <cellStyle name="40% - Accent6 10 2" xfId="715"/>
    <cellStyle name="40% - Accent6 11" xfId="716"/>
    <cellStyle name="40% - Accent6 11 2" xfId="717"/>
    <cellStyle name="40% - Accent6 12" xfId="718"/>
    <cellStyle name="40% - Accent6 12 2" xfId="719"/>
    <cellStyle name="40% - Accent6 13" xfId="720"/>
    <cellStyle name="40% - Accent6 13 2" xfId="721"/>
    <cellStyle name="40% - Accent6 14" xfId="722"/>
    <cellStyle name="40% - Accent6 14 2" xfId="723"/>
    <cellStyle name="40% - Accent6 15" xfId="724"/>
    <cellStyle name="40% - Accent6 15 2" xfId="725"/>
    <cellStyle name="40% - Accent6 16" xfId="726"/>
    <cellStyle name="40% - Accent6 16 2" xfId="727"/>
    <cellStyle name="40% - Accent6 17" xfId="728"/>
    <cellStyle name="40% - Accent6 17 2" xfId="729"/>
    <cellStyle name="40% - Accent6 18" xfId="730"/>
    <cellStyle name="40% - Accent6 18 2" xfId="731"/>
    <cellStyle name="40% - Accent6 19" xfId="732"/>
    <cellStyle name="40% - Accent6 19 2" xfId="733"/>
    <cellStyle name="40% - Accent6 2" xfId="734"/>
    <cellStyle name="40% - Accent6 2 2" xfId="735"/>
    <cellStyle name="40% - Accent6 20" xfId="736"/>
    <cellStyle name="40% - Accent6 20 2" xfId="737"/>
    <cellStyle name="40% - Accent6 21" xfId="738"/>
    <cellStyle name="40% - Accent6 21 2" xfId="739"/>
    <cellStyle name="40% - Accent6 22" xfId="740"/>
    <cellStyle name="40% - Accent6 22 2" xfId="741"/>
    <cellStyle name="40% - Accent6 23" xfId="742"/>
    <cellStyle name="40% - Accent6 23 2" xfId="743"/>
    <cellStyle name="40% - Accent6 24" xfId="744"/>
    <cellStyle name="40% - Accent6 24 2" xfId="745"/>
    <cellStyle name="40% - Accent6 25" xfId="746"/>
    <cellStyle name="40% - Accent6 25 2" xfId="747"/>
    <cellStyle name="40% - Accent6 26" xfId="748"/>
    <cellStyle name="40% - Accent6 26 2" xfId="749"/>
    <cellStyle name="40% - Accent6 27" xfId="750"/>
    <cellStyle name="40% - Accent6 27 2" xfId="751"/>
    <cellStyle name="40% - Accent6 28" xfId="752"/>
    <cellStyle name="40% - Accent6 28 2" xfId="753"/>
    <cellStyle name="40% - Accent6 3" xfId="754"/>
    <cellStyle name="40% - Accent6 3 2" xfId="755"/>
    <cellStyle name="40% - Accent6 4" xfId="756"/>
    <cellStyle name="40% - Accent6 4 2" xfId="757"/>
    <cellStyle name="40% - Accent6 5" xfId="758"/>
    <cellStyle name="40% - Accent6 5 2" xfId="759"/>
    <cellStyle name="40% - Accent6 6" xfId="760"/>
    <cellStyle name="40% - Accent6 6 2" xfId="761"/>
    <cellStyle name="40% - Accent6 7" xfId="762"/>
    <cellStyle name="40% - Accent6 7 2" xfId="763"/>
    <cellStyle name="40% - Accent6 8" xfId="764"/>
    <cellStyle name="40% - Accent6 8 2" xfId="765"/>
    <cellStyle name="40% - Accent6 9" xfId="766"/>
    <cellStyle name="40% - Accent6 9 2" xfId="767"/>
    <cellStyle name="60% - Accent1 10" xfId="768"/>
    <cellStyle name="60% - Accent1 10 2" xfId="769"/>
    <cellStyle name="60% - Accent1 11" xfId="770"/>
    <cellStyle name="60% - Accent1 11 2" xfId="771"/>
    <cellStyle name="60% - Accent1 12" xfId="772"/>
    <cellStyle name="60% - Accent1 12 2" xfId="773"/>
    <cellStyle name="60% - Accent1 13" xfId="774"/>
    <cellStyle name="60% - Accent1 13 2" xfId="775"/>
    <cellStyle name="60% - Accent1 14" xfId="776"/>
    <cellStyle name="60% - Accent1 14 2" xfId="777"/>
    <cellStyle name="60% - Accent1 15" xfId="778"/>
    <cellStyle name="60% - Accent1 15 2" xfId="779"/>
    <cellStyle name="60% - Accent1 16" xfId="780"/>
    <cellStyle name="60% - Accent1 16 2" xfId="781"/>
    <cellStyle name="60% - Accent1 17" xfId="782"/>
    <cellStyle name="60% - Accent1 17 2" xfId="783"/>
    <cellStyle name="60% - Accent1 18" xfId="784"/>
    <cellStyle name="60% - Accent1 18 2" xfId="785"/>
    <cellStyle name="60% - Accent1 19" xfId="786"/>
    <cellStyle name="60% - Accent1 19 2" xfId="787"/>
    <cellStyle name="60% - Accent1 2" xfId="788"/>
    <cellStyle name="60% - Accent1 2 2" xfId="789"/>
    <cellStyle name="60% - Accent1 20" xfId="790"/>
    <cellStyle name="60% - Accent1 20 2" xfId="791"/>
    <cellStyle name="60% - Accent1 21" xfId="792"/>
    <cellStyle name="60% - Accent1 21 2" xfId="793"/>
    <cellStyle name="60% - Accent1 22" xfId="794"/>
    <cellStyle name="60% - Accent1 22 2" xfId="795"/>
    <cellStyle name="60% - Accent1 23" xfId="796"/>
    <cellStyle name="60% - Accent1 23 2" xfId="797"/>
    <cellStyle name="60% - Accent1 24" xfId="798"/>
    <cellStyle name="60% - Accent1 24 2" xfId="799"/>
    <cellStyle name="60% - Accent1 25" xfId="800"/>
    <cellStyle name="60% - Accent1 25 2" xfId="801"/>
    <cellStyle name="60% - Accent1 26" xfId="802"/>
    <cellStyle name="60% - Accent1 26 2" xfId="803"/>
    <cellStyle name="60% - Accent1 27" xfId="804"/>
    <cellStyle name="60% - Accent1 27 2" xfId="805"/>
    <cellStyle name="60% - Accent1 28" xfId="806"/>
    <cellStyle name="60% - Accent1 28 2" xfId="807"/>
    <cellStyle name="60% - Accent1 3" xfId="808"/>
    <cellStyle name="60% - Accent1 3 2" xfId="809"/>
    <cellStyle name="60% - Accent1 4" xfId="810"/>
    <cellStyle name="60% - Accent1 4 2" xfId="811"/>
    <cellStyle name="60% - Accent1 5" xfId="812"/>
    <cellStyle name="60% - Accent1 5 2" xfId="813"/>
    <cellStyle name="60% - Accent1 6" xfId="814"/>
    <cellStyle name="60% - Accent1 6 2" xfId="815"/>
    <cellStyle name="60% - Accent1 7" xfId="816"/>
    <cellStyle name="60% - Accent1 7 2" xfId="817"/>
    <cellStyle name="60% - Accent1 8" xfId="818"/>
    <cellStyle name="60% - Accent1 8 2" xfId="819"/>
    <cellStyle name="60% - Accent1 9" xfId="820"/>
    <cellStyle name="60% - Accent1 9 2" xfId="821"/>
    <cellStyle name="60% - Accent2 10" xfId="822"/>
    <cellStyle name="60% - Accent2 10 2" xfId="823"/>
    <cellStyle name="60% - Accent2 11" xfId="824"/>
    <cellStyle name="60% - Accent2 11 2" xfId="825"/>
    <cellStyle name="60% - Accent2 12" xfId="826"/>
    <cellStyle name="60% - Accent2 12 2" xfId="827"/>
    <cellStyle name="60% - Accent2 13" xfId="828"/>
    <cellStyle name="60% - Accent2 13 2" xfId="829"/>
    <cellStyle name="60% - Accent2 14" xfId="830"/>
    <cellStyle name="60% - Accent2 14 2" xfId="831"/>
    <cellStyle name="60% - Accent2 15" xfId="832"/>
    <cellStyle name="60% - Accent2 15 2" xfId="833"/>
    <cellStyle name="60% - Accent2 16" xfId="834"/>
    <cellStyle name="60% - Accent2 16 2" xfId="835"/>
    <cellStyle name="60% - Accent2 17" xfId="836"/>
    <cellStyle name="60% - Accent2 17 2" xfId="837"/>
    <cellStyle name="60% - Accent2 18" xfId="838"/>
    <cellStyle name="60% - Accent2 18 2" xfId="839"/>
    <cellStyle name="60% - Accent2 19" xfId="840"/>
    <cellStyle name="60% - Accent2 19 2" xfId="841"/>
    <cellStyle name="60% - Accent2 2" xfId="842"/>
    <cellStyle name="60% - Accent2 2 2" xfId="843"/>
    <cellStyle name="60% - Accent2 20" xfId="844"/>
    <cellStyle name="60% - Accent2 20 2" xfId="845"/>
    <cellStyle name="60% - Accent2 21" xfId="846"/>
    <cellStyle name="60% - Accent2 21 2" xfId="847"/>
    <cellStyle name="60% - Accent2 22" xfId="848"/>
    <cellStyle name="60% - Accent2 22 2" xfId="849"/>
    <cellStyle name="60% - Accent2 23" xfId="850"/>
    <cellStyle name="60% - Accent2 23 2" xfId="851"/>
    <cellStyle name="60% - Accent2 24" xfId="852"/>
    <cellStyle name="60% - Accent2 24 2" xfId="853"/>
    <cellStyle name="60% - Accent2 25" xfId="854"/>
    <cellStyle name="60% - Accent2 25 2" xfId="855"/>
    <cellStyle name="60% - Accent2 26" xfId="856"/>
    <cellStyle name="60% - Accent2 26 2" xfId="857"/>
    <cellStyle name="60% - Accent2 27" xfId="858"/>
    <cellStyle name="60% - Accent2 27 2" xfId="859"/>
    <cellStyle name="60% - Accent2 28" xfId="860"/>
    <cellStyle name="60% - Accent2 28 2" xfId="861"/>
    <cellStyle name="60% - Accent2 3" xfId="862"/>
    <cellStyle name="60% - Accent2 3 2" xfId="863"/>
    <cellStyle name="60% - Accent2 4" xfId="864"/>
    <cellStyle name="60% - Accent2 4 2" xfId="865"/>
    <cellStyle name="60% - Accent2 5" xfId="866"/>
    <cellStyle name="60% - Accent2 5 2" xfId="867"/>
    <cellStyle name="60% - Accent2 6" xfId="868"/>
    <cellStyle name="60% - Accent2 6 2" xfId="869"/>
    <cellStyle name="60% - Accent2 7" xfId="870"/>
    <cellStyle name="60% - Accent2 7 2" xfId="871"/>
    <cellStyle name="60% - Accent2 8" xfId="872"/>
    <cellStyle name="60% - Accent2 8 2" xfId="873"/>
    <cellStyle name="60% - Accent2 9" xfId="874"/>
    <cellStyle name="60% - Accent2 9 2" xfId="875"/>
    <cellStyle name="60% - Accent3 10" xfId="876"/>
    <cellStyle name="60% - Accent3 10 2" xfId="877"/>
    <cellStyle name="60% - Accent3 11" xfId="878"/>
    <cellStyle name="60% - Accent3 11 2" xfId="879"/>
    <cellStyle name="60% - Accent3 12" xfId="880"/>
    <cellStyle name="60% - Accent3 12 2" xfId="881"/>
    <cellStyle name="60% - Accent3 13" xfId="882"/>
    <cellStyle name="60% - Accent3 13 2" xfId="883"/>
    <cellStyle name="60% - Accent3 14" xfId="884"/>
    <cellStyle name="60% - Accent3 14 2" xfId="885"/>
    <cellStyle name="60% - Accent3 15" xfId="886"/>
    <cellStyle name="60% - Accent3 15 2" xfId="887"/>
    <cellStyle name="60% - Accent3 16" xfId="888"/>
    <cellStyle name="60% - Accent3 16 2" xfId="889"/>
    <cellStyle name="60% - Accent3 17" xfId="890"/>
    <cellStyle name="60% - Accent3 17 2" xfId="891"/>
    <cellStyle name="60% - Accent3 18" xfId="892"/>
    <cellStyle name="60% - Accent3 18 2" xfId="893"/>
    <cellStyle name="60% - Accent3 19" xfId="894"/>
    <cellStyle name="60% - Accent3 19 2" xfId="895"/>
    <cellStyle name="60% - Accent3 2" xfId="896"/>
    <cellStyle name="60% - Accent3 2 2" xfId="897"/>
    <cellStyle name="60% - Accent3 20" xfId="898"/>
    <cellStyle name="60% - Accent3 20 2" xfId="899"/>
    <cellStyle name="60% - Accent3 21" xfId="900"/>
    <cellStyle name="60% - Accent3 21 2" xfId="901"/>
    <cellStyle name="60% - Accent3 22" xfId="902"/>
    <cellStyle name="60% - Accent3 22 2" xfId="903"/>
    <cellStyle name="60% - Accent3 23" xfId="904"/>
    <cellStyle name="60% - Accent3 23 2" xfId="905"/>
    <cellStyle name="60% - Accent3 24" xfId="906"/>
    <cellStyle name="60% - Accent3 24 2" xfId="907"/>
    <cellStyle name="60% - Accent3 25" xfId="908"/>
    <cellStyle name="60% - Accent3 25 2" xfId="909"/>
    <cellStyle name="60% - Accent3 26" xfId="910"/>
    <cellStyle name="60% - Accent3 26 2" xfId="911"/>
    <cellStyle name="60% - Accent3 27" xfId="912"/>
    <cellStyle name="60% - Accent3 27 2" xfId="913"/>
    <cellStyle name="60% - Accent3 28" xfId="914"/>
    <cellStyle name="60% - Accent3 28 2" xfId="915"/>
    <cellStyle name="60% - Accent3 3" xfId="916"/>
    <cellStyle name="60% - Accent3 3 2" xfId="917"/>
    <cellStyle name="60% - Accent3 4" xfId="918"/>
    <cellStyle name="60% - Accent3 4 2" xfId="919"/>
    <cellStyle name="60% - Accent3 5" xfId="920"/>
    <cellStyle name="60% - Accent3 5 2" xfId="921"/>
    <cellStyle name="60% - Accent3 6" xfId="922"/>
    <cellStyle name="60% - Accent3 6 2" xfId="923"/>
    <cellStyle name="60% - Accent3 7" xfId="924"/>
    <cellStyle name="60% - Accent3 7 2" xfId="925"/>
    <cellStyle name="60% - Accent3 8" xfId="926"/>
    <cellStyle name="60% - Accent3 8 2" xfId="927"/>
    <cellStyle name="60% - Accent3 9" xfId="928"/>
    <cellStyle name="60% - Accent3 9 2" xfId="929"/>
    <cellStyle name="60% - Accent4 10" xfId="930"/>
    <cellStyle name="60% - Accent4 10 2" xfId="931"/>
    <cellStyle name="60% - Accent4 11" xfId="932"/>
    <cellStyle name="60% - Accent4 11 2" xfId="933"/>
    <cellStyle name="60% - Accent4 12" xfId="934"/>
    <cellStyle name="60% - Accent4 12 2" xfId="935"/>
    <cellStyle name="60% - Accent4 13" xfId="936"/>
    <cellStyle name="60% - Accent4 13 2" xfId="937"/>
    <cellStyle name="60% - Accent4 14" xfId="938"/>
    <cellStyle name="60% - Accent4 14 2" xfId="939"/>
    <cellStyle name="60% - Accent4 15" xfId="940"/>
    <cellStyle name="60% - Accent4 15 2" xfId="941"/>
    <cellStyle name="60% - Accent4 16" xfId="942"/>
    <cellStyle name="60% - Accent4 16 2" xfId="943"/>
    <cellStyle name="60% - Accent4 17" xfId="944"/>
    <cellStyle name="60% - Accent4 17 2" xfId="945"/>
    <cellStyle name="60% - Accent4 18" xfId="946"/>
    <cellStyle name="60% - Accent4 18 2" xfId="947"/>
    <cellStyle name="60% - Accent4 19" xfId="948"/>
    <cellStyle name="60% - Accent4 19 2" xfId="949"/>
    <cellStyle name="60% - Accent4 2" xfId="950"/>
    <cellStyle name="60% - Accent4 2 2" xfId="951"/>
    <cellStyle name="60% - Accent4 20" xfId="952"/>
    <cellStyle name="60% - Accent4 20 2" xfId="953"/>
    <cellStyle name="60% - Accent4 21" xfId="954"/>
    <cellStyle name="60% - Accent4 21 2" xfId="955"/>
    <cellStyle name="60% - Accent4 22" xfId="956"/>
    <cellStyle name="60% - Accent4 22 2" xfId="957"/>
    <cellStyle name="60% - Accent4 23" xfId="958"/>
    <cellStyle name="60% - Accent4 23 2" xfId="959"/>
    <cellStyle name="60% - Accent4 24" xfId="960"/>
    <cellStyle name="60% - Accent4 24 2" xfId="961"/>
    <cellStyle name="60% - Accent4 25" xfId="962"/>
    <cellStyle name="60% - Accent4 25 2" xfId="963"/>
    <cellStyle name="60% - Accent4 26" xfId="964"/>
    <cellStyle name="60% - Accent4 26 2" xfId="965"/>
    <cellStyle name="60% - Accent4 27" xfId="966"/>
    <cellStyle name="60% - Accent4 27 2" xfId="967"/>
    <cellStyle name="60% - Accent4 28" xfId="968"/>
    <cellStyle name="60% - Accent4 28 2" xfId="969"/>
    <cellStyle name="60% - Accent4 3" xfId="970"/>
    <cellStyle name="60% - Accent4 3 2" xfId="971"/>
    <cellStyle name="60% - Accent4 4" xfId="972"/>
    <cellStyle name="60% - Accent4 4 2" xfId="973"/>
    <cellStyle name="60% - Accent4 5" xfId="974"/>
    <cellStyle name="60% - Accent4 5 2" xfId="975"/>
    <cellStyle name="60% - Accent4 6" xfId="976"/>
    <cellStyle name="60% - Accent4 6 2" xfId="977"/>
    <cellStyle name="60% - Accent4 7" xfId="978"/>
    <cellStyle name="60% - Accent4 7 2" xfId="979"/>
    <cellStyle name="60% - Accent4 8" xfId="980"/>
    <cellStyle name="60% - Accent4 8 2" xfId="981"/>
    <cellStyle name="60% - Accent4 9" xfId="982"/>
    <cellStyle name="60% - Accent4 9 2" xfId="983"/>
    <cellStyle name="60% - Accent5 10" xfId="984"/>
    <cellStyle name="60% - Accent5 10 2" xfId="985"/>
    <cellStyle name="60% - Accent5 11" xfId="986"/>
    <cellStyle name="60% - Accent5 11 2" xfId="987"/>
    <cellStyle name="60% - Accent5 12" xfId="988"/>
    <cellStyle name="60% - Accent5 12 2" xfId="989"/>
    <cellStyle name="60% - Accent5 13" xfId="990"/>
    <cellStyle name="60% - Accent5 13 2" xfId="991"/>
    <cellStyle name="60% - Accent5 14" xfId="992"/>
    <cellStyle name="60% - Accent5 14 2" xfId="993"/>
    <cellStyle name="60% - Accent5 15" xfId="994"/>
    <cellStyle name="60% - Accent5 15 2" xfId="995"/>
    <cellStyle name="60% - Accent5 16" xfId="996"/>
    <cellStyle name="60% - Accent5 16 2" xfId="997"/>
    <cellStyle name="60% - Accent5 17" xfId="998"/>
    <cellStyle name="60% - Accent5 17 2" xfId="999"/>
    <cellStyle name="60% - Accent5 18" xfId="1000"/>
    <cellStyle name="60% - Accent5 18 2" xfId="1001"/>
    <cellStyle name="60% - Accent5 19" xfId="1002"/>
    <cellStyle name="60% - Accent5 19 2" xfId="1003"/>
    <cellStyle name="60% - Accent5 2" xfId="1004"/>
    <cellStyle name="60% - Accent5 2 2" xfId="1005"/>
    <cellStyle name="60% - Accent5 20" xfId="1006"/>
    <cellStyle name="60% - Accent5 20 2" xfId="1007"/>
    <cellStyle name="60% - Accent5 21" xfId="1008"/>
    <cellStyle name="60% - Accent5 21 2" xfId="1009"/>
    <cellStyle name="60% - Accent5 22" xfId="1010"/>
    <cellStyle name="60% - Accent5 22 2" xfId="1011"/>
    <cellStyle name="60% - Accent5 23" xfId="1012"/>
    <cellStyle name="60% - Accent5 23 2" xfId="1013"/>
    <cellStyle name="60% - Accent5 24" xfId="1014"/>
    <cellStyle name="60% - Accent5 24 2" xfId="1015"/>
    <cellStyle name="60% - Accent5 25" xfId="1016"/>
    <cellStyle name="60% - Accent5 25 2" xfId="1017"/>
    <cellStyle name="60% - Accent5 26" xfId="1018"/>
    <cellStyle name="60% - Accent5 26 2" xfId="1019"/>
    <cellStyle name="60% - Accent5 27" xfId="1020"/>
    <cellStyle name="60% - Accent5 27 2" xfId="1021"/>
    <cellStyle name="60% - Accent5 28" xfId="1022"/>
    <cellStyle name="60% - Accent5 28 2" xfId="1023"/>
    <cellStyle name="60% - Accent5 3" xfId="1024"/>
    <cellStyle name="60% - Accent5 3 2" xfId="1025"/>
    <cellStyle name="60% - Accent5 4" xfId="1026"/>
    <cellStyle name="60% - Accent5 4 2" xfId="1027"/>
    <cellStyle name="60% - Accent5 5" xfId="1028"/>
    <cellStyle name="60% - Accent5 5 2" xfId="1029"/>
    <cellStyle name="60% - Accent5 6" xfId="1030"/>
    <cellStyle name="60% - Accent5 6 2" xfId="1031"/>
    <cellStyle name="60% - Accent5 7" xfId="1032"/>
    <cellStyle name="60% - Accent5 7 2" xfId="1033"/>
    <cellStyle name="60% - Accent5 8" xfId="1034"/>
    <cellStyle name="60% - Accent5 8 2" xfId="1035"/>
    <cellStyle name="60% - Accent5 9" xfId="1036"/>
    <cellStyle name="60% - Accent5 9 2" xfId="1037"/>
    <cellStyle name="60% - Accent6 10" xfId="1038"/>
    <cellStyle name="60% - Accent6 10 2" xfId="1039"/>
    <cellStyle name="60% - Accent6 11" xfId="1040"/>
    <cellStyle name="60% - Accent6 11 2" xfId="1041"/>
    <cellStyle name="60% - Accent6 12" xfId="1042"/>
    <cellStyle name="60% - Accent6 12 2" xfId="1043"/>
    <cellStyle name="60% - Accent6 13" xfId="1044"/>
    <cellStyle name="60% - Accent6 13 2" xfId="1045"/>
    <cellStyle name="60% - Accent6 14" xfId="1046"/>
    <cellStyle name="60% - Accent6 14 2" xfId="1047"/>
    <cellStyle name="60% - Accent6 15" xfId="1048"/>
    <cellStyle name="60% - Accent6 15 2" xfId="1049"/>
    <cellStyle name="60% - Accent6 16" xfId="1050"/>
    <cellStyle name="60% - Accent6 16 2" xfId="1051"/>
    <cellStyle name="60% - Accent6 17" xfId="1052"/>
    <cellStyle name="60% - Accent6 17 2" xfId="1053"/>
    <cellStyle name="60% - Accent6 18" xfId="1054"/>
    <cellStyle name="60% - Accent6 18 2" xfId="1055"/>
    <cellStyle name="60% - Accent6 19" xfId="1056"/>
    <cellStyle name="60% - Accent6 19 2" xfId="1057"/>
    <cellStyle name="60% - Accent6 2" xfId="1058"/>
    <cellStyle name="60% - Accent6 2 2" xfId="1059"/>
    <cellStyle name="60% - Accent6 20" xfId="1060"/>
    <cellStyle name="60% - Accent6 20 2" xfId="1061"/>
    <cellStyle name="60% - Accent6 21" xfId="1062"/>
    <cellStyle name="60% - Accent6 21 2" xfId="1063"/>
    <cellStyle name="60% - Accent6 22" xfId="1064"/>
    <cellStyle name="60% - Accent6 22 2" xfId="1065"/>
    <cellStyle name="60% - Accent6 23" xfId="1066"/>
    <cellStyle name="60% - Accent6 23 2" xfId="1067"/>
    <cellStyle name="60% - Accent6 24" xfId="1068"/>
    <cellStyle name="60% - Accent6 24 2" xfId="1069"/>
    <cellStyle name="60% - Accent6 25" xfId="1070"/>
    <cellStyle name="60% - Accent6 25 2" xfId="1071"/>
    <cellStyle name="60% - Accent6 26" xfId="1072"/>
    <cellStyle name="60% - Accent6 26 2" xfId="1073"/>
    <cellStyle name="60% - Accent6 27" xfId="1074"/>
    <cellStyle name="60% - Accent6 27 2" xfId="1075"/>
    <cellStyle name="60% - Accent6 28" xfId="1076"/>
    <cellStyle name="60% - Accent6 28 2" xfId="1077"/>
    <cellStyle name="60% - Accent6 3" xfId="1078"/>
    <cellStyle name="60% - Accent6 3 2" xfId="1079"/>
    <cellStyle name="60% - Accent6 4" xfId="1080"/>
    <cellStyle name="60% - Accent6 4 2" xfId="1081"/>
    <cellStyle name="60% - Accent6 5" xfId="1082"/>
    <cellStyle name="60% - Accent6 5 2" xfId="1083"/>
    <cellStyle name="60% - Accent6 6" xfId="1084"/>
    <cellStyle name="60% - Accent6 6 2" xfId="1085"/>
    <cellStyle name="60% - Accent6 7" xfId="1086"/>
    <cellStyle name="60% - Accent6 7 2" xfId="1087"/>
    <cellStyle name="60% - Accent6 8" xfId="1088"/>
    <cellStyle name="60% - Accent6 8 2" xfId="1089"/>
    <cellStyle name="60% - Accent6 9" xfId="1090"/>
    <cellStyle name="60% - Accent6 9 2" xfId="1091"/>
    <cellStyle name="Accent1 10" xfId="1092"/>
    <cellStyle name="Accent1 10 2" xfId="1093"/>
    <cellStyle name="Accent1 11" xfId="1094"/>
    <cellStyle name="Accent1 11 2" xfId="1095"/>
    <cellStyle name="Accent1 12" xfId="1096"/>
    <cellStyle name="Accent1 12 2" xfId="1097"/>
    <cellStyle name="Accent1 13" xfId="1098"/>
    <cellStyle name="Accent1 13 2" xfId="1099"/>
    <cellStyle name="Accent1 14" xfId="1100"/>
    <cellStyle name="Accent1 14 2" xfId="1101"/>
    <cellStyle name="Accent1 15" xfId="1102"/>
    <cellStyle name="Accent1 15 2" xfId="1103"/>
    <cellStyle name="Accent1 16" xfId="1104"/>
    <cellStyle name="Accent1 16 2" xfId="1105"/>
    <cellStyle name="Accent1 17" xfId="1106"/>
    <cellStyle name="Accent1 17 2" xfId="1107"/>
    <cellStyle name="Accent1 18" xfId="1108"/>
    <cellStyle name="Accent1 18 2" xfId="1109"/>
    <cellStyle name="Accent1 19" xfId="1110"/>
    <cellStyle name="Accent1 19 2" xfId="1111"/>
    <cellStyle name="Accent1 2" xfId="1112"/>
    <cellStyle name="Accent1 2 2" xfId="1113"/>
    <cellStyle name="Accent1 20" xfId="1114"/>
    <cellStyle name="Accent1 20 2" xfId="1115"/>
    <cellStyle name="Accent1 21" xfId="1116"/>
    <cellStyle name="Accent1 21 2" xfId="1117"/>
    <cellStyle name="Accent1 22" xfId="1118"/>
    <cellStyle name="Accent1 22 2" xfId="1119"/>
    <cellStyle name="Accent1 23" xfId="1120"/>
    <cellStyle name="Accent1 23 2" xfId="1121"/>
    <cellStyle name="Accent1 24" xfId="1122"/>
    <cellStyle name="Accent1 24 2" xfId="1123"/>
    <cellStyle name="Accent1 25" xfId="1124"/>
    <cellStyle name="Accent1 25 2" xfId="1125"/>
    <cellStyle name="Accent1 26" xfId="1126"/>
    <cellStyle name="Accent1 26 2" xfId="1127"/>
    <cellStyle name="Accent1 27" xfId="1128"/>
    <cellStyle name="Accent1 27 2" xfId="1129"/>
    <cellStyle name="Accent1 28" xfId="1130"/>
    <cellStyle name="Accent1 28 2" xfId="1131"/>
    <cellStyle name="Accent1 3" xfId="1132"/>
    <cellStyle name="Accent1 3 2" xfId="1133"/>
    <cellStyle name="Accent1 4" xfId="1134"/>
    <cellStyle name="Accent1 4 2" xfId="1135"/>
    <cellStyle name="Accent1 5" xfId="1136"/>
    <cellStyle name="Accent1 5 2" xfId="1137"/>
    <cellStyle name="Accent1 6" xfId="1138"/>
    <cellStyle name="Accent1 6 2" xfId="1139"/>
    <cellStyle name="Accent1 7" xfId="1140"/>
    <cellStyle name="Accent1 7 2" xfId="1141"/>
    <cellStyle name="Accent1 8" xfId="1142"/>
    <cellStyle name="Accent1 8 2" xfId="1143"/>
    <cellStyle name="Accent1 9" xfId="1144"/>
    <cellStyle name="Accent1 9 2" xfId="1145"/>
    <cellStyle name="Accent2 10" xfId="1146"/>
    <cellStyle name="Accent2 10 2" xfId="1147"/>
    <cellStyle name="Accent2 11" xfId="1148"/>
    <cellStyle name="Accent2 11 2" xfId="1149"/>
    <cellStyle name="Accent2 12" xfId="1150"/>
    <cellStyle name="Accent2 12 2" xfId="1151"/>
    <cellStyle name="Accent2 13" xfId="1152"/>
    <cellStyle name="Accent2 13 2" xfId="1153"/>
    <cellStyle name="Accent2 14" xfId="1154"/>
    <cellStyle name="Accent2 14 2" xfId="1155"/>
    <cellStyle name="Accent2 15" xfId="1156"/>
    <cellStyle name="Accent2 15 2" xfId="1157"/>
    <cellStyle name="Accent2 16" xfId="1158"/>
    <cellStyle name="Accent2 16 2" xfId="1159"/>
    <cellStyle name="Accent2 17" xfId="1160"/>
    <cellStyle name="Accent2 17 2" xfId="1161"/>
    <cellStyle name="Accent2 18" xfId="1162"/>
    <cellStyle name="Accent2 18 2" xfId="1163"/>
    <cellStyle name="Accent2 19" xfId="1164"/>
    <cellStyle name="Accent2 19 2" xfId="1165"/>
    <cellStyle name="Accent2 2" xfId="1166"/>
    <cellStyle name="Accent2 2 2" xfId="1167"/>
    <cellStyle name="Accent2 20" xfId="1168"/>
    <cellStyle name="Accent2 20 2" xfId="1169"/>
    <cellStyle name="Accent2 21" xfId="1170"/>
    <cellStyle name="Accent2 21 2" xfId="1171"/>
    <cellStyle name="Accent2 22" xfId="1172"/>
    <cellStyle name="Accent2 22 2" xfId="1173"/>
    <cellStyle name="Accent2 23" xfId="1174"/>
    <cellStyle name="Accent2 23 2" xfId="1175"/>
    <cellStyle name="Accent2 24" xfId="1176"/>
    <cellStyle name="Accent2 24 2" xfId="1177"/>
    <cellStyle name="Accent2 25" xfId="1178"/>
    <cellStyle name="Accent2 25 2" xfId="1179"/>
    <cellStyle name="Accent2 26" xfId="1180"/>
    <cellStyle name="Accent2 26 2" xfId="1181"/>
    <cellStyle name="Accent2 27" xfId="1182"/>
    <cellStyle name="Accent2 27 2" xfId="1183"/>
    <cellStyle name="Accent2 28" xfId="1184"/>
    <cellStyle name="Accent2 28 2" xfId="1185"/>
    <cellStyle name="Accent2 3" xfId="1186"/>
    <cellStyle name="Accent2 3 2" xfId="1187"/>
    <cellStyle name="Accent2 4" xfId="1188"/>
    <cellStyle name="Accent2 4 2" xfId="1189"/>
    <cellStyle name="Accent2 5" xfId="1190"/>
    <cellStyle name="Accent2 5 2" xfId="1191"/>
    <cellStyle name="Accent2 6" xfId="1192"/>
    <cellStyle name="Accent2 6 2" xfId="1193"/>
    <cellStyle name="Accent2 7" xfId="1194"/>
    <cellStyle name="Accent2 7 2" xfId="1195"/>
    <cellStyle name="Accent2 8" xfId="1196"/>
    <cellStyle name="Accent2 8 2" xfId="1197"/>
    <cellStyle name="Accent2 9" xfId="1198"/>
    <cellStyle name="Accent2 9 2" xfId="1199"/>
    <cellStyle name="Accent3 10" xfId="1200"/>
    <cellStyle name="Accent3 10 2" xfId="1201"/>
    <cellStyle name="Accent3 11" xfId="1202"/>
    <cellStyle name="Accent3 11 2" xfId="1203"/>
    <cellStyle name="Accent3 12" xfId="1204"/>
    <cellStyle name="Accent3 12 2" xfId="1205"/>
    <cellStyle name="Accent3 13" xfId="1206"/>
    <cellStyle name="Accent3 13 2" xfId="1207"/>
    <cellStyle name="Accent3 14" xfId="1208"/>
    <cellStyle name="Accent3 14 2" xfId="1209"/>
    <cellStyle name="Accent3 15" xfId="1210"/>
    <cellStyle name="Accent3 15 2" xfId="1211"/>
    <cellStyle name="Accent3 16" xfId="1212"/>
    <cellStyle name="Accent3 16 2" xfId="1213"/>
    <cellStyle name="Accent3 17" xfId="1214"/>
    <cellStyle name="Accent3 17 2" xfId="1215"/>
    <cellStyle name="Accent3 18" xfId="1216"/>
    <cellStyle name="Accent3 18 2" xfId="1217"/>
    <cellStyle name="Accent3 19" xfId="1218"/>
    <cellStyle name="Accent3 19 2" xfId="1219"/>
    <cellStyle name="Accent3 2" xfId="1220"/>
    <cellStyle name="Accent3 2 2" xfId="1221"/>
    <cellStyle name="Accent3 20" xfId="1222"/>
    <cellStyle name="Accent3 20 2" xfId="1223"/>
    <cellStyle name="Accent3 21" xfId="1224"/>
    <cellStyle name="Accent3 21 2" xfId="1225"/>
    <cellStyle name="Accent3 22" xfId="1226"/>
    <cellStyle name="Accent3 22 2" xfId="1227"/>
    <cellStyle name="Accent3 23" xfId="1228"/>
    <cellStyle name="Accent3 23 2" xfId="1229"/>
    <cellStyle name="Accent3 24" xfId="1230"/>
    <cellStyle name="Accent3 24 2" xfId="1231"/>
    <cellStyle name="Accent3 25" xfId="1232"/>
    <cellStyle name="Accent3 25 2" xfId="1233"/>
    <cellStyle name="Accent3 26" xfId="1234"/>
    <cellStyle name="Accent3 26 2" xfId="1235"/>
    <cellStyle name="Accent3 27" xfId="1236"/>
    <cellStyle name="Accent3 27 2" xfId="1237"/>
    <cellStyle name="Accent3 28" xfId="1238"/>
    <cellStyle name="Accent3 28 2" xfId="1239"/>
    <cellStyle name="Accent3 3" xfId="1240"/>
    <cellStyle name="Accent3 3 2" xfId="1241"/>
    <cellStyle name="Accent3 4" xfId="1242"/>
    <cellStyle name="Accent3 4 2" xfId="1243"/>
    <cellStyle name="Accent3 5" xfId="1244"/>
    <cellStyle name="Accent3 5 2" xfId="1245"/>
    <cellStyle name="Accent3 6" xfId="1246"/>
    <cellStyle name="Accent3 6 2" xfId="1247"/>
    <cellStyle name="Accent3 7" xfId="1248"/>
    <cellStyle name="Accent3 7 2" xfId="1249"/>
    <cellStyle name="Accent3 8" xfId="1250"/>
    <cellStyle name="Accent3 8 2" xfId="1251"/>
    <cellStyle name="Accent3 9" xfId="1252"/>
    <cellStyle name="Accent3 9 2" xfId="1253"/>
    <cellStyle name="Accent4 10" xfId="1254"/>
    <cellStyle name="Accent4 10 2" xfId="1255"/>
    <cellStyle name="Accent4 11" xfId="1256"/>
    <cellStyle name="Accent4 11 2" xfId="1257"/>
    <cellStyle name="Accent4 12" xfId="1258"/>
    <cellStyle name="Accent4 12 2" xfId="1259"/>
    <cellStyle name="Accent4 13" xfId="1260"/>
    <cellStyle name="Accent4 13 2" xfId="1261"/>
    <cellStyle name="Accent4 14" xfId="1262"/>
    <cellStyle name="Accent4 14 2" xfId="1263"/>
    <cellStyle name="Accent4 15" xfId="1264"/>
    <cellStyle name="Accent4 15 2" xfId="1265"/>
    <cellStyle name="Accent4 16" xfId="1266"/>
    <cellStyle name="Accent4 16 2" xfId="1267"/>
    <cellStyle name="Accent4 17" xfId="1268"/>
    <cellStyle name="Accent4 17 2" xfId="1269"/>
    <cellStyle name="Accent4 18" xfId="1270"/>
    <cellStyle name="Accent4 18 2" xfId="1271"/>
    <cellStyle name="Accent4 19" xfId="1272"/>
    <cellStyle name="Accent4 19 2" xfId="1273"/>
    <cellStyle name="Accent4 2" xfId="1274"/>
    <cellStyle name="Accent4 2 2" xfId="1275"/>
    <cellStyle name="Accent4 20" xfId="1276"/>
    <cellStyle name="Accent4 20 2" xfId="1277"/>
    <cellStyle name="Accent4 21" xfId="1278"/>
    <cellStyle name="Accent4 21 2" xfId="1279"/>
    <cellStyle name="Accent4 22" xfId="1280"/>
    <cellStyle name="Accent4 22 2" xfId="1281"/>
    <cellStyle name="Accent4 23" xfId="1282"/>
    <cellStyle name="Accent4 23 2" xfId="1283"/>
    <cellStyle name="Accent4 24" xfId="1284"/>
    <cellStyle name="Accent4 24 2" xfId="1285"/>
    <cellStyle name="Accent4 25" xfId="1286"/>
    <cellStyle name="Accent4 25 2" xfId="1287"/>
    <cellStyle name="Accent4 26" xfId="1288"/>
    <cellStyle name="Accent4 26 2" xfId="1289"/>
    <cellStyle name="Accent4 27" xfId="1290"/>
    <cellStyle name="Accent4 27 2" xfId="1291"/>
    <cellStyle name="Accent4 28" xfId="1292"/>
    <cellStyle name="Accent4 28 2" xfId="1293"/>
    <cellStyle name="Accent4 3" xfId="1294"/>
    <cellStyle name="Accent4 3 2" xfId="1295"/>
    <cellStyle name="Accent4 4" xfId="1296"/>
    <cellStyle name="Accent4 4 2" xfId="1297"/>
    <cellStyle name="Accent4 5" xfId="1298"/>
    <cellStyle name="Accent4 5 2" xfId="1299"/>
    <cellStyle name="Accent4 6" xfId="1300"/>
    <cellStyle name="Accent4 6 2" xfId="1301"/>
    <cellStyle name="Accent4 7" xfId="1302"/>
    <cellStyle name="Accent4 7 2" xfId="1303"/>
    <cellStyle name="Accent4 8" xfId="1304"/>
    <cellStyle name="Accent4 8 2" xfId="1305"/>
    <cellStyle name="Accent4 9" xfId="1306"/>
    <cellStyle name="Accent4 9 2" xfId="1307"/>
    <cellStyle name="Accent5 10" xfId="1308"/>
    <cellStyle name="Accent5 10 2" xfId="1309"/>
    <cellStyle name="Accent5 11" xfId="1310"/>
    <cellStyle name="Accent5 11 2" xfId="1311"/>
    <cellStyle name="Accent5 12" xfId="1312"/>
    <cellStyle name="Accent5 12 2" xfId="1313"/>
    <cellStyle name="Accent5 13" xfId="1314"/>
    <cellStyle name="Accent5 13 2" xfId="1315"/>
    <cellStyle name="Accent5 14" xfId="1316"/>
    <cellStyle name="Accent5 14 2" xfId="1317"/>
    <cellStyle name="Accent5 15" xfId="1318"/>
    <cellStyle name="Accent5 15 2" xfId="1319"/>
    <cellStyle name="Accent5 16" xfId="1320"/>
    <cellStyle name="Accent5 16 2" xfId="1321"/>
    <cellStyle name="Accent5 17" xfId="1322"/>
    <cellStyle name="Accent5 17 2" xfId="1323"/>
    <cellStyle name="Accent5 18" xfId="1324"/>
    <cellStyle name="Accent5 18 2" xfId="1325"/>
    <cellStyle name="Accent5 19" xfId="1326"/>
    <cellStyle name="Accent5 19 2" xfId="1327"/>
    <cellStyle name="Accent5 2" xfId="1328"/>
    <cellStyle name="Accent5 2 2" xfId="1329"/>
    <cellStyle name="Accent5 20" xfId="1330"/>
    <cellStyle name="Accent5 20 2" xfId="1331"/>
    <cellStyle name="Accent5 21" xfId="1332"/>
    <cellStyle name="Accent5 21 2" xfId="1333"/>
    <cellStyle name="Accent5 22" xfId="1334"/>
    <cellStyle name="Accent5 22 2" xfId="1335"/>
    <cellStyle name="Accent5 23" xfId="1336"/>
    <cellStyle name="Accent5 23 2" xfId="1337"/>
    <cellStyle name="Accent5 24" xfId="1338"/>
    <cellStyle name="Accent5 24 2" xfId="1339"/>
    <cellStyle name="Accent5 25" xfId="1340"/>
    <cellStyle name="Accent5 25 2" xfId="1341"/>
    <cellStyle name="Accent5 26" xfId="1342"/>
    <cellStyle name="Accent5 26 2" xfId="1343"/>
    <cellStyle name="Accent5 27" xfId="1344"/>
    <cellStyle name="Accent5 27 2" xfId="1345"/>
    <cellStyle name="Accent5 28" xfId="1346"/>
    <cellStyle name="Accent5 28 2" xfId="1347"/>
    <cellStyle name="Accent5 3" xfId="1348"/>
    <cellStyle name="Accent5 3 2" xfId="1349"/>
    <cellStyle name="Accent5 4" xfId="1350"/>
    <cellStyle name="Accent5 4 2" xfId="1351"/>
    <cellStyle name="Accent5 5" xfId="1352"/>
    <cellStyle name="Accent5 5 2" xfId="1353"/>
    <cellStyle name="Accent5 6" xfId="1354"/>
    <cellStyle name="Accent5 6 2" xfId="1355"/>
    <cellStyle name="Accent5 7" xfId="1356"/>
    <cellStyle name="Accent5 7 2" xfId="1357"/>
    <cellStyle name="Accent5 8" xfId="1358"/>
    <cellStyle name="Accent5 8 2" xfId="1359"/>
    <cellStyle name="Accent5 9" xfId="1360"/>
    <cellStyle name="Accent5 9 2" xfId="1361"/>
    <cellStyle name="Accent6 10" xfId="1362"/>
    <cellStyle name="Accent6 10 2" xfId="1363"/>
    <cellStyle name="Accent6 11" xfId="1364"/>
    <cellStyle name="Accent6 11 2" xfId="1365"/>
    <cellStyle name="Accent6 12" xfId="1366"/>
    <cellStyle name="Accent6 12 2" xfId="1367"/>
    <cellStyle name="Accent6 13" xfId="1368"/>
    <cellStyle name="Accent6 13 2" xfId="1369"/>
    <cellStyle name="Accent6 14" xfId="1370"/>
    <cellStyle name="Accent6 14 2" xfId="1371"/>
    <cellStyle name="Accent6 15" xfId="1372"/>
    <cellStyle name="Accent6 15 2" xfId="1373"/>
    <cellStyle name="Accent6 16" xfId="1374"/>
    <cellStyle name="Accent6 16 2" xfId="1375"/>
    <cellStyle name="Accent6 17" xfId="1376"/>
    <cellStyle name="Accent6 17 2" xfId="1377"/>
    <cellStyle name="Accent6 18" xfId="1378"/>
    <cellStyle name="Accent6 18 2" xfId="1379"/>
    <cellStyle name="Accent6 19" xfId="1380"/>
    <cellStyle name="Accent6 19 2" xfId="1381"/>
    <cellStyle name="Accent6 2" xfId="1382"/>
    <cellStyle name="Accent6 2 2" xfId="1383"/>
    <cellStyle name="Accent6 20" xfId="1384"/>
    <cellStyle name="Accent6 20 2" xfId="1385"/>
    <cellStyle name="Accent6 21" xfId="1386"/>
    <cellStyle name="Accent6 21 2" xfId="1387"/>
    <cellStyle name="Accent6 22" xfId="1388"/>
    <cellStyle name="Accent6 22 2" xfId="1389"/>
    <cellStyle name="Accent6 23" xfId="1390"/>
    <cellStyle name="Accent6 23 2" xfId="1391"/>
    <cellStyle name="Accent6 24" xfId="1392"/>
    <cellStyle name="Accent6 24 2" xfId="1393"/>
    <cellStyle name="Accent6 25" xfId="1394"/>
    <cellStyle name="Accent6 25 2" xfId="1395"/>
    <cellStyle name="Accent6 26" xfId="1396"/>
    <cellStyle name="Accent6 26 2" xfId="1397"/>
    <cellStyle name="Accent6 27" xfId="1398"/>
    <cellStyle name="Accent6 27 2" xfId="1399"/>
    <cellStyle name="Accent6 28" xfId="1400"/>
    <cellStyle name="Accent6 28 2" xfId="1401"/>
    <cellStyle name="Accent6 3" xfId="1402"/>
    <cellStyle name="Accent6 3 2" xfId="1403"/>
    <cellStyle name="Accent6 4" xfId="1404"/>
    <cellStyle name="Accent6 4 2" xfId="1405"/>
    <cellStyle name="Accent6 5" xfId="1406"/>
    <cellStyle name="Accent6 5 2" xfId="1407"/>
    <cellStyle name="Accent6 6" xfId="1408"/>
    <cellStyle name="Accent6 6 2" xfId="1409"/>
    <cellStyle name="Accent6 7" xfId="1410"/>
    <cellStyle name="Accent6 7 2" xfId="1411"/>
    <cellStyle name="Accent6 8" xfId="1412"/>
    <cellStyle name="Accent6 8 2" xfId="1413"/>
    <cellStyle name="Accent6 9" xfId="1414"/>
    <cellStyle name="Accent6 9 2" xfId="1415"/>
    <cellStyle name="Bad 10" xfId="1416"/>
    <cellStyle name="Bad 10 2" xfId="1417"/>
    <cellStyle name="Bad 11" xfId="1418"/>
    <cellStyle name="Bad 11 2" xfId="1419"/>
    <cellStyle name="Bad 12" xfId="1420"/>
    <cellStyle name="Bad 12 2" xfId="1421"/>
    <cellStyle name="Bad 13" xfId="1422"/>
    <cellStyle name="Bad 13 2" xfId="1423"/>
    <cellStyle name="Bad 14" xfId="1424"/>
    <cellStyle name="Bad 14 2" xfId="1425"/>
    <cellStyle name="Bad 15" xfId="1426"/>
    <cellStyle name="Bad 15 2" xfId="1427"/>
    <cellStyle name="Bad 16" xfId="1428"/>
    <cellStyle name="Bad 16 2" xfId="1429"/>
    <cellStyle name="Bad 17" xfId="1430"/>
    <cellStyle name="Bad 17 2" xfId="1431"/>
    <cellStyle name="Bad 18" xfId="1432"/>
    <cellStyle name="Bad 18 2" xfId="1433"/>
    <cellStyle name="Bad 19" xfId="1434"/>
    <cellStyle name="Bad 19 2" xfId="1435"/>
    <cellStyle name="Bad 2" xfId="1436"/>
    <cellStyle name="Bad 2 2" xfId="1437"/>
    <cellStyle name="Bad 20" xfId="1438"/>
    <cellStyle name="Bad 20 2" xfId="1439"/>
    <cellStyle name="Bad 21" xfId="1440"/>
    <cellStyle name="Bad 21 2" xfId="1441"/>
    <cellStyle name="Bad 22" xfId="1442"/>
    <cellStyle name="Bad 22 2" xfId="1443"/>
    <cellStyle name="Bad 23" xfId="1444"/>
    <cellStyle name="Bad 23 2" xfId="1445"/>
    <cellStyle name="Bad 24" xfId="1446"/>
    <cellStyle name="Bad 24 2" xfId="1447"/>
    <cellStyle name="Bad 25" xfId="1448"/>
    <cellStyle name="Bad 25 2" xfId="1449"/>
    <cellStyle name="Bad 26" xfId="1450"/>
    <cellStyle name="Bad 26 2" xfId="1451"/>
    <cellStyle name="Bad 27" xfId="1452"/>
    <cellStyle name="Bad 27 2" xfId="1453"/>
    <cellStyle name="Bad 28" xfId="1454"/>
    <cellStyle name="Bad 28 2" xfId="1455"/>
    <cellStyle name="Bad 3" xfId="1456"/>
    <cellStyle name="Bad 3 2" xfId="1457"/>
    <cellStyle name="Bad 4" xfId="1458"/>
    <cellStyle name="Bad 4 2" xfId="1459"/>
    <cellStyle name="Bad 5" xfId="1460"/>
    <cellStyle name="Bad 5 2" xfId="1461"/>
    <cellStyle name="Bad 6" xfId="1462"/>
    <cellStyle name="Bad 6 2" xfId="1463"/>
    <cellStyle name="Bad 7" xfId="1464"/>
    <cellStyle name="Bad 7 2" xfId="1465"/>
    <cellStyle name="Bad 8" xfId="1466"/>
    <cellStyle name="Bad 8 2" xfId="1467"/>
    <cellStyle name="Bad 9" xfId="1468"/>
    <cellStyle name="Bad 9 2" xfId="1469"/>
    <cellStyle name="Calculation 10" xfId="1470"/>
    <cellStyle name="Calculation 10 2" xfId="1471"/>
    <cellStyle name="Calculation 11" xfId="1472"/>
    <cellStyle name="Calculation 11 2" xfId="1473"/>
    <cellStyle name="Calculation 12" xfId="1474"/>
    <cellStyle name="Calculation 12 2" xfId="1475"/>
    <cellStyle name="Calculation 13" xfId="1476"/>
    <cellStyle name="Calculation 13 2" xfId="1477"/>
    <cellStyle name="Calculation 14" xfId="1478"/>
    <cellStyle name="Calculation 14 2" xfId="1479"/>
    <cellStyle name="Calculation 15" xfId="1480"/>
    <cellStyle name="Calculation 15 2" xfId="1481"/>
    <cellStyle name="Calculation 16" xfId="1482"/>
    <cellStyle name="Calculation 16 2" xfId="1483"/>
    <cellStyle name="Calculation 17" xfId="1484"/>
    <cellStyle name="Calculation 17 2" xfId="1485"/>
    <cellStyle name="Calculation 18" xfId="1486"/>
    <cellStyle name="Calculation 18 2" xfId="1487"/>
    <cellStyle name="Calculation 19" xfId="1488"/>
    <cellStyle name="Calculation 19 2" xfId="1489"/>
    <cellStyle name="Calculation 2" xfId="1490"/>
    <cellStyle name="Calculation 2 2" xfId="1491"/>
    <cellStyle name="Calculation 20" xfId="1492"/>
    <cellStyle name="Calculation 20 2" xfId="1493"/>
    <cellStyle name="Calculation 21" xfId="1494"/>
    <cellStyle name="Calculation 21 2" xfId="1495"/>
    <cellStyle name="Calculation 22" xfId="1496"/>
    <cellStyle name="Calculation 22 2" xfId="1497"/>
    <cellStyle name="Calculation 23" xfId="1498"/>
    <cellStyle name="Calculation 23 2" xfId="1499"/>
    <cellStyle name="Calculation 24" xfId="1500"/>
    <cellStyle name="Calculation 24 2" xfId="1501"/>
    <cellStyle name="Calculation 25" xfId="1502"/>
    <cellStyle name="Calculation 25 2" xfId="1503"/>
    <cellStyle name="Calculation 26" xfId="1504"/>
    <cellStyle name="Calculation 26 2" xfId="1505"/>
    <cellStyle name="Calculation 27" xfId="1506"/>
    <cellStyle name="Calculation 27 2" xfId="1507"/>
    <cellStyle name="Calculation 28" xfId="1508"/>
    <cellStyle name="Calculation 28 2" xfId="1509"/>
    <cellStyle name="Calculation 3" xfId="1510"/>
    <cellStyle name="Calculation 3 2" xfId="1511"/>
    <cellStyle name="Calculation 4" xfId="1512"/>
    <cellStyle name="Calculation 4 2" xfId="1513"/>
    <cellStyle name="Calculation 5" xfId="1514"/>
    <cellStyle name="Calculation 5 2" xfId="1515"/>
    <cellStyle name="Calculation 6" xfId="1516"/>
    <cellStyle name="Calculation 6 2" xfId="1517"/>
    <cellStyle name="Calculation 7" xfId="1518"/>
    <cellStyle name="Calculation 7 2" xfId="1519"/>
    <cellStyle name="Calculation 8" xfId="1520"/>
    <cellStyle name="Calculation 8 2" xfId="1521"/>
    <cellStyle name="Calculation 9" xfId="1522"/>
    <cellStyle name="Calculation 9 2" xfId="1523"/>
    <cellStyle name="Check Cell 10" xfId="1524"/>
    <cellStyle name="Check Cell 10 2" xfId="1525"/>
    <cellStyle name="Check Cell 11" xfId="1526"/>
    <cellStyle name="Check Cell 11 2" xfId="1527"/>
    <cellStyle name="Check Cell 12" xfId="1528"/>
    <cellStyle name="Check Cell 12 2" xfId="1529"/>
    <cellStyle name="Check Cell 13" xfId="1530"/>
    <cellStyle name="Check Cell 13 2" xfId="1531"/>
    <cellStyle name="Check Cell 14" xfId="1532"/>
    <cellStyle name="Check Cell 14 2" xfId="1533"/>
    <cellStyle name="Check Cell 15" xfId="1534"/>
    <cellStyle name="Check Cell 15 2" xfId="1535"/>
    <cellStyle name="Check Cell 16" xfId="1536"/>
    <cellStyle name="Check Cell 16 2" xfId="1537"/>
    <cellStyle name="Check Cell 17" xfId="1538"/>
    <cellStyle name="Check Cell 17 2" xfId="1539"/>
    <cellStyle name="Check Cell 18" xfId="1540"/>
    <cellStyle name="Check Cell 18 2" xfId="1541"/>
    <cellStyle name="Check Cell 19" xfId="1542"/>
    <cellStyle name="Check Cell 19 2" xfId="1543"/>
    <cellStyle name="Check Cell 2" xfId="1544"/>
    <cellStyle name="Check Cell 2 2" xfId="1545"/>
    <cellStyle name="Check Cell 20" xfId="1546"/>
    <cellStyle name="Check Cell 20 2" xfId="1547"/>
    <cellStyle name="Check Cell 21" xfId="1548"/>
    <cellStyle name="Check Cell 21 2" xfId="1549"/>
    <cellStyle name="Check Cell 22" xfId="1550"/>
    <cellStyle name="Check Cell 22 2" xfId="1551"/>
    <cellStyle name="Check Cell 23" xfId="1552"/>
    <cellStyle name="Check Cell 23 2" xfId="1553"/>
    <cellStyle name="Check Cell 24" xfId="1554"/>
    <cellStyle name="Check Cell 24 2" xfId="1555"/>
    <cellStyle name="Check Cell 25" xfId="1556"/>
    <cellStyle name="Check Cell 25 2" xfId="1557"/>
    <cellStyle name="Check Cell 26" xfId="1558"/>
    <cellStyle name="Check Cell 26 2" xfId="1559"/>
    <cellStyle name="Check Cell 27" xfId="1560"/>
    <cellStyle name="Check Cell 27 2" xfId="1561"/>
    <cellStyle name="Check Cell 28" xfId="1562"/>
    <cellStyle name="Check Cell 28 2" xfId="1563"/>
    <cellStyle name="Check Cell 3" xfId="1564"/>
    <cellStyle name="Check Cell 3 2" xfId="1565"/>
    <cellStyle name="Check Cell 4" xfId="1566"/>
    <cellStyle name="Check Cell 4 2" xfId="1567"/>
    <cellStyle name="Check Cell 5" xfId="1568"/>
    <cellStyle name="Check Cell 5 2" xfId="1569"/>
    <cellStyle name="Check Cell 6" xfId="1570"/>
    <cellStyle name="Check Cell 6 2" xfId="1571"/>
    <cellStyle name="Check Cell 7" xfId="1572"/>
    <cellStyle name="Check Cell 7 2" xfId="1573"/>
    <cellStyle name="Check Cell 8" xfId="1574"/>
    <cellStyle name="Check Cell 8 2" xfId="1575"/>
    <cellStyle name="Check Cell 9" xfId="1576"/>
    <cellStyle name="Check Cell 9 2" xfId="1577"/>
    <cellStyle name="Comma" xfId="1" builtinId="3"/>
    <cellStyle name="Comma 10" xfId="1578"/>
    <cellStyle name="Comma 11" xfId="1579"/>
    <cellStyle name="Comma 12" xfId="38"/>
    <cellStyle name="Comma 12 2" xfId="3163"/>
    <cellStyle name="Comma 15" xfId="55"/>
    <cellStyle name="Comma 15 2" xfId="57"/>
    <cellStyle name="Comma 15 3" xfId="58"/>
    <cellStyle name="Comma 15 4" xfId="59"/>
    <cellStyle name="Comma 2" xfId="4"/>
    <cellStyle name="Comma 2 10" xfId="3170"/>
    <cellStyle name="Comma 2 11" xfId="3171"/>
    <cellStyle name="Comma 2 12" xfId="3172"/>
    <cellStyle name="Comma 2 13" xfId="3173"/>
    <cellStyle name="Comma 2 14" xfId="3174"/>
    <cellStyle name="Comma 2 15" xfId="3226"/>
    <cellStyle name="Comma 2 16" xfId="3255"/>
    <cellStyle name="Comma 2 2" xfId="20"/>
    <cellStyle name="Comma 2 2 2" xfId="1581"/>
    <cellStyle name="Comma 2 2 2 2" xfId="1582"/>
    <cellStyle name="Comma 2 2 3" xfId="1583"/>
    <cellStyle name="Comma 2 2 4" xfId="1584"/>
    <cellStyle name="Comma 2 2 5" xfId="1585"/>
    <cellStyle name="Comma 2 2 6" xfId="1586"/>
    <cellStyle name="Comma 2 2 7" xfId="1580"/>
    <cellStyle name="Comma 2 3" xfId="21"/>
    <cellStyle name="Comma 2 3 2" xfId="1588"/>
    <cellStyle name="Comma 2 3 3" xfId="1589"/>
    <cellStyle name="Comma 2 3 4" xfId="1590"/>
    <cellStyle name="Comma 2 3 5" xfId="1591"/>
    <cellStyle name="Comma 2 3 6" xfId="1592"/>
    <cellStyle name="Comma 2 3 7" xfId="1587"/>
    <cellStyle name="Comma 2 4" xfId="22"/>
    <cellStyle name="Comma 2 4 2" xfId="1594"/>
    <cellStyle name="Comma 2 4 3" xfId="1595"/>
    <cellStyle name="Comma 2 4 4" xfId="1596"/>
    <cellStyle name="Comma 2 4 5" xfId="1597"/>
    <cellStyle name="Comma 2 4 6" xfId="1598"/>
    <cellStyle name="Comma 2 4 7" xfId="1593"/>
    <cellStyle name="Comma 2 5" xfId="60"/>
    <cellStyle name="Comma 2 5 2" xfId="1600"/>
    <cellStyle name="Comma 2 5 3" xfId="1601"/>
    <cellStyle name="Comma 2 5 4" xfId="1602"/>
    <cellStyle name="Comma 2 5 5" xfId="1603"/>
    <cellStyle name="Comma 2 5 6" xfId="1604"/>
    <cellStyle name="Comma 2 5 7" xfId="1599"/>
    <cellStyle name="Comma 2 6" xfId="61"/>
    <cellStyle name="Comma 2 6 2" xfId="1606"/>
    <cellStyle name="Comma 2 6 3" xfId="1607"/>
    <cellStyle name="Comma 2 6 4" xfId="1608"/>
    <cellStyle name="Comma 2 6 5" xfId="1609"/>
    <cellStyle name="Comma 2 6 6" xfId="1610"/>
    <cellStyle name="Comma 2 6 7" xfId="1605"/>
    <cellStyle name="Comma 2 7" xfId="62"/>
    <cellStyle name="Comma 2 7 2" xfId="1611"/>
    <cellStyle name="Comma 2 8" xfId="63"/>
    <cellStyle name="Comma 2 8 2" xfId="3175"/>
    <cellStyle name="Comma 2 9" xfId="64"/>
    <cellStyle name="Comma 2 9 2" xfId="3176"/>
    <cellStyle name="Comma 2_attach stratigia" xfId="1612"/>
    <cellStyle name="Comma 28" xfId="1613"/>
    <cellStyle name="Comma 3" xfId="5"/>
    <cellStyle name="Comma 3 10" xfId="1614"/>
    <cellStyle name="Comma 3 11" xfId="1615"/>
    <cellStyle name="Comma 3 12" xfId="1616"/>
    <cellStyle name="Comma 3 13" xfId="1617"/>
    <cellStyle name="Comma 3 14" xfId="1618"/>
    <cellStyle name="Comma 3 15" xfId="1619"/>
    <cellStyle name="Comma 3 16" xfId="3227"/>
    <cellStyle name="Comma 3 2" xfId="65"/>
    <cellStyle name="Comma 3 2 2" xfId="1621"/>
    <cellStyle name="Comma 3 2 3" xfId="1620"/>
    <cellStyle name="Comma 3 3" xfId="66"/>
    <cellStyle name="Comma 3 3 2" xfId="1623"/>
    <cellStyle name="Comma 3 3 3" xfId="1622"/>
    <cellStyle name="Comma 3 4" xfId="1624"/>
    <cellStyle name="Comma 3 4 2" xfId="1625"/>
    <cellStyle name="Comma 3 4 3" xfId="1626"/>
    <cellStyle name="Comma 3 5" xfId="1627"/>
    <cellStyle name="Comma 3 5 2" xfId="1628"/>
    <cellStyle name="Comma 3 5 3" xfId="1629"/>
    <cellStyle name="Comma 3 6" xfId="1630"/>
    <cellStyle name="Comma 3 7" xfId="1631"/>
    <cellStyle name="Comma 3 8" xfId="1632"/>
    <cellStyle name="Comma 3 9" xfId="1633"/>
    <cellStyle name="Comma 3_Supporting Materials for social Indicators" xfId="1634"/>
    <cellStyle name="Comma 4" xfId="24"/>
    <cellStyle name="Comma 4 2" xfId="112"/>
    <cellStyle name="Comma 4 2 2" xfId="1635"/>
    <cellStyle name="Comma 4 3" xfId="115"/>
    <cellStyle name="Comma 4 3 2" xfId="1636"/>
    <cellStyle name="Comma 4 4" xfId="3177"/>
    <cellStyle name="Comma 4 5" xfId="3178"/>
    <cellStyle name="Comma 4 6" xfId="3228"/>
    <cellStyle name="Comma 4 7" xfId="117"/>
    <cellStyle name="Comma 5" xfId="67"/>
    <cellStyle name="Comma 5 2" xfId="1638"/>
    <cellStyle name="Comma 5 2 2" xfId="1639"/>
    <cellStyle name="Comma 5 3" xfId="1640"/>
    <cellStyle name="Comma 5 4" xfId="1637"/>
    <cellStyle name="Comma 6" xfId="68"/>
    <cellStyle name="Comma 6 2" xfId="1642"/>
    <cellStyle name="Comma 6 3" xfId="1641"/>
    <cellStyle name="Comma 7" xfId="116"/>
    <cellStyle name="Comma 7 2" xfId="1644"/>
    <cellStyle name="Comma 7 3" xfId="1643"/>
    <cellStyle name="Comma 8" xfId="1645"/>
    <cellStyle name="Comma 8 2" xfId="1646"/>
    <cellStyle name="Comma 8 3" xfId="1647"/>
    <cellStyle name="Comma 9" xfId="1648"/>
    <cellStyle name="Comma 9 2" xfId="1649"/>
    <cellStyle name="Currency 2" xfId="19"/>
    <cellStyle name="Explanatory Text 10" xfId="1650"/>
    <cellStyle name="Explanatory Text 10 2" xfId="1651"/>
    <cellStyle name="Explanatory Text 11" xfId="1652"/>
    <cellStyle name="Explanatory Text 11 2" xfId="1653"/>
    <cellStyle name="Explanatory Text 12" xfId="1654"/>
    <cellStyle name="Explanatory Text 12 2" xfId="1655"/>
    <cellStyle name="Explanatory Text 13" xfId="1656"/>
    <cellStyle name="Explanatory Text 13 2" xfId="1657"/>
    <cellStyle name="Explanatory Text 14" xfId="1658"/>
    <cellStyle name="Explanatory Text 14 2" xfId="1659"/>
    <cellStyle name="Explanatory Text 15" xfId="1660"/>
    <cellStyle name="Explanatory Text 15 2" xfId="1661"/>
    <cellStyle name="Explanatory Text 16" xfId="1662"/>
    <cellStyle name="Explanatory Text 16 2" xfId="1663"/>
    <cellStyle name="Explanatory Text 17" xfId="1664"/>
    <cellStyle name="Explanatory Text 17 2" xfId="1665"/>
    <cellStyle name="Explanatory Text 18" xfId="1666"/>
    <cellStyle name="Explanatory Text 18 2" xfId="1667"/>
    <cellStyle name="Explanatory Text 19" xfId="1668"/>
    <cellStyle name="Explanatory Text 19 2" xfId="1669"/>
    <cellStyle name="Explanatory Text 2" xfId="1670"/>
    <cellStyle name="Explanatory Text 2 2" xfId="1671"/>
    <cellStyle name="Explanatory Text 20" xfId="1672"/>
    <cellStyle name="Explanatory Text 20 2" xfId="1673"/>
    <cellStyle name="Explanatory Text 21" xfId="1674"/>
    <cellStyle name="Explanatory Text 21 2" xfId="1675"/>
    <cellStyle name="Explanatory Text 22" xfId="1676"/>
    <cellStyle name="Explanatory Text 22 2" xfId="1677"/>
    <cellStyle name="Explanatory Text 23" xfId="1678"/>
    <cellStyle name="Explanatory Text 23 2" xfId="1679"/>
    <cellStyle name="Explanatory Text 24" xfId="1680"/>
    <cellStyle name="Explanatory Text 24 2" xfId="1681"/>
    <cellStyle name="Explanatory Text 25" xfId="1682"/>
    <cellStyle name="Explanatory Text 25 2" xfId="1683"/>
    <cellStyle name="Explanatory Text 26" xfId="1684"/>
    <cellStyle name="Explanatory Text 26 2" xfId="1685"/>
    <cellStyle name="Explanatory Text 27" xfId="1686"/>
    <cellStyle name="Explanatory Text 27 2" xfId="1687"/>
    <cellStyle name="Explanatory Text 28" xfId="1688"/>
    <cellStyle name="Explanatory Text 28 2" xfId="1689"/>
    <cellStyle name="Explanatory Text 3" xfId="1690"/>
    <cellStyle name="Explanatory Text 3 2" xfId="1691"/>
    <cellStyle name="Explanatory Text 4" xfId="1692"/>
    <cellStyle name="Explanatory Text 4 2" xfId="1693"/>
    <cellStyle name="Explanatory Text 5" xfId="1694"/>
    <cellStyle name="Explanatory Text 5 2" xfId="1695"/>
    <cellStyle name="Explanatory Text 6" xfId="1696"/>
    <cellStyle name="Explanatory Text 6 2" xfId="1697"/>
    <cellStyle name="Explanatory Text 7" xfId="1698"/>
    <cellStyle name="Explanatory Text 7 2" xfId="1699"/>
    <cellStyle name="Explanatory Text 8" xfId="1700"/>
    <cellStyle name="Explanatory Text 8 2" xfId="1701"/>
    <cellStyle name="Explanatory Text 9" xfId="1702"/>
    <cellStyle name="Explanatory Text 9 2" xfId="1703"/>
    <cellStyle name="Footnote" xfId="1704"/>
    <cellStyle name="Good 10" xfId="1705"/>
    <cellStyle name="Good 10 2" xfId="1706"/>
    <cellStyle name="Good 11" xfId="1707"/>
    <cellStyle name="Good 11 2" xfId="1708"/>
    <cellStyle name="Good 12" xfId="1709"/>
    <cellStyle name="Good 12 2" xfId="1710"/>
    <cellStyle name="Good 13" xfId="1711"/>
    <cellStyle name="Good 13 2" xfId="1712"/>
    <cellStyle name="Good 14" xfId="1713"/>
    <cellStyle name="Good 14 2" xfId="1714"/>
    <cellStyle name="Good 15" xfId="1715"/>
    <cellStyle name="Good 15 2" xfId="1716"/>
    <cellStyle name="Good 16" xfId="1717"/>
    <cellStyle name="Good 16 2" xfId="1718"/>
    <cellStyle name="Good 17" xfId="1719"/>
    <cellStyle name="Good 17 2" xfId="1720"/>
    <cellStyle name="Good 18" xfId="1721"/>
    <cellStyle name="Good 18 2" xfId="1722"/>
    <cellStyle name="Good 19" xfId="1723"/>
    <cellStyle name="Good 19 2" xfId="1724"/>
    <cellStyle name="Good 2" xfId="1725"/>
    <cellStyle name="Good 2 2" xfId="1726"/>
    <cellStyle name="Good 20" xfId="1727"/>
    <cellStyle name="Good 20 2" xfId="1728"/>
    <cellStyle name="Good 21" xfId="1729"/>
    <cellStyle name="Good 21 2" xfId="1730"/>
    <cellStyle name="Good 22" xfId="1731"/>
    <cellStyle name="Good 22 2" xfId="1732"/>
    <cellStyle name="Good 23" xfId="1733"/>
    <cellStyle name="Good 23 2" xfId="1734"/>
    <cellStyle name="Good 24" xfId="1735"/>
    <cellStyle name="Good 24 2" xfId="1736"/>
    <cellStyle name="Good 25" xfId="1737"/>
    <cellStyle name="Good 25 2" xfId="1738"/>
    <cellStyle name="Good 26" xfId="1739"/>
    <cellStyle name="Good 26 2" xfId="1740"/>
    <cellStyle name="Good 27" xfId="1741"/>
    <cellStyle name="Good 27 2" xfId="1742"/>
    <cellStyle name="Good 28" xfId="1743"/>
    <cellStyle name="Good 28 2" xfId="1744"/>
    <cellStyle name="Good 3" xfId="1745"/>
    <cellStyle name="Good 3 2" xfId="1746"/>
    <cellStyle name="Good 4" xfId="1747"/>
    <cellStyle name="Good 4 2" xfId="1748"/>
    <cellStyle name="Good 5" xfId="1749"/>
    <cellStyle name="Good 5 2" xfId="1750"/>
    <cellStyle name="Good 6" xfId="1751"/>
    <cellStyle name="Good 6 2" xfId="1752"/>
    <cellStyle name="Good 7" xfId="1753"/>
    <cellStyle name="Good 7 2" xfId="1754"/>
    <cellStyle name="Good 8" xfId="1755"/>
    <cellStyle name="Good 8 2" xfId="1756"/>
    <cellStyle name="Good 9" xfId="1757"/>
    <cellStyle name="Good 9 2" xfId="1758"/>
    <cellStyle name="Heading 1 10" xfId="1759"/>
    <cellStyle name="Heading 1 10 2" xfId="1760"/>
    <cellStyle name="Heading 1 11" xfId="1761"/>
    <cellStyle name="Heading 1 11 2" xfId="1762"/>
    <cellStyle name="Heading 1 12" xfId="1763"/>
    <cellStyle name="Heading 1 12 2" xfId="1764"/>
    <cellStyle name="Heading 1 13" xfId="1765"/>
    <cellStyle name="Heading 1 13 2" xfId="1766"/>
    <cellStyle name="Heading 1 14" xfId="1767"/>
    <cellStyle name="Heading 1 14 2" xfId="1768"/>
    <cellStyle name="Heading 1 15" xfId="1769"/>
    <cellStyle name="Heading 1 15 2" xfId="1770"/>
    <cellStyle name="Heading 1 16" xfId="1771"/>
    <cellStyle name="Heading 1 16 2" xfId="1772"/>
    <cellStyle name="Heading 1 17" xfId="1773"/>
    <cellStyle name="Heading 1 17 2" xfId="1774"/>
    <cellStyle name="Heading 1 18" xfId="1775"/>
    <cellStyle name="Heading 1 18 2" xfId="1776"/>
    <cellStyle name="Heading 1 19" xfId="1777"/>
    <cellStyle name="Heading 1 19 2" xfId="1778"/>
    <cellStyle name="Heading 1 2" xfId="1779"/>
    <cellStyle name="Heading 1 2 2" xfId="1780"/>
    <cellStyle name="Heading 1 20" xfId="1781"/>
    <cellStyle name="Heading 1 20 2" xfId="1782"/>
    <cellStyle name="Heading 1 21" xfId="1783"/>
    <cellStyle name="Heading 1 21 2" xfId="1784"/>
    <cellStyle name="Heading 1 22" xfId="1785"/>
    <cellStyle name="Heading 1 22 2" xfId="1786"/>
    <cellStyle name="Heading 1 23" xfId="1787"/>
    <cellStyle name="Heading 1 23 2" xfId="1788"/>
    <cellStyle name="Heading 1 24" xfId="1789"/>
    <cellStyle name="Heading 1 24 2" xfId="1790"/>
    <cellStyle name="Heading 1 25" xfId="1791"/>
    <cellStyle name="Heading 1 25 2" xfId="1792"/>
    <cellStyle name="Heading 1 26" xfId="1793"/>
    <cellStyle name="Heading 1 26 2" xfId="1794"/>
    <cellStyle name="Heading 1 27" xfId="1795"/>
    <cellStyle name="Heading 1 27 2" xfId="1796"/>
    <cellStyle name="Heading 1 28" xfId="1797"/>
    <cellStyle name="Heading 1 28 2" xfId="1798"/>
    <cellStyle name="Heading 1 3" xfId="1799"/>
    <cellStyle name="Heading 1 3 2" xfId="1800"/>
    <cellStyle name="Heading 1 4" xfId="1801"/>
    <cellStyle name="Heading 1 4 2" xfId="1802"/>
    <cellStyle name="Heading 1 5" xfId="1803"/>
    <cellStyle name="Heading 1 5 2" xfId="1804"/>
    <cellStyle name="Heading 1 6" xfId="1805"/>
    <cellStyle name="Heading 1 6 2" xfId="1806"/>
    <cellStyle name="Heading 1 7" xfId="1807"/>
    <cellStyle name="Heading 1 7 2" xfId="1808"/>
    <cellStyle name="Heading 1 8" xfId="1809"/>
    <cellStyle name="Heading 1 8 2" xfId="1810"/>
    <cellStyle name="Heading 1 9" xfId="1811"/>
    <cellStyle name="Heading 1 9 2" xfId="1812"/>
    <cellStyle name="Heading 2 10" xfId="1813"/>
    <cellStyle name="Heading 2 10 2" xfId="1814"/>
    <cellStyle name="Heading 2 11" xfId="1815"/>
    <cellStyle name="Heading 2 11 2" xfId="1816"/>
    <cellStyle name="Heading 2 12" xfId="1817"/>
    <cellStyle name="Heading 2 12 2" xfId="1818"/>
    <cellStyle name="Heading 2 13" xfId="1819"/>
    <cellStyle name="Heading 2 13 2" xfId="1820"/>
    <cellStyle name="Heading 2 14" xfId="1821"/>
    <cellStyle name="Heading 2 14 2" xfId="1822"/>
    <cellStyle name="Heading 2 15" xfId="1823"/>
    <cellStyle name="Heading 2 15 2" xfId="1824"/>
    <cellStyle name="Heading 2 16" xfId="1825"/>
    <cellStyle name="Heading 2 16 2" xfId="1826"/>
    <cellStyle name="Heading 2 17" xfId="1827"/>
    <cellStyle name="Heading 2 17 2" xfId="1828"/>
    <cellStyle name="Heading 2 18" xfId="1829"/>
    <cellStyle name="Heading 2 18 2" xfId="1830"/>
    <cellStyle name="Heading 2 19" xfId="1831"/>
    <cellStyle name="Heading 2 19 2" xfId="1832"/>
    <cellStyle name="Heading 2 2" xfId="1833"/>
    <cellStyle name="Heading 2 2 2" xfId="1834"/>
    <cellStyle name="Heading 2 20" xfId="1835"/>
    <cellStyle name="Heading 2 20 2" xfId="1836"/>
    <cellStyle name="Heading 2 21" xfId="1837"/>
    <cellStyle name="Heading 2 21 2" xfId="1838"/>
    <cellStyle name="Heading 2 22" xfId="1839"/>
    <cellStyle name="Heading 2 22 2" xfId="1840"/>
    <cellStyle name="Heading 2 23" xfId="1841"/>
    <cellStyle name="Heading 2 23 2" xfId="1842"/>
    <cellStyle name="Heading 2 24" xfId="1843"/>
    <cellStyle name="Heading 2 24 2" xfId="1844"/>
    <cellStyle name="Heading 2 25" xfId="1845"/>
    <cellStyle name="Heading 2 25 2" xfId="1846"/>
    <cellStyle name="Heading 2 26" xfId="1847"/>
    <cellStyle name="Heading 2 26 2" xfId="1848"/>
    <cellStyle name="Heading 2 27" xfId="1849"/>
    <cellStyle name="Heading 2 27 2" xfId="1850"/>
    <cellStyle name="Heading 2 28" xfId="1851"/>
    <cellStyle name="Heading 2 28 2" xfId="1852"/>
    <cellStyle name="Heading 2 3" xfId="1853"/>
    <cellStyle name="Heading 2 3 2" xfId="1854"/>
    <cellStyle name="Heading 2 4" xfId="1855"/>
    <cellStyle name="Heading 2 4 2" xfId="1856"/>
    <cellStyle name="Heading 2 5" xfId="1857"/>
    <cellStyle name="Heading 2 5 2" xfId="1858"/>
    <cellStyle name="Heading 2 6" xfId="1859"/>
    <cellStyle name="Heading 2 6 2" xfId="1860"/>
    <cellStyle name="Heading 2 7" xfId="1861"/>
    <cellStyle name="Heading 2 7 2" xfId="1862"/>
    <cellStyle name="Heading 2 8" xfId="1863"/>
    <cellStyle name="Heading 2 8 2" xfId="1864"/>
    <cellStyle name="Heading 2 9" xfId="1865"/>
    <cellStyle name="Heading 2 9 2" xfId="1866"/>
    <cellStyle name="Heading 3 10" xfId="1867"/>
    <cellStyle name="Heading 3 10 2" xfId="1868"/>
    <cellStyle name="Heading 3 11" xfId="1869"/>
    <cellStyle name="Heading 3 11 2" xfId="1870"/>
    <cellStyle name="Heading 3 12" xfId="1871"/>
    <cellStyle name="Heading 3 12 2" xfId="1872"/>
    <cellStyle name="Heading 3 13" xfId="1873"/>
    <cellStyle name="Heading 3 13 2" xfId="1874"/>
    <cellStyle name="Heading 3 14" xfId="1875"/>
    <cellStyle name="Heading 3 14 2" xfId="1876"/>
    <cellStyle name="Heading 3 15" xfId="1877"/>
    <cellStyle name="Heading 3 15 2" xfId="1878"/>
    <cellStyle name="Heading 3 16" xfId="1879"/>
    <cellStyle name="Heading 3 16 2" xfId="1880"/>
    <cellStyle name="Heading 3 17" xfId="1881"/>
    <cellStyle name="Heading 3 17 2" xfId="1882"/>
    <cellStyle name="Heading 3 18" xfId="1883"/>
    <cellStyle name="Heading 3 18 2" xfId="1884"/>
    <cellStyle name="Heading 3 19" xfId="1885"/>
    <cellStyle name="Heading 3 19 2" xfId="1886"/>
    <cellStyle name="Heading 3 2" xfId="1887"/>
    <cellStyle name="Heading 3 2 2" xfId="1888"/>
    <cellStyle name="Heading 3 20" xfId="1889"/>
    <cellStyle name="Heading 3 20 2" xfId="1890"/>
    <cellStyle name="Heading 3 21" xfId="1891"/>
    <cellStyle name="Heading 3 21 2" xfId="1892"/>
    <cellStyle name="Heading 3 22" xfId="1893"/>
    <cellStyle name="Heading 3 22 2" xfId="1894"/>
    <cellStyle name="Heading 3 23" xfId="1895"/>
    <cellStyle name="Heading 3 23 2" xfId="1896"/>
    <cellStyle name="Heading 3 24" xfId="1897"/>
    <cellStyle name="Heading 3 24 2" xfId="1898"/>
    <cellStyle name="Heading 3 25" xfId="1899"/>
    <cellStyle name="Heading 3 25 2" xfId="1900"/>
    <cellStyle name="Heading 3 26" xfId="1901"/>
    <cellStyle name="Heading 3 26 2" xfId="1902"/>
    <cellStyle name="Heading 3 27" xfId="1903"/>
    <cellStyle name="Heading 3 27 2" xfId="1904"/>
    <cellStyle name="Heading 3 28" xfId="1905"/>
    <cellStyle name="Heading 3 28 2" xfId="1906"/>
    <cellStyle name="Heading 3 3" xfId="1907"/>
    <cellStyle name="Heading 3 3 2" xfId="1908"/>
    <cellStyle name="Heading 3 4" xfId="1909"/>
    <cellStyle name="Heading 3 4 2" xfId="1910"/>
    <cellStyle name="Heading 3 5" xfId="1911"/>
    <cellStyle name="Heading 3 5 2" xfId="1912"/>
    <cellStyle name="Heading 3 6" xfId="1913"/>
    <cellStyle name="Heading 3 6 2" xfId="1914"/>
    <cellStyle name="Heading 3 7" xfId="1915"/>
    <cellStyle name="Heading 3 7 2" xfId="1916"/>
    <cellStyle name="Heading 3 8" xfId="1917"/>
    <cellStyle name="Heading 3 8 2" xfId="1918"/>
    <cellStyle name="Heading 3 9" xfId="1919"/>
    <cellStyle name="Heading 3 9 2" xfId="1920"/>
    <cellStyle name="Heading 4 10" xfId="1921"/>
    <cellStyle name="Heading 4 10 2" xfId="1922"/>
    <cellStyle name="Heading 4 11" xfId="1923"/>
    <cellStyle name="Heading 4 11 2" xfId="1924"/>
    <cellStyle name="Heading 4 12" xfId="1925"/>
    <cellStyle name="Heading 4 12 2" xfId="1926"/>
    <cellStyle name="Heading 4 13" xfId="1927"/>
    <cellStyle name="Heading 4 13 2" xfId="1928"/>
    <cellStyle name="Heading 4 14" xfId="1929"/>
    <cellStyle name="Heading 4 14 2" xfId="1930"/>
    <cellStyle name="Heading 4 15" xfId="1931"/>
    <cellStyle name="Heading 4 15 2" xfId="1932"/>
    <cellStyle name="Heading 4 16" xfId="1933"/>
    <cellStyle name="Heading 4 16 2" xfId="1934"/>
    <cellStyle name="Heading 4 17" xfId="1935"/>
    <cellStyle name="Heading 4 17 2" xfId="1936"/>
    <cellStyle name="Heading 4 18" xfId="1937"/>
    <cellStyle name="Heading 4 18 2" xfId="1938"/>
    <cellStyle name="Heading 4 19" xfId="1939"/>
    <cellStyle name="Heading 4 19 2" xfId="1940"/>
    <cellStyle name="Heading 4 2" xfId="1941"/>
    <cellStyle name="Heading 4 2 2" xfId="1942"/>
    <cellStyle name="Heading 4 20" xfId="1943"/>
    <cellStyle name="Heading 4 20 2" xfId="1944"/>
    <cellStyle name="Heading 4 21" xfId="1945"/>
    <cellStyle name="Heading 4 21 2" xfId="1946"/>
    <cellStyle name="Heading 4 22" xfId="1947"/>
    <cellStyle name="Heading 4 22 2" xfId="1948"/>
    <cellStyle name="Heading 4 23" xfId="1949"/>
    <cellStyle name="Heading 4 23 2" xfId="1950"/>
    <cellStyle name="Heading 4 24" xfId="1951"/>
    <cellStyle name="Heading 4 24 2" xfId="1952"/>
    <cellStyle name="Heading 4 25" xfId="1953"/>
    <cellStyle name="Heading 4 25 2" xfId="1954"/>
    <cellStyle name="Heading 4 26" xfId="1955"/>
    <cellStyle name="Heading 4 26 2" xfId="1956"/>
    <cellStyle name="Heading 4 27" xfId="1957"/>
    <cellStyle name="Heading 4 27 2" xfId="1958"/>
    <cellStyle name="Heading 4 28" xfId="1959"/>
    <cellStyle name="Heading 4 28 2" xfId="1960"/>
    <cellStyle name="Heading 4 3" xfId="1961"/>
    <cellStyle name="Heading 4 3 2" xfId="1962"/>
    <cellStyle name="Heading 4 4" xfId="1963"/>
    <cellStyle name="Heading 4 4 2" xfId="1964"/>
    <cellStyle name="Heading 4 5" xfId="1965"/>
    <cellStyle name="Heading 4 5 2" xfId="1966"/>
    <cellStyle name="Heading 4 6" xfId="1967"/>
    <cellStyle name="Heading 4 6 2" xfId="1968"/>
    <cellStyle name="Heading 4 7" xfId="1969"/>
    <cellStyle name="Heading 4 7 2" xfId="1970"/>
    <cellStyle name="Heading 4 8" xfId="1971"/>
    <cellStyle name="Heading 4 8 2" xfId="1972"/>
    <cellStyle name="Heading 4 9" xfId="1973"/>
    <cellStyle name="Heading 4 9 2" xfId="1974"/>
    <cellStyle name="Hyperlink" xfId="56" builtinId="8"/>
    <cellStyle name="Hyperlink 2" xfId="1975"/>
    <cellStyle name="Hyperlink 2 2" xfId="1976"/>
    <cellStyle name="Hyperlink 3" xfId="1977"/>
    <cellStyle name="Hyperlink 4" xfId="1978"/>
    <cellStyle name="Hyperlink 5" xfId="1979"/>
    <cellStyle name="Hyperlink 6" xfId="1980"/>
    <cellStyle name="Hyperlink 7" xfId="1981"/>
    <cellStyle name="Hyperlink 8" xfId="1982"/>
    <cellStyle name="Input 10" xfId="1983"/>
    <cellStyle name="Input 10 2" xfId="1984"/>
    <cellStyle name="Input 11" xfId="1985"/>
    <cellStyle name="Input 11 2" xfId="1986"/>
    <cellStyle name="Input 12" xfId="1987"/>
    <cellStyle name="Input 12 2" xfId="1988"/>
    <cellStyle name="Input 13" xfId="1989"/>
    <cellStyle name="Input 13 2" xfId="1990"/>
    <cellStyle name="Input 14" xfId="1991"/>
    <cellStyle name="Input 14 2" xfId="1992"/>
    <cellStyle name="Input 15" xfId="1993"/>
    <cellStyle name="Input 15 2" xfId="1994"/>
    <cellStyle name="Input 16" xfId="1995"/>
    <cellStyle name="Input 16 2" xfId="1996"/>
    <cellStyle name="Input 17" xfId="1997"/>
    <cellStyle name="Input 17 2" xfId="1998"/>
    <cellStyle name="Input 18" xfId="1999"/>
    <cellStyle name="Input 18 2" xfId="2000"/>
    <cellStyle name="Input 19" xfId="2001"/>
    <cellStyle name="Input 19 2" xfId="2002"/>
    <cellStyle name="Input 2" xfId="2003"/>
    <cellStyle name="Input 2 2" xfId="2004"/>
    <cellStyle name="Input 20" xfId="2005"/>
    <cellStyle name="Input 20 2" xfId="2006"/>
    <cellStyle name="Input 21" xfId="2007"/>
    <cellStyle name="Input 21 2" xfId="2008"/>
    <cellStyle name="Input 22" xfId="2009"/>
    <cellStyle name="Input 22 2" xfId="2010"/>
    <cellStyle name="Input 23" xfId="2011"/>
    <cellStyle name="Input 23 2" xfId="2012"/>
    <cellStyle name="Input 24" xfId="2013"/>
    <cellStyle name="Input 24 2" xfId="2014"/>
    <cellStyle name="Input 25" xfId="2015"/>
    <cellStyle name="Input 25 2" xfId="2016"/>
    <cellStyle name="Input 26" xfId="2017"/>
    <cellStyle name="Input 26 2" xfId="2018"/>
    <cellStyle name="Input 27" xfId="2019"/>
    <cellStyle name="Input 27 2" xfId="2020"/>
    <cellStyle name="Input 28" xfId="2021"/>
    <cellStyle name="Input 28 2" xfId="2022"/>
    <cellStyle name="Input 3" xfId="2023"/>
    <cellStyle name="Input 3 2" xfId="2024"/>
    <cellStyle name="Input 4" xfId="2025"/>
    <cellStyle name="Input 4 2" xfId="2026"/>
    <cellStyle name="Input 5" xfId="2027"/>
    <cellStyle name="Input 5 2" xfId="2028"/>
    <cellStyle name="Input 6" xfId="2029"/>
    <cellStyle name="Input 6 2" xfId="2030"/>
    <cellStyle name="Input 7" xfId="2031"/>
    <cellStyle name="Input 7 2" xfId="2032"/>
    <cellStyle name="Input 8" xfId="2033"/>
    <cellStyle name="Input 8 2" xfId="2034"/>
    <cellStyle name="Input 9" xfId="2035"/>
    <cellStyle name="Input 9 2" xfId="2036"/>
    <cellStyle name="Linked Cell 10" xfId="2037"/>
    <cellStyle name="Linked Cell 10 2" xfId="2038"/>
    <cellStyle name="Linked Cell 11" xfId="2039"/>
    <cellStyle name="Linked Cell 11 2" xfId="2040"/>
    <cellStyle name="Linked Cell 12" xfId="2041"/>
    <cellStyle name="Linked Cell 12 2" xfId="2042"/>
    <cellStyle name="Linked Cell 13" xfId="2043"/>
    <cellStyle name="Linked Cell 13 2" xfId="2044"/>
    <cellStyle name="Linked Cell 14" xfId="2045"/>
    <cellStyle name="Linked Cell 14 2" xfId="2046"/>
    <cellStyle name="Linked Cell 15" xfId="2047"/>
    <cellStyle name="Linked Cell 15 2" xfId="2048"/>
    <cellStyle name="Linked Cell 16" xfId="2049"/>
    <cellStyle name="Linked Cell 16 2" xfId="2050"/>
    <cellStyle name="Linked Cell 17" xfId="2051"/>
    <cellStyle name="Linked Cell 17 2" xfId="2052"/>
    <cellStyle name="Linked Cell 18" xfId="2053"/>
    <cellStyle name="Linked Cell 18 2" xfId="2054"/>
    <cellStyle name="Linked Cell 19" xfId="2055"/>
    <cellStyle name="Linked Cell 19 2" xfId="2056"/>
    <cellStyle name="Linked Cell 2" xfId="2057"/>
    <cellStyle name="Linked Cell 2 2" xfId="2058"/>
    <cellStyle name="Linked Cell 20" xfId="2059"/>
    <cellStyle name="Linked Cell 20 2" xfId="2060"/>
    <cellStyle name="Linked Cell 21" xfId="2061"/>
    <cellStyle name="Linked Cell 21 2" xfId="2062"/>
    <cellStyle name="Linked Cell 22" xfId="2063"/>
    <cellStyle name="Linked Cell 22 2" xfId="2064"/>
    <cellStyle name="Linked Cell 23" xfId="2065"/>
    <cellStyle name="Linked Cell 23 2" xfId="2066"/>
    <cellStyle name="Linked Cell 24" xfId="2067"/>
    <cellStyle name="Linked Cell 24 2" xfId="2068"/>
    <cellStyle name="Linked Cell 25" xfId="2069"/>
    <cellStyle name="Linked Cell 25 2" xfId="2070"/>
    <cellStyle name="Linked Cell 26" xfId="2071"/>
    <cellStyle name="Linked Cell 26 2" xfId="2072"/>
    <cellStyle name="Linked Cell 27" xfId="2073"/>
    <cellStyle name="Linked Cell 27 2" xfId="2074"/>
    <cellStyle name="Linked Cell 28" xfId="2075"/>
    <cellStyle name="Linked Cell 28 2" xfId="2076"/>
    <cellStyle name="Linked Cell 3" xfId="2077"/>
    <cellStyle name="Linked Cell 3 2" xfId="2078"/>
    <cellStyle name="Linked Cell 4" xfId="2079"/>
    <cellStyle name="Linked Cell 4 2" xfId="2080"/>
    <cellStyle name="Linked Cell 5" xfId="2081"/>
    <cellStyle name="Linked Cell 5 2" xfId="2082"/>
    <cellStyle name="Linked Cell 6" xfId="2083"/>
    <cellStyle name="Linked Cell 6 2" xfId="2084"/>
    <cellStyle name="Linked Cell 7" xfId="2085"/>
    <cellStyle name="Linked Cell 7 2" xfId="2086"/>
    <cellStyle name="Linked Cell 8" xfId="2087"/>
    <cellStyle name="Linked Cell 8 2" xfId="2088"/>
    <cellStyle name="Linked Cell 9" xfId="2089"/>
    <cellStyle name="Linked Cell 9 2" xfId="2090"/>
    <cellStyle name="MS_Arabic" xfId="6"/>
    <cellStyle name="Neutral 10" xfId="2091"/>
    <cellStyle name="Neutral 10 2" xfId="2092"/>
    <cellStyle name="Neutral 11" xfId="2093"/>
    <cellStyle name="Neutral 11 2" xfId="2094"/>
    <cellStyle name="Neutral 12" xfId="2095"/>
    <cellStyle name="Neutral 12 2" xfId="2096"/>
    <cellStyle name="Neutral 13" xfId="2097"/>
    <cellStyle name="Neutral 13 2" xfId="2098"/>
    <cellStyle name="Neutral 14" xfId="2099"/>
    <cellStyle name="Neutral 14 2" xfId="2100"/>
    <cellStyle name="Neutral 15" xfId="2101"/>
    <cellStyle name="Neutral 15 2" xfId="2102"/>
    <cellStyle name="Neutral 16" xfId="2103"/>
    <cellStyle name="Neutral 16 2" xfId="2104"/>
    <cellStyle name="Neutral 17" xfId="2105"/>
    <cellStyle name="Neutral 17 2" xfId="2106"/>
    <cellStyle name="Neutral 18" xfId="2107"/>
    <cellStyle name="Neutral 18 2" xfId="2108"/>
    <cellStyle name="Neutral 19" xfId="2109"/>
    <cellStyle name="Neutral 19 2" xfId="2110"/>
    <cellStyle name="Neutral 2" xfId="2111"/>
    <cellStyle name="Neutral 2 2" xfId="2112"/>
    <cellStyle name="Neutral 20" xfId="2113"/>
    <cellStyle name="Neutral 20 2" xfId="2114"/>
    <cellStyle name="Neutral 21" xfId="2115"/>
    <cellStyle name="Neutral 21 2" xfId="2116"/>
    <cellStyle name="Neutral 22" xfId="2117"/>
    <cellStyle name="Neutral 22 2" xfId="2118"/>
    <cellStyle name="Neutral 23" xfId="2119"/>
    <cellStyle name="Neutral 23 2" xfId="2120"/>
    <cellStyle name="Neutral 24" xfId="2121"/>
    <cellStyle name="Neutral 24 2" xfId="2122"/>
    <cellStyle name="Neutral 25" xfId="2123"/>
    <cellStyle name="Neutral 25 2" xfId="2124"/>
    <cellStyle name="Neutral 26" xfId="2125"/>
    <cellStyle name="Neutral 26 2" xfId="2126"/>
    <cellStyle name="Neutral 27" xfId="2127"/>
    <cellStyle name="Neutral 27 2" xfId="2128"/>
    <cellStyle name="Neutral 28" xfId="2129"/>
    <cellStyle name="Neutral 28 2" xfId="2130"/>
    <cellStyle name="Neutral 3" xfId="2131"/>
    <cellStyle name="Neutral 3 2" xfId="2132"/>
    <cellStyle name="Neutral 4" xfId="2133"/>
    <cellStyle name="Neutral 4 2" xfId="2134"/>
    <cellStyle name="Neutral 5" xfId="2135"/>
    <cellStyle name="Neutral 5 2" xfId="2136"/>
    <cellStyle name="Neutral 6" xfId="2137"/>
    <cellStyle name="Neutral 6 2" xfId="2138"/>
    <cellStyle name="Neutral 7" xfId="2139"/>
    <cellStyle name="Neutral 7 2" xfId="2140"/>
    <cellStyle name="Neutral 8" xfId="2141"/>
    <cellStyle name="Neutral 8 2" xfId="2142"/>
    <cellStyle name="Neutral 9" xfId="2143"/>
    <cellStyle name="Neutral 9 2" xfId="2144"/>
    <cellStyle name="Normal" xfId="0" builtinId="0"/>
    <cellStyle name="Normal 10" xfId="37"/>
    <cellStyle name="Normal 10 2" xfId="2145"/>
    <cellStyle name="Normal 10 2 2" xfId="69"/>
    <cellStyle name="Normal 10 3" xfId="3165"/>
    <cellStyle name="Normal 10 4" xfId="3179"/>
    <cellStyle name="Normal 11" xfId="40"/>
    <cellStyle name="Normal 11 2" xfId="2146"/>
    <cellStyle name="Normal 11 2 2" xfId="2147"/>
    <cellStyle name="Normal 11 2 3" xfId="2148"/>
    <cellStyle name="Normal 11 3" xfId="54"/>
    <cellStyle name="Normal 11 3 2" xfId="2149"/>
    <cellStyle name="Normal 11 4" xfId="3180"/>
    <cellStyle name="Normal 12" xfId="44"/>
    <cellStyle name="Normal 12 2" xfId="2151"/>
    <cellStyle name="Normal 12 2 2" xfId="2152"/>
    <cellStyle name="Normal 12 3" xfId="2153"/>
    <cellStyle name="Normal 12 3 2" xfId="2154"/>
    <cellStyle name="Normal 12 3 3" xfId="2155"/>
    <cellStyle name="Normal 12 4" xfId="2156"/>
    <cellStyle name="Normal 12 5" xfId="2157"/>
    <cellStyle name="Normal 12 6" xfId="2158"/>
    <cellStyle name="Normal 12 7" xfId="2159"/>
    <cellStyle name="Normal 12 8" xfId="2150"/>
    <cellStyle name="Normal 12_100713 Data Request for Statistics Center Abu Dhabi" xfId="2160"/>
    <cellStyle name="Normal 13" xfId="45"/>
    <cellStyle name="Normal 13 2" xfId="2162"/>
    <cellStyle name="Normal 13 2 2" xfId="2163"/>
    <cellStyle name="Normal 13 2 3" xfId="2164"/>
    <cellStyle name="Normal 13 3" xfId="2165"/>
    <cellStyle name="Normal 13 4" xfId="2166"/>
    <cellStyle name="Normal 13 5" xfId="2161"/>
    <cellStyle name="Normal 14" xfId="43"/>
    <cellStyle name="Normal 14 2" xfId="2168"/>
    <cellStyle name="Normal 14 2 2" xfId="2169"/>
    <cellStyle name="Normal 14 3" xfId="2167"/>
    <cellStyle name="Normal 15" xfId="2170"/>
    <cellStyle name="Normal 15 2" xfId="2171"/>
    <cellStyle name="Normal 15 2 2" xfId="2172"/>
    <cellStyle name="Normal 158" xfId="2173"/>
    <cellStyle name="Normal 158 2" xfId="2174"/>
    <cellStyle name="Normal 158 3" xfId="2175"/>
    <cellStyle name="Normal 16" xfId="2176"/>
    <cellStyle name="Normal 16 2" xfId="2177"/>
    <cellStyle name="Normal 16 2 2" xfId="2178"/>
    <cellStyle name="Normal 168 3" xfId="2179"/>
    <cellStyle name="Normal 168 3 2" xfId="2180"/>
    <cellStyle name="Normal 168 3 3" xfId="2181"/>
    <cellStyle name="Normal 169" xfId="2182"/>
    <cellStyle name="Normal 169 2" xfId="2183"/>
    <cellStyle name="Normal 169 3" xfId="2184"/>
    <cellStyle name="Normal 17" xfId="2185"/>
    <cellStyle name="Normal 17 2" xfId="2186"/>
    <cellStyle name="Normal 18" xfId="2187"/>
    <cellStyle name="Normal 18 2" xfId="2188"/>
    <cellStyle name="Normal 19" xfId="2189"/>
    <cellStyle name="Normal 19 2" xfId="2190"/>
    <cellStyle name="Normal 2" xfId="7"/>
    <cellStyle name="Normal 2 10" xfId="39"/>
    <cellStyle name="Normal 2 10 2" xfId="2191"/>
    <cellStyle name="Normal 2 10 2 2" xfId="48"/>
    <cellStyle name="Normal 2 10 3" xfId="3181"/>
    <cellStyle name="Normal 2 10 4" xfId="3182"/>
    <cellStyle name="Normal 2 11" xfId="70"/>
    <cellStyle name="Normal 2 11 2" xfId="33"/>
    <cellStyle name="Normal 2 11 2 2" xfId="71"/>
    <cellStyle name="Normal 2 11 2 2 2" xfId="72"/>
    <cellStyle name="Normal 2 11 2 2 2 2" xfId="2194"/>
    <cellStyle name="Normal 2 11 2 2 3" xfId="2195"/>
    <cellStyle name="Normal 2 11 2 2 4" xfId="2193"/>
    <cellStyle name="Normal 2 11 2 3" xfId="73"/>
    <cellStyle name="Normal 2 11 2 3 2" xfId="2196"/>
    <cellStyle name="Normal 2 11 2 4" xfId="2197"/>
    <cellStyle name="Normal 2 11 2 5" xfId="2198"/>
    <cellStyle name="Normal 2 11 2 5 2" xfId="2199"/>
    <cellStyle name="Normal 2 11 2 6" xfId="2200"/>
    <cellStyle name="Normal 2 11 2 6 2" xfId="2201"/>
    <cellStyle name="Normal 2 11 2 6 3" xfId="2202"/>
    <cellStyle name="Normal 2 11 2 7" xfId="2203"/>
    <cellStyle name="Normal 2 11 2 8" xfId="2204"/>
    <cellStyle name="Normal 2 11 3" xfId="2205"/>
    <cellStyle name="Normal 2 11 3 2" xfId="2206"/>
    <cellStyle name="Normal 2 11 4" xfId="2207"/>
    <cellStyle name="Normal 2 11 4 2" xfId="2208"/>
    <cellStyle name="Normal 2 11 5" xfId="2209"/>
    <cellStyle name="Normal 2 11 5 2" xfId="2210"/>
    <cellStyle name="Normal 2 11 6" xfId="2211"/>
    <cellStyle name="Normal 2 11 7" xfId="2192"/>
    <cellStyle name="Normal 2 11_100713 Data Request for Statistics Center Abu Dhabi" xfId="2212"/>
    <cellStyle name="Normal 2 12" xfId="50"/>
    <cellStyle name="Normal 2 12 2" xfId="2213"/>
    <cellStyle name="Normal 2 12 3" xfId="2214"/>
    <cellStyle name="Normal 2 12 4" xfId="3183"/>
    <cellStyle name="Normal 2 13" xfId="2215"/>
    <cellStyle name="Normal 2 13 2" xfId="2216"/>
    <cellStyle name="Normal 2 13 3" xfId="2217"/>
    <cellStyle name="Normal 2 14" xfId="49"/>
    <cellStyle name="Normal 2 14 2" xfId="2218"/>
    <cellStyle name="Normal 2 14 3" xfId="3184"/>
    <cellStyle name="Normal 2 14 4" xfId="3185"/>
    <cellStyle name="Normal 2 15" xfId="2219"/>
    <cellStyle name="Normal 2 15 2" xfId="2220"/>
    <cellStyle name="Normal 2 16" xfId="2221"/>
    <cellStyle name="Normal 2 16 2" xfId="2222"/>
    <cellStyle name="Normal 2 17" xfId="2223"/>
    <cellStyle name="Normal 2 17 2" xfId="2224"/>
    <cellStyle name="Normal 2 18" xfId="2225"/>
    <cellStyle name="Normal 2 18 2" xfId="2226"/>
    <cellStyle name="Normal 2 19" xfId="2227"/>
    <cellStyle name="Normal 2 19 2" xfId="2228"/>
    <cellStyle name="Normal 2 2" xfId="3"/>
    <cellStyle name="Normal 2 2 10" xfId="2229"/>
    <cellStyle name="Normal 2 2 10 2" xfId="2230"/>
    <cellStyle name="Normal 2 2 11" xfId="2231"/>
    <cellStyle name="Normal 2 2 11 2" xfId="2232"/>
    <cellStyle name="Normal 2 2 12" xfId="2233"/>
    <cellStyle name="Normal 2 2 12 2" xfId="2234"/>
    <cellStyle name="Normal 2 2 13" xfId="2235"/>
    <cellStyle name="Normal 2 2 13 2" xfId="2236"/>
    <cellStyle name="Normal 2 2 14" xfId="2237"/>
    <cellStyle name="Normal 2 2 14 2" xfId="2238"/>
    <cellStyle name="Normal 2 2 15" xfId="2239"/>
    <cellStyle name="Normal 2 2 15 2" xfId="2240"/>
    <cellStyle name="Normal 2 2 16" xfId="2241"/>
    <cellStyle name="Normal 2 2 16 2" xfId="2242"/>
    <cellStyle name="Normal 2 2 17" xfId="2243"/>
    <cellStyle name="Normal 2 2 17 2" xfId="2244"/>
    <cellStyle name="Normal 2 2 18" xfId="2245"/>
    <cellStyle name="Normal 2 2 18 2" xfId="2246"/>
    <cellStyle name="Normal 2 2 19" xfId="2247"/>
    <cellStyle name="Normal 2 2 19 2" xfId="2248"/>
    <cellStyle name="Normal 2 2 2" xfId="8"/>
    <cellStyle name="Normal 2 2 2 2" xfId="74"/>
    <cellStyle name="Normal 2 2 2 2 2" xfId="2250"/>
    <cellStyle name="Normal 2 2 2 2 3" xfId="2249"/>
    <cellStyle name="Normal 2 2 2 3" xfId="53"/>
    <cellStyle name="Normal 2 2 2 3 2" xfId="2252"/>
    <cellStyle name="Normal 2 2 2 3 3" xfId="2253"/>
    <cellStyle name="Normal 2 2 2 3 4" xfId="2251"/>
    <cellStyle name="Normal 2 2 2 4" xfId="2254"/>
    <cellStyle name="Normal 2 2 2 4 2" xfId="2255"/>
    <cellStyle name="Normal 2 2 2 4 3" xfId="2256"/>
    <cellStyle name="Normal 2 2 2 5" xfId="2257"/>
    <cellStyle name="Normal 2 2 2 6" xfId="2258"/>
    <cellStyle name="Normal 2 2 2 7" xfId="2259"/>
    <cellStyle name="Normal 2 2 20" xfId="2260"/>
    <cellStyle name="Normal 2 2 20 2" xfId="2261"/>
    <cellStyle name="Normal 2 2 21" xfId="2262"/>
    <cellStyle name="Normal 2 2 21 2" xfId="2263"/>
    <cellStyle name="Normal 2 2 22" xfId="2264"/>
    <cellStyle name="Normal 2 2 22 2" xfId="2265"/>
    <cellStyle name="Normal 2 2 23" xfId="2266"/>
    <cellStyle name="Normal 2 2 23 2" xfId="2267"/>
    <cellStyle name="Normal 2 2 24" xfId="2268"/>
    <cellStyle name="Normal 2 2 24 2" xfId="3236"/>
    <cellStyle name="Normal 2 2 25" xfId="3229"/>
    <cellStyle name="Normal 2 2 3" xfId="9"/>
    <cellStyle name="Normal 2 2 3 2" xfId="75"/>
    <cellStyle name="Normal 2 2 3 2 2" xfId="2270"/>
    <cellStyle name="Normal 2 2 3 2 3" xfId="2271"/>
    <cellStyle name="Normal 2 2 3 2 4" xfId="2269"/>
    <cellStyle name="Normal 2 2 3 3" xfId="76"/>
    <cellStyle name="Normal 2 2 3 3 2" xfId="2273"/>
    <cellStyle name="Normal 2 2 3 3 3" xfId="2272"/>
    <cellStyle name="Normal 2 2 3 4" xfId="2274"/>
    <cellStyle name="Normal 2 2 3 4 2" xfId="2275"/>
    <cellStyle name="Normal 2 2 3 5" xfId="2276"/>
    <cellStyle name="Normal 2 2 3 5 2" xfId="2277"/>
    <cellStyle name="Normal 2 2 3 6" xfId="2278"/>
    <cellStyle name="Normal 2 2 3 6 2" xfId="2279"/>
    <cellStyle name="Normal 2 2 3 7" xfId="2280"/>
    <cellStyle name="Normal 2 2 3 7 2" xfId="2281"/>
    <cellStyle name="Normal 2 2 3 8" xfId="2282"/>
    <cellStyle name="Normal 2 2 3 8 2" xfId="2283"/>
    <cellStyle name="Normal 2 2 3 9" xfId="2284"/>
    <cellStyle name="Normal 2 2 4" xfId="25"/>
    <cellStyle name="Normal 2 2 4 2" xfId="36"/>
    <cellStyle name="Normal 2 2 4 3" xfId="2285"/>
    <cellStyle name="Normal 2 2 4 4" xfId="2286"/>
    <cellStyle name="Normal 2 2 5" xfId="77"/>
    <cellStyle name="Normal 2 2 5 2" xfId="78"/>
    <cellStyle name="Normal 2 2 5 2 2" xfId="2288"/>
    <cellStyle name="Normal 2 2 5 3" xfId="2289"/>
    <cellStyle name="Normal 2 2 5 4" xfId="2287"/>
    <cellStyle name="Normal 2 2 6" xfId="79"/>
    <cellStyle name="Normal 2 2 6 2" xfId="2291"/>
    <cellStyle name="Normal 2 2 6 3" xfId="2292"/>
    <cellStyle name="Normal 2 2 6 4" xfId="2290"/>
    <cellStyle name="Normal 2 2 7" xfId="80"/>
    <cellStyle name="Normal 2 2 7 2" xfId="2294"/>
    <cellStyle name="Normal 2 2 7 3" xfId="2295"/>
    <cellStyle name="Normal 2 2 7 4" xfId="2293"/>
    <cellStyle name="Normal 2 2 8" xfId="81"/>
    <cellStyle name="Normal 2 2 8 2" xfId="2297"/>
    <cellStyle name="Normal 2 2 8 3" xfId="2298"/>
    <cellStyle name="Normal 2 2 8 4" xfId="2296"/>
    <cellStyle name="Normal 2 2 9" xfId="82"/>
    <cellStyle name="Normal 2 2 9 2" xfId="2300"/>
    <cellStyle name="Normal 2 2 9 3" xfId="2299"/>
    <cellStyle name="Normal 2 2_100713 Data Request for Statistics Center Abu Dhabi" xfId="2301"/>
    <cellStyle name="Normal 2 20" xfId="2302"/>
    <cellStyle name="Normal 2 20 2" xfId="2303"/>
    <cellStyle name="Normal 2 21" xfId="2304"/>
    <cellStyle name="Normal 2 21 2" xfId="2305"/>
    <cellStyle name="Normal 2 22" xfId="2306"/>
    <cellStyle name="Normal 2 22 2" xfId="2307"/>
    <cellStyle name="Normal 2 23" xfId="2308"/>
    <cellStyle name="Normal 2 23 2" xfId="2309"/>
    <cellStyle name="Normal 2 24" xfId="2310"/>
    <cellStyle name="Normal 2 24 2" xfId="2311"/>
    <cellStyle name="Normal 2 25" xfId="2312"/>
    <cellStyle name="Normal 2 25 2" xfId="2313"/>
    <cellStyle name="Normal 2 26" xfId="2314"/>
    <cellStyle name="Normal 2 26 2" xfId="2315"/>
    <cellStyle name="Normal 2 27" xfId="2316"/>
    <cellStyle name="Normal 2 28" xfId="2317"/>
    <cellStyle name="Normal 2 29" xfId="3166"/>
    <cellStyle name="Normal 2 3" xfId="10"/>
    <cellStyle name="Normal 2 3 10" xfId="2318"/>
    <cellStyle name="Normal 2 3 10 2" xfId="2319"/>
    <cellStyle name="Normal 2 3 11" xfId="2320"/>
    <cellStyle name="Normal 2 3 11 2" xfId="2321"/>
    <cellStyle name="Normal 2 3 12" xfId="2322"/>
    <cellStyle name="Normal 2 3 12 2" xfId="2323"/>
    <cellStyle name="Normal 2 3 13" xfId="2324"/>
    <cellStyle name="Normal 2 3 13 2" xfId="2325"/>
    <cellStyle name="Normal 2 3 14" xfId="2326"/>
    <cellStyle name="Normal 2 3 14 2" xfId="2327"/>
    <cellStyle name="Normal 2 3 15" xfId="2328"/>
    <cellStyle name="Normal 2 3 2" xfId="26"/>
    <cellStyle name="Normal 2 3 2 2" xfId="83"/>
    <cellStyle name="Normal 2 3 2 2 2" xfId="3186"/>
    <cellStyle name="Normal 2 3 2 2 3" xfId="3187"/>
    <cellStyle name="Normal 2 3 2 2 4" xfId="3188"/>
    <cellStyle name="Normal 2 3 2 2 5" xfId="2330"/>
    <cellStyle name="Normal 2 3 2 3" xfId="3189"/>
    <cellStyle name="Normal 2 3 2 4" xfId="3190"/>
    <cellStyle name="Normal 2 3 2 5" xfId="3191"/>
    <cellStyle name="Normal 2 3 2 6" xfId="2329"/>
    <cellStyle name="Normal 2 3 3" xfId="84"/>
    <cellStyle name="Normal 2 3 3 2" xfId="2332"/>
    <cellStyle name="Normal 2 3 3 3" xfId="2331"/>
    <cellStyle name="Normal 2 3 4" xfId="2333"/>
    <cellStyle name="Normal 2 3 4 2" xfId="2334"/>
    <cellStyle name="Normal 2 3 5" xfId="2335"/>
    <cellStyle name="Normal 2 3 5 2" xfId="2336"/>
    <cellStyle name="Normal 2 3 6" xfId="2337"/>
    <cellStyle name="Normal 2 3 6 2" xfId="2338"/>
    <cellStyle name="Normal 2 3 7" xfId="2339"/>
    <cellStyle name="Normal 2 3 7 2" xfId="2340"/>
    <cellStyle name="Normal 2 3 8" xfId="2341"/>
    <cellStyle name="Normal 2 3 8 2" xfId="2342"/>
    <cellStyle name="Normal 2 3 8 3" xfId="2343"/>
    <cellStyle name="Normal 2 3 9" xfId="2344"/>
    <cellStyle name="Normal 2 3 9 2" xfId="2345"/>
    <cellStyle name="Normal 2 4" xfId="11"/>
    <cellStyle name="Normal 2 4 10" xfId="2346"/>
    <cellStyle name="Normal 2 4 10 2" xfId="2347"/>
    <cellStyle name="Normal 2 4 11" xfId="2348"/>
    <cellStyle name="Normal 2 4 2" xfId="2349"/>
    <cellStyle name="Normal 2 4 2 2" xfId="2350"/>
    <cellStyle name="Normal 2 4 3" xfId="2351"/>
    <cellStyle name="Normal 2 4 3 2" xfId="2352"/>
    <cellStyle name="Normal 2 4 4" xfId="2353"/>
    <cellStyle name="Normal 2 4 4 2" xfId="2354"/>
    <cellStyle name="Normal 2 4 5" xfId="2355"/>
    <cellStyle name="Normal 2 4 5 2" xfId="2356"/>
    <cellStyle name="Normal 2 4 6" xfId="2357"/>
    <cellStyle name="Normal 2 4 6 2" xfId="2358"/>
    <cellStyle name="Normal 2 4 7" xfId="2359"/>
    <cellStyle name="Normal 2 4 7 2" xfId="2360"/>
    <cellStyle name="Normal 2 4 8" xfId="2361"/>
    <cellStyle name="Normal 2 4 8 2" xfId="2362"/>
    <cellStyle name="Normal 2 4 9" xfId="2363"/>
    <cellStyle name="Normal 2 4 9 2" xfId="2364"/>
    <cellStyle name="Normal 2 5" xfId="12"/>
    <cellStyle name="Normal 2 5 2" xfId="2365"/>
    <cellStyle name="Normal 2 5 2 2" xfId="2366"/>
    <cellStyle name="Normal 2 5 3" xfId="2367"/>
    <cellStyle name="Normal 2 5 3 2" xfId="2368"/>
    <cellStyle name="Normal 2 5 4" xfId="2369"/>
    <cellStyle name="Normal 2 5 4 2" xfId="2370"/>
    <cellStyle name="Normal 2 5 5" xfId="2371"/>
    <cellStyle name="Normal 2 5 5 2" xfId="2372"/>
    <cellStyle name="Normal 2 5 6" xfId="2373"/>
    <cellStyle name="Normal 2 5 6 2" xfId="2374"/>
    <cellStyle name="Normal 2 5 7" xfId="2375"/>
    <cellStyle name="Normal 2 5 7 2" xfId="2376"/>
    <cellStyle name="Normal 2 5 8" xfId="2377"/>
    <cellStyle name="Normal 2 6" xfId="41"/>
    <cellStyle name="Normal 2 6 2" xfId="85"/>
    <cellStyle name="Normal 2 6 2 2" xfId="2380"/>
    <cellStyle name="Normal 2 6 2 3" xfId="2379"/>
    <cellStyle name="Normal 2 6 3" xfId="86"/>
    <cellStyle name="Normal 2 6 3 2" xfId="2382"/>
    <cellStyle name="Normal 2 6 3 3" xfId="2381"/>
    <cellStyle name="Normal 2 6 4" xfId="2383"/>
    <cellStyle name="Normal 2 6 4 2" xfId="2384"/>
    <cellStyle name="Normal 2 6 5" xfId="2385"/>
    <cellStyle name="Normal 2 6 5 2" xfId="2386"/>
    <cellStyle name="Normal 2 6 6" xfId="2387"/>
    <cellStyle name="Normal 2 6 6 2" xfId="2388"/>
    <cellStyle name="Normal 2 6 7" xfId="2389"/>
    <cellStyle name="Normal 2 6 7 2" xfId="2390"/>
    <cellStyle name="Normal 2 6 8" xfId="2391"/>
    <cellStyle name="Normal 2 6 9" xfId="2378"/>
    <cellStyle name="Normal 2 7" xfId="87"/>
    <cellStyle name="Normal 2 7 2" xfId="2393"/>
    <cellStyle name="Normal 2 7 2 2" xfId="2394"/>
    <cellStyle name="Normal 2 7 3" xfId="2395"/>
    <cellStyle name="Normal 2 7 3 2" xfId="2396"/>
    <cellStyle name="Normal 2 7 4" xfId="2397"/>
    <cellStyle name="Normal 2 7 4 2" xfId="2398"/>
    <cellStyle name="Normal 2 7 5" xfId="2399"/>
    <cellStyle name="Normal 2 7 5 2" xfId="2400"/>
    <cellStyle name="Normal 2 7 6" xfId="2401"/>
    <cellStyle name="Normal 2 7 6 2" xfId="2402"/>
    <cellStyle name="Normal 2 7 7" xfId="2403"/>
    <cellStyle name="Normal 2 7 7 2" xfId="2404"/>
    <cellStyle name="Normal 2 7 8" xfId="2405"/>
    <cellStyle name="Normal 2 7 9" xfId="2392"/>
    <cellStyle name="Normal 2 8" xfId="88"/>
    <cellStyle name="Normal 2 8 2" xfId="2407"/>
    <cellStyle name="Normal 2 8 2 2" xfId="2408"/>
    <cellStyle name="Normal 2 8 3" xfId="2409"/>
    <cellStyle name="Normal 2 8 3 2" xfId="2410"/>
    <cellStyle name="Normal 2 8 4" xfId="2411"/>
    <cellStyle name="Normal 2 8 4 2" xfId="2412"/>
    <cellStyle name="Normal 2 8 5" xfId="2413"/>
    <cellStyle name="Normal 2 8 5 2" xfId="2414"/>
    <cellStyle name="Normal 2 8 6" xfId="2415"/>
    <cellStyle name="Normal 2 8 6 2" xfId="2416"/>
    <cellStyle name="Normal 2 8 7" xfId="2417"/>
    <cellStyle name="Normal 2 8 7 2" xfId="2418"/>
    <cellStyle name="Normal 2 8 8" xfId="2419"/>
    <cellStyle name="Normal 2 8 9" xfId="2406"/>
    <cellStyle name="Normal 2 9" xfId="89"/>
    <cellStyle name="Normal 2 9 2" xfId="2421"/>
    <cellStyle name="Normal 2 9 2 2" xfId="2422"/>
    <cellStyle name="Normal 2 9 3" xfId="2423"/>
    <cellStyle name="Normal 2 9 3 2" xfId="2424"/>
    <cellStyle name="Normal 2 9 4" xfId="2425"/>
    <cellStyle name="Normal 2 9 4 2" xfId="2426"/>
    <cellStyle name="Normal 2 9 5" xfId="2427"/>
    <cellStyle name="Normal 2 9 5 2" xfId="2428"/>
    <cellStyle name="Normal 2 9 6" xfId="2429"/>
    <cellStyle name="Normal 2 9 6 2" xfId="2430"/>
    <cellStyle name="Normal 2 9 7" xfId="2431"/>
    <cellStyle name="Normal 2 9 7 2" xfId="2432"/>
    <cellStyle name="Normal 2 9 8" xfId="2433"/>
    <cellStyle name="Normal 2 9 9" xfId="2420"/>
    <cellStyle name="Normal 2_100713 Data Request for Statistics Center Abu Dhabi" xfId="2434"/>
    <cellStyle name="Normal 20" xfId="2435"/>
    <cellStyle name="Normal 20 2" xfId="2436"/>
    <cellStyle name="Normal 21" xfId="2437"/>
    <cellStyle name="Normal 21 2" xfId="2438"/>
    <cellStyle name="Normal 22" xfId="2439"/>
    <cellStyle name="Normal 22 10" xfId="2440"/>
    <cellStyle name="Normal 22 10 2" xfId="2441"/>
    <cellStyle name="Normal 22 11" xfId="2442"/>
    <cellStyle name="Normal 22 2" xfId="2443"/>
    <cellStyle name="Normal 22 2 2" xfId="2444"/>
    <cellStyle name="Normal 22 3" xfId="2445"/>
    <cellStyle name="Normal 22 3 2" xfId="2446"/>
    <cellStyle name="Normal 22 4" xfId="2447"/>
    <cellStyle name="Normal 22 4 2" xfId="2448"/>
    <cellStyle name="Normal 22 5" xfId="2449"/>
    <cellStyle name="Normal 22 5 2" xfId="2450"/>
    <cellStyle name="Normal 22 6" xfId="2451"/>
    <cellStyle name="Normal 22 6 2" xfId="2452"/>
    <cellStyle name="Normal 22 7" xfId="2453"/>
    <cellStyle name="Normal 22 7 2" xfId="2454"/>
    <cellStyle name="Normal 22 8" xfId="2455"/>
    <cellStyle name="Normal 22 8 2" xfId="2456"/>
    <cellStyle name="Normal 22 9" xfId="2457"/>
    <cellStyle name="Normal 22 9 2" xfId="2458"/>
    <cellStyle name="Normal 23" xfId="2459"/>
    <cellStyle name="Normal 23 10" xfId="2460"/>
    <cellStyle name="Normal 23 10 2" xfId="2461"/>
    <cellStyle name="Normal 23 10 3" xfId="3230"/>
    <cellStyle name="Normal 23 11" xfId="2462"/>
    <cellStyle name="Normal 23 11 2" xfId="2463"/>
    <cellStyle name="Normal 23 12" xfId="2464"/>
    <cellStyle name="Normal 23 12 2" xfId="2465"/>
    <cellStyle name="Normal 23 13" xfId="2466"/>
    <cellStyle name="Normal 23 13 2" xfId="2467"/>
    <cellStyle name="Normal 23 14" xfId="2468"/>
    <cellStyle name="Normal 23 14 2" xfId="2469"/>
    <cellStyle name="Normal 23 15" xfId="2470"/>
    <cellStyle name="Normal 23 15 2" xfId="2471"/>
    <cellStyle name="Normal 23 16" xfId="2472"/>
    <cellStyle name="Normal 23 16 2" xfId="2473"/>
    <cellStyle name="Normal 23 17" xfId="2474"/>
    <cellStyle name="Normal 23 17 2" xfId="2475"/>
    <cellStyle name="Normal 23 18" xfId="2476"/>
    <cellStyle name="Normal 23 18 2" xfId="2477"/>
    <cellStyle name="Normal 23 19" xfId="2478"/>
    <cellStyle name="Normal 23 19 2" xfId="2479"/>
    <cellStyle name="Normal 23 2" xfId="2480"/>
    <cellStyle name="Normal 23 2 2" xfId="2481"/>
    <cellStyle name="Normal 23 2 3" xfId="3237"/>
    <cellStyle name="Normal 23 20" xfId="2482"/>
    <cellStyle name="Normal 23 20 2" xfId="2483"/>
    <cellStyle name="Normal 23 21" xfId="2484"/>
    <cellStyle name="Normal 23 21 2" xfId="2485"/>
    <cellStyle name="Normal 23 22" xfId="2486"/>
    <cellStyle name="Normal 23 22 2" xfId="2487"/>
    <cellStyle name="Normal 23 23" xfId="2488"/>
    <cellStyle name="Normal 23 23 2" xfId="2489"/>
    <cellStyle name="Normal 23 24" xfId="2490"/>
    <cellStyle name="Normal 23 24 2" xfId="2491"/>
    <cellStyle name="Normal 23 25" xfId="2492"/>
    <cellStyle name="Normal 23 25 2" xfId="2493"/>
    <cellStyle name="Normal 23 26" xfId="2494"/>
    <cellStyle name="Normal 23 26 2" xfId="2495"/>
    <cellStyle name="Normal 23 27" xfId="2496"/>
    <cellStyle name="Normal 23 27 2" xfId="2497"/>
    <cellStyle name="Normal 23 28" xfId="2498"/>
    <cellStyle name="Normal 23 28 2" xfId="2499"/>
    <cellStyle name="Normal 23 29" xfId="2500"/>
    <cellStyle name="Normal 23 29 2" xfId="2501"/>
    <cellStyle name="Normal 23 3" xfId="2502"/>
    <cellStyle name="Normal 23 3 2" xfId="2503"/>
    <cellStyle name="Normal 23 3 3" xfId="3238"/>
    <cellStyle name="Normal 23 30" xfId="2504"/>
    <cellStyle name="Normal 23 30 2" xfId="2505"/>
    <cellStyle name="Normal 23 31" xfId="2506"/>
    <cellStyle name="Normal 23 31 2" xfId="2507"/>
    <cellStyle name="Normal 23 32" xfId="2508"/>
    <cellStyle name="Normal 23 32 2" xfId="2509"/>
    <cellStyle name="Normal 23 33" xfId="2510"/>
    <cellStyle name="Normal 23 33 2" xfId="2511"/>
    <cellStyle name="Normal 23 34" xfId="2512"/>
    <cellStyle name="Normal 23 34 2" xfId="2513"/>
    <cellStyle name="Normal 23 35" xfId="2514"/>
    <cellStyle name="Normal 23 4" xfId="2515"/>
    <cellStyle name="Normal 23 4 2" xfId="2516"/>
    <cellStyle name="Normal 23 4 3" xfId="3239"/>
    <cellStyle name="Normal 23 5" xfId="2517"/>
    <cellStyle name="Normal 23 5 2" xfId="2518"/>
    <cellStyle name="Normal 23 5 3" xfId="3240"/>
    <cellStyle name="Normal 23 6" xfId="2519"/>
    <cellStyle name="Normal 23 6 2" xfId="2520"/>
    <cellStyle name="Normal 23 6 3" xfId="3241"/>
    <cellStyle name="Normal 23 7" xfId="2521"/>
    <cellStyle name="Normal 23 7 2" xfId="2522"/>
    <cellStyle name="Normal 23 7 3" xfId="3242"/>
    <cellStyle name="Normal 23 8" xfId="2523"/>
    <cellStyle name="Normal 23 8 2" xfId="2524"/>
    <cellStyle name="Normal 23 8 3" xfId="3243"/>
    <cellStyle name="Normal 23 9" xfId="2525"/>
    <cellStyle name="Normal 23 9 2" xfId="2526"/>
    <cellStyle name="Normal 23 9 3" xfId="3244"/>
    <cellStyle name="Normal 24" xfId="2527"/>
    <cellStyle name="Normal 24 10" xfId="2528"/>
    <cellStyle name="Normal 24 10 10" xfId="2529"/>
    <cellStyle name="Normal 24 10 10 2" xfId="2530"/>
    <cellStyle name="Normal 24 10 11" xfId="2531"/>
    <cellStyle name="Normal 24 10 11 2" xfId="2532"/>
    <cellStyle name="Normal 24 10 12" xfId="2533"/>
    <cellStyle name="Normal 24 10 12 2" xfId="2534"/>
    <cellStyle name="Normal 24 10 13" xfId="2535"/>
    <cellStyle name="Normal 24 10 13 2" xfId="2536"/>
    <cellStyle name="Normal 24 10 14" xfId="2537"/>
    <cellStyle name="Normal 24 10 14 2" xfId="2538"/>
    <cellStyle name="Normal 24 10 15" xfId="2539"/>
    <cellStyle name="Normal 24 10 15 2" xfId="2540"/>
    <cellStyle name="Normal 24 10 16" xfId="2541"/>
    <cellStyle name="Normal 24 10 16 2" xfId="2542"/>
    <cellStyle name="Normal 24 10 17" xfId="2543"/>
    <cellStyle name="Normal 24 10 17 2" xfId="2544"/>
    <cellStyle name="Normal 24 10 18" xfId="2545"/>
    <cellStyle name="Normal 24 10 18 2" xfId="2546"/>
    <cellStyle name="Normal 24 10 19" xfId="2547"/>
    <cellStyle name="Normal 24 10 19 2" xfId="2548"/>
    <cellStyle name="Normal 24 10 2" xfId="2549"/>
    <cellStyle name="Normal 24 10 2 2" xfId="2550"/>
    <cellStyle name="Normal 24 10 20" xfId="2551"/>
    <cellStyle name="Normal 24 10 20 2" xfId="2552"/>
    <cellStyle name="Normal 24 10 21" xfId="2553"/>
    <cellStyle name="Normal 24 10 21 2" xfId="2554"/>
    <cellStyle name="Normal 24 10 22" xfId="2555"/>
    <cellStyle name="Normal 24 10 22 2" xfId="2556"/>
    <cellStyle name="Normal 24 10 23" xfId="2557"/>
    <cellStyle name="Normal 24 10 23 2" xfId="2558"/>
    <cellStyle name="Normal 24 10 24" xfId="2559"/>
    <cellStyle name="Normal 24 10 24 2" xfId="2560"/>
    <cellStyle name="Normal 24 10 25" xfId="2561"/>
    <cellStyle name="Normal 24 10 25 2" xfId="2562"/>
    <cellStyle name="Normal 24 10 26" xfId="2563"/>
    <cellStyle name="Normal 24 10 3" xfId="2564"/>
    <cellStyle name="Normal 24 10 3 2" xfId="2565"/>
    <cellStyle name="Normal 24 10 4" xfId="2566"/>
    <cellStyle name="Normal 24 10 4 2" xfId="2567"/>
    <cellStyle name="Normal 24 10 5" xfId="2568"/>
    <cellStyle name="Normal 24 10 5 2" xfId="2569"/>
    <cellStyle name="Normal 24 10 6" xfId="2570"/>
    <cellStyle name="Normal 24 10 6 2" xfId="2571"/>
    <cellStyle name="Normal 24 10 7" xfId="2572"/>
    <cellStyle name="Normal 24 10 7 2" xfId="2573"/>
    <cellStyle name="Normal 24 10 8" xfId="2574"/>
    <cellStyle name="Normal 24 10 8 2" xfId="2575"/>
    <cellStyle name="Normal 24 10 9" xfId="2576"/>
    <cellStyle name="Normal 24 10 9 2" xfId="2577"/>
    <cellStyle name="Normal 24 11" xfId="2578"/>
    <cellStyle name="Normal 24 2" xfId="2579"/>
    <cellStyle name="Normal 24 2 2" xfId="2580"/>
    <cellStyle name="Normal 24 2 3" xfId="2581"/>
    <cellStyle name="Normal 24 3" xfId="2582"/>
    <cellStyle name="Normal 24 3 2" xfId="2583"/>
    <cellStyle name="Normal 24 4" xfId="2584"/>
    <cellStyle name="Normal 24 4 2" xfId="2585"/>
    <cellStyle name="Normal 24 5" xfId="2586"/>
    <cellStyle name="Normal 24 5 2" xfId="2587"/>
    <cellStyle name="Normal 24 6" xfId="2588"/>
    <cellStyle name="Normal 24 6 2" xfId="2589"/>
    <cellStyle name="Normal 24 7" xfId="2590"/>
    <cellStyle name="Normal 24 7 2" xfId="2591"/>
    <cellStyle name="Normal 24 8" xfId="2592"/>
    <cellStyle name="Normal 24 8 2" xfId="2593"/>
    <cellStyle name="Normal 24 9" xfId="2594"/>
    <cellStyle name="Normal 24 9 2" xfId="2595"/>
    <cellStyle name="Normal 25" xfId="2596"/>
    <cellStyle name="Normal 25 10" xfId="2597"/>
    <cellStyle name="Normal 25 10 2" xfId="2598"/>
    <cellStyle name="Normal 25 10 3" xfId="3245"/>
    <cellStyle name="Normal 25 11" xfId="2599"/>
    <cellStyle name="Normal 25 2" xfId="2600"/>
    <cellStyle name="Normal 25 2 2" xfId="2601"/>
    <cellStyle name="Normal 25 2 3" xfId="3246"/>
    <cellStyle name="Normal 25 3" xfId="2602"/>
    <cellStyle name="Normal 25 3 2" xfId="2603"/>
    <cellStyle name="Normal 25 3 3" xfId="3247"/>
    <cellStyle name="Normal 25 4" xfId="2604"/>
    <cellStyle name="Normal 25 4 2" xfId="2605"/>
    <cellStyle name="Normal 25 4 3" xfId="3248"/>
    <cellStyle name="Normal 25 5" xfId="2606"/>
    <cellStyle name="Normal 25 5 2" xfId="2607"/>
    <cellStyle name="Normal 25 5 3" xfId="3249"/>
    <cellStyle name="Normal 25 6" xfId="2608"/>
    <cellStyle name="Normal 25 6 2" xfId="2609"/>
    <cellStyle name="Normal 25 6 3" xfId="3250"/>
    <cellStyle name="Normal 25 7" xfId="2610"/>
    <cellStyle name="Normal 25 7 2" xfId="2611"/>
    <cellStyle name="Normal 25 7 3" xfId="3251"/>
    <cellStyle name="Normal 25 8" xfId="2612"/>
    <cellStyle name="Normal 25 8 2" xfId="2613"/>
    <cellStyle name="Normal 25 8 3" xfId="3252"/>
    <cellStyle name="Normal 25 9" xfId="2614"/>
    <cellStyle name="Normal 25 9 2" xfId="2615"/>
    <cellStyle name="Normal 25 9 3" xfId="3253"/>
    <cellStyle name="Normal 26" xfId="2616"/>
    <cellStyle name="Normal 26 2" xfId="2617"/>
    <cellStyle name="Normal 26 2 2" xfId="2618"/>
    <cellStyle name="Normal 26 3" xfId="2619"/>
    <cellStyle name="Normal 26 3 2" xfId="2620"/>
    <cellStyle name="Normal 26 4" xfId="2621"/>
    <cellStyle name="Normal 26 4 2" xfId="2622"/>
    <cellStyle name="Normal 26 5" xfId="2623"/>
    <cellStyle name="Normal 26 5 2" xfId="2624"/>
    <cellStyle name="Normal 26 6" xfId="2625"/>
    <cellStyle name="Normal 27" xfId="2626"/>
    <cellStyle name="Normal 27 2" xfId="2627"/>
    <cellStyle name="Normal 27 3" xfId="2628"/>
    <cellStyle name="Normal 28" xfId="2629"/>
    <cellStyle name="Normal 28 2" xfId="2630"/>
    <cellStyle name="Normal 28 2 2" xfId="2631"/>
    <cellStyle name="Normal 28 3" xfId="2632"/>
    <cellStyle name="Normal 29" xfId="2633"/>
    <cellStyle name="Normal 29 2" xfId="34"/>
    <cellStyle name="Normal 29 3" xfId="2634"/>
    <cellStyle name="Normal 29 4" xfId="2635"/>
    <cellStyle name="Normal 29 5" xfId="2636"/>
    <cellStyle name="Normal 3" xfId="13"/>
    <cellStyle name="Normal 3 10" xfId="2637"/>
    <cellStyle name="Normal 3 10 2" xfId="2638"/>
    <cellStyle name="Normal 3 11" xfId="2639"/>
    <cellStyle name="Normal 3 11 2" xfId="2640"/>
    <cellStyle name="Normal 3 12" xfId="2641"/>
    <cellStyle name="Normal 3 12 2" xfId="2642"/>
    <cellStyle name="Normal 3 13" xfId="2643"/>
    <cellStyle name="Normal 3 13 2" xfId="2644"/>
    <cellStyle name="Normal 3 14" xfId="2645"/>
    <cellStyle name="Normal 3 14 2" xfId="2646"/>
    <cellStyle name="Normal 3 15" xfId="2647"/>
    <cellStyle name="Normal 3 15 2" xfId="2648"/>
    <cellStyle name="Normal 3 16" xfId="2649"/>
    <cellStyle name="Normal 3 16 2" xfId="2650"/>
    <cellStyle name="Normal 3 17" xfId="2651"/>
    <cellStyle name="Normal 3 17 2" xfId="2652"/>
    <cellStyle name="Normal 3 18" xfId="2653"/>
    <cellStyle name="Normal 3 18 2" xfId="2654"/>
    <cellStyle name="Normal 3 19" xfId="2655"/>
    <cellStyle name="Normal 3 19 2" xfId="2656"/>
    <cellStyle name="Normal 3 2" xfId="14"/>
    <cellStyle name="Normal 3 2 2" xfId="2657"/>
    <cellStyle name="Normal 3 2 2 2" xfId="2658"/>
    <cellStyle name="Normal 3 2 3" xfId="2659"/>
    <cellStyle name="Normal 3 2 3 2" xfId="2660"/>
    <cellStyle name="Normal 3 2 4" xfId="2661"/>
    <cellStyle name="Normal 3 2 4 2" xfId="2662"/>
    <cellStyle name="Normal 3 2 5" xfId="2663"/>
    <cellStyle name="Normal 3 2_100713 Data Request for Statistics Center Abu Dhabi" xfId="2664"/>
    <cellStyle name="Normal 3 20" xfId="2665"/>
    <cellStyle name="Normal 3 20 2" xfId="2666"/>
    <cellStyle name="Normal 3 21" xfId="2667"/>
    <cellStyle name="Normal 3 21 2" xfId="2668"/>
    <cellStyle name="Normal 3 22" xfId="2669"/>
    <cellStyle name="Normal 3 22 2" xfId="2670"/>
    <cellStyle name="Normal 3 23" xfId="2671"/>
    <cellStyle name="Normal 3 23 2" xfId="2672"/>
    <cellStyle name="Normal 3 24" xfId="2673"/>
    <cellStyle name="Normal 3 25" xfId="2674"/>
    <cellStyle name="Normal 3 26" xfId="2675"/>
    <cellStyle name="Normal 3 27" xfId="3225"/>
    <cellStyle name="Normal 3 28" xfId="3235"/>
    <cellStyle name="Normal 3 3" xfId="15"/>
    <cellStyle name="Normal 3 3 2" xfId="2676"/>
    <cellStyle name="Normal 3 3 2 2" xfId="2677"/>
    <cellStyle name="Normal 3 3 3" xfId="2678"/>
    <cellStyle name="Normal 3 3 3 2" xfId="2679"/>
    <cellStyle name="Normal 3 3 4" xfId="2680"/>
    <cellStyle name="Normal 3 3 4 2" xfId="2681"/>
    <cellStyle name="Normal 3 3 5" xfId="2682"/>
    <cellStyle name="Normal 3 4" xfId="27"/>
    <cellStyle name="Normal 3 4 2" xfId="90"/>
    <cellStyle name="Normal 3 4 2 2" xfId="91"/>
    <cellStyle name="Normal 3 4 2 2 2" xfId="3192"/>
    <cellStyle name="Normal 3 4 2 3" xfId="92"/>
    <cellStyle name="Normal 3 4 2 3 2" xfId="3193"/>
    <cellStyle name="Normal 3 4 2 4" xfId="3194"/>
    <cellStyle name="Normal 3 4 2 5" xfId="3195"/>
    <cellStyle name="Normal 3 4 2 6" xfId="3196"/>
    <cellStyle name="Normal 3 4 2 7" xfId="3197"/>
    <cellStyle name="Normal 3 4 2 8" xfId="3198"/>
    <cellStyle name="Normal 3 4 2 9" xfId="2683"/>
    <cellStyle name="Normal 3 4 3" xfId="93"/>
    <cellStyle name="Normal 3 4 3 2" xfId="3164"/>
    <cellStyle name="Normal 3 4 4" xfId="94"/>
    <cellStyle name="Normal 3 4 4 2" xfId="3199"/>
    <cellStyle name="Normal 3 4 5" xfId="3200"/>
    <cellStyle name="Normal 3 4 6" xfId="3201"/>
    <cellStyle name="Normal 3 4 7" xfId="3202"/>
    <cellStyle name="Normal 3 4 8" xfId="3203"/>
    <cellStyle name="Normal 3 5" xfId="51"/>
    <cellStyle name="Normal 3 5 2" xfId="95"/>
    <cellStyle name="Normal 3 5 2 2" xfId="2684"/>
    <cellStyle name="Normal 3 5 3" xfId="3204"/>
    <cellStyle name="Normal 3 5 4" xfId="3205"/>
    <cellStyle name="Normal 3 6" xfId="52"/>
    <cellStyle name="Normal 3 6 2" xfId="96"/>
    <cellStyle name="Normal 3 6 2 2" xfId="2685"/>
    <cellStyle name="Normal 3 6 3" xfId="3206"/>
    <cellStyle name="Normal 3 6 4" xfId="3207"/>
    <cellStyle name="Normal 3 7" xfId="2686"/>
    <cellStyle name="Normal 3 7 2" xfId="2687"/>
    <cellStyle name="Normal 3 8" xfId="2688"/>
    <cellStyle name="Normal 3 8 2" xfId="2689"/>
    <cellStyle name="Normal 3 8 3" xfId="2690"/>
    <cellStyle name="Normal 3 9" xfId="2691"/>
    <cellStyle name="Normal 3 9 2" xfId="2692"/>
    <cellStyle name="Normal 3 9 2 2" xfId="2693"/>
    <cellStyle name="Normal 3 9 3" xfId="2694"/>
    <cellStyle name="Normal 3 9 4" xfId="2695"/>
    <cellStyle name="Normal 3 9 5" xfId="2696"/>
    <cellStyle name="Normal 3_Xl0000178" xfId="2697"/>
    <cellStyle name="Normal 30" xfId="2698"/>
    <cellStyle name="Normal 30 2" xfId="2699"/>
    <cellStyle name="Normal 31" xfId="2700"/>
    <cellStyle name="Normal 31 2" xfId="2701"/>
    <cellStyle name="Normal 31 3" xfId="2702"/>
    <cellStyle name="Normal 32" xfId="2703"/>
    <cellStyle name="Normal 32 2" xfId="2704"/>
    <cellStyle name="Normal 33" xfId="2705"/>
    <cellStyle name="Normal 33 2" xfId="2706"/>
    <cellStyle name="Normal 34" xfId="2707"/>
    <cellStyle name="Normal 35" xfId="2708"/>
    <cellStyle name="Normal 35 2" xfId="2709"/>
    <cellStyle name="Normal 36" xfId="2710"/>
    <cellStyle name="Normal 36 2" xfId="2711"/>
    <cellStyle name="Normal 37" xfId="2712"/>
    <cellStyle name="Normal 37 2" xfId="2713"/>
    <cellStyle name="Normal 38" xfId="2714"/>
    <cellStyle name="Normal 38 2" xfId="2715"/>
    <cellStyle name="Normal 39" xfId="2716"/>
    <cellStyle name="Normal 39 2" xfId="2717"/>
    <cellStyle name="Normal 4" xfId="16"/>
    <cellStyle name="Normal 4 10" xfId="2718"/>
    <cellStyle name="Normal 4 10 2" xfId="2719"/>
    <cellStyle name="Normal 4 11" xfId="2720"/>
    <cellStyle name="Normal 4 11 2" xfId="2721"/>
    <cellStyle name="Normal 4 12" xfId="2722"/>
    <cellStyle name="Normal 4 13" xfId="3231"/>
    <cellStyle name="Normal 4 16" xfId="2723"/>
    <cellStyle name="Normal 4 16 2" xfId="2724"/>
    <cellStyle name="Normal 4 16 3" xfId="2725"/>
    <cellStyle name="Normal 4 2" xfId="28"/>
    <cellStyle name="Normal 4 2 2" xfId="113"/>
    <cellStyle name="Normal 4 2 3" xfId="2727"/>
    <cellStyle name="Normal 4 2 4" xfId="3208"/>
    <cellStyle name="Normal 4 2 5" xfId="3209"/>
    <cellStyle name="Normal 4 2 6" xfId="2726"/>
    <cellStyle name="Normal 4 3" xfId="97"/>
    <cellStyle name="Normal 4 3 2" xfId="2729"/>
    <cellStyle name="Normal 4 3 3" xfId="2728"/>
    <cellStyle name="Normal 4 4" xfId="2730"/>
    <cellStyle name="Normal 4 4 2" xfId="2731"/>
    <cellStyle name="Normal 4 5" xfId="2732"/>
    <cellStyle name="Normal 4 5 2" xfId="2733"/>
    <cellStyle name="Normal 4 6" xfId="2734"/>
    <cellStyle name="Normal 4 6 2" xfId="2735"/>
    <cellStyle name="Normal 4 7" xfId="2736"/>
    <cellStyle name="Normal 4 7 2" xfId="2737"/>
    <cellStyle name="Normal 4 8" xfId="2738"/>
    <cellStyle name="Normal 4 8 2" xfId="2739"/>
    <cellStyle name="Normal 4 8 3" xfId="2740"/>
    <cellStyle name="Normal 4 8 4" xfId="3232"/>
    <cellStyle name="Normal 4 9" xfId="2741"/>
    <cellStyle name="Normal 4 9 2" xfId="2742"/>
    <cellStyle name="Normal 4 9 3" xfId="3254"/>
    <cellStyle name="Normal 4_100713 Data Request for Statistics Center Abu Dhabi" xfId="2743"/>
    <cellStyle name="Normal 40" xfId="2744"/>
    <cellStyle name="Normal 40 2" xfId="2745"/>
    <cellStyle name="Normal 41" xfId="2746"/>
    <cellStyle name="Normal 41 2" xfId="2747"/>
    <cellStyle name="Normal 42" xfId="2748"/>
    <cellStyle name="Normal 43" xfId="2749"/>
    <cellStyle name="Normal 43 2" xfId="2750"/>
    <cellStyle name="Normal 44" xfId="2751"/>
    <cellStyle name="Normal 44 2" xfId="2752"/>
    <cellStyle name="Normal 45" xfId="2753"/>
    <cellStyle name="Normal 45 2" xfId="2754"/>
    <cellStyle name="Normal 46" xfId="2755"/>
    <cellStyle name="Normal 46 2" xfId="2756"/>
    <cellStyle name="Normal 47" xfId="2757"/>
    <cellStyle name="Normal 48" xfId="2758"/>
    <cellStyle name="Normal 49" xfId="2759"/>
    <cellStyle name="Normal 49 2" xfId="2760"/>
    <cellStyle name="Normal 49 3" xfId="2761"/>
    <cellStyle name="Normal 5" xfId="29"/>
    <cellStyle name="Normal 5 2" xfId="98"/>
    <cellStyle name="Normal 5 2 2" xfId="2763"/>
    <cellStyle name="Normal 5 2 3" xfId="99"/>
    <cellStyle name="Normal 5 2 3 2" xfId="3169"/>
    <cellStyle name="Normal 5 2 3 3" xfId="3210"/>
    <cellStyle name="Normal 5 2 3 4" xfId="3211"/>
    <cellStyle name="Normal 5 2 4" xfId="3212"/>
    <cellStyle name="Normal 5 2 5" xfId="3213"/>
    <cellStyle name="Normal 5 2 6" xfId="3214"/>
    <cellStyle name="Normal 5 2 7" xfId="3215"/>
    <cellStyle name="Normal 5 2 8" xfId="3216"/>
    <cellStyle name="Normal 5 2 9" xfId="2762"/>
    <cellStyle name="Normal 5 3" xfId="100"/>
    <cellStyle name="Normal 5 3 2" xfId="2764"/>
    <cellStyle name="Normal 5 3 2 2" xfId="3168"/>
    <cellStyle name="Normal 5 3 3" xfId="3217"/>
    <cellStyle name="Normal 5 3 4" xfId="35"/>
    <cellStyle name="Normal 5 4" xfId="2765"/>
    <cellStyle name="Normal 5 5" xfId="3167"/>
    <cellStyle name="Normal 5 6" xfId="3218"/>
    <cellStyle name="Normal 5 7" xfId="3219"/>
    <cellStyle name="Normal 5 8" xfId="3220"/>
    <cellStyle name="Normal 5_100713 Data Request for Statistics Center Abu Dhabi" xfId="2766"/>
    <cellStyle name="Normal 50" xfId="2767"/>
    <cellStyle name="Normal 51" xfId="2768"/>
    <cellStyle name="Normal 51 2" xfId="2769"/>
    <cellStyle name="Normal 52" xfId="2770"/>
    <cellStyle name="Normal 52 2" xfId="2771"/>
    <cellStyle name="Normal 53" xfId="2772"/>
    <cellStyle name="Normal 54" xfId="2773"/>
    <cellStyle name="Normal 54 2" xfId="2774"/>
    <cellStyle name="Normal 55" xfId="2775"/>
    <cellStyle name="Normal 55 2" xfId="2776"/>
    <cellStyle name="Normal 55 3" xfId="2777"/>
    <cellStyle name="Normal 55 4" xfId="2778"/>
    <cellStyle name="Normal 56" xfId="2779"/>
    <cellStyle name="Normal 56 2" xfId="2780"/>
    <cellStyle name="Normal 56 3" xfId="2781"/>
    <cellStyle name="Normal 56 4" xfId="2782"/>
    <cellStyle name="Normal 57" xfId="2783"/>
    <cellStyle name="Normal 57 2" xfId="2784"/>
    <cellStyle name="Normal 57 3" xfId="2785"/>
    <cellStyle name="Normal 57 4" xfId="2786"/>
    <cellStyle name="Normal 58" xfId="2787"/>
    <cellStyle name="Normal 58 2" xfId="2788"/>
    <cellStyle name="Normal 58 3" xfId="2789"/>
    <cellStyle name="Normal 59" xfId="2790"/>
    <cellStyle name="Normal 6" xfId="17"/>
    <cellStyle name="Normal 6 10" xfId="3233"/>
    <cellStyle name="Normal 6 2" xfId="2791"/>
    <cellStyle name="Normal 6 2 2" xfId="2792"/>
    <cellStyle name="Normal 6 3" xfId="2793"/>
    <cellStyle name="Normal 6 3 2" xfId="2794"/>
    <cellStyle name="Normal 6 4" xfId="2795"/>
    <cellStyle name="Normal 6 4 2" xfId="2796"/>
    <cellStyle name="Normal 6 5" xfId="2797"/>
    <cellStyle name="Normal 6 5 2" xfId="2798"/>
    <cellStyle name="Normal 6 6" xfId="2799"/>
    <cellStyle name="Normal 6 6 2" xfId="2800"/>
    <cellStyle name="Normal 6 7" xfId="2801"/>
    <cellStyle name="Normal 6 7 2" xfId="2802"/>
    <cellStyle name="Normal 6 8" xfId="2803"/>
    <cellStyle name="Normal 6 8 2" xfId="2804"/>
    <cellStyle name="Normal 6 8 3" xfId="2805"/>
    <cellStyle name="Normal 6 9" xfId="2806"/>
    <cellStyle name="Normal 6_100713 Data Request for Statistics Center Abu Dhabi" xfId="2807"/>
    <cellStyle name="Normal 60" xfId="2808"/>
    <cellStyle name="Normal 60 2" xfId="2809"/>
    <cellStyle name="Normal 61" xfId="2810"/>
    <cellStyle name="Normal 61 2" xfId="2811"/>
    <cellStyle name="Normal 61 2 2" xfId="2812"/>
    <cellStyle name="Normal 61 2 3" xfId="2813"/>
    <cellStyle name="Normal 61 3" xfId="2814"/>
    <cellStyle name="Normal 61 4" xfId="2815"/>
    <cellStyle name="Normal 62" xfId="2816"/>
    <cellStyle name="Normal 62 2" xfId="2817"/>
    <cellStyle name="Normal 62 2 2" xfId="2818"/>
    <cellStyle name="Normal 62 2 3" xfId="2819"/>
    <cellStyle name="Normal 62 3" xfId="101"/>
    <cellStyle name="Normal 62 3 2" xfId="2820"/>
    <cellStyle name="Normal 62 4" xfId="2821"/>
    <cellStyle name="Normal 63" xfId="2822"/>
    <cellStyle name="Normal 63 2" xfId="2823"/>
    <cellStyle name="Normal 64" xfId="2824"/>
    <cellStyle name="Normal 64 2" xfId="2825"/>
    <cellStyle name="Normal 65" xfId="2826"/>
    <cellStyle name="Normal 65 2" xfId="2827"/>
    <cellStyle name="Normal 66" xfId="2828"/>
    <cellStyle name="Normal 66 2" xfId="2829"/>
    <cellStyle name="Normal 67" xfId="2830"/>
    <cellStyle name="Normal 67 2" xfId="2831"/>
    <cellStyle name="Normal 67 3" xfId="2832"/>
    <cellStyle name="Normal 68" xfId="2833"/>
    <cellStyle name="Normal 7" xfId="46"/>
    <cellStyle name="Normal 7 2" xfId="42"/>
    <cellStyle name="Normal 7 2 2" xfId="2836"/>
    <cellStyle name="Normal 7 2 3" xfId="2837"/>
    <cellStyle name="Normal 7 2 4" xfId="2835"/>
    <cellStyle name="Normal 7 3" xfId="102"/>
    <cellStyle name="Normal 7 3 2" xfId="2838"/>
    <cellStyle name="Normal 7 4" xfId="2839"/>
    <cellStyle name="Normal 7 5" xfId="2834"/>
    <cellStyle name="Normal 7_100713 Data Request for Statistics Center Abu Dhabi" xfId="2840"/>
    <cellStyle name="Normal 8" xfId="47"/>
    <cellStyle name="Normal 8 2" xfId="103"/>
    <cellStyle name="Normal 8 2 2" xfId="2843"/>
    <cellStyle name="Normal 8 2 3" xfId="2842"/>
    <cellStyle name="Normal 8 3" xfId="104"/>
    <cellStyle name="Normal 8 4" xfId="2841"/>
    <cellStyle name="Normal 8_100713 Data Request for Statistics Center Abu Dhabi" xfId="2844"/>
    <cellStyle name="Normal 86" xfId="2845"/>
    <cellStyle name="Normal 86 2" xfId="2846"/>
    <cellStyle name="Normal 86 3" xfId="2847"/>
    <cellStyle name="Normal 87" xfId="2848"/>
    <cellStyle name="Normal 87 12 2" xfId="2849"/>
    <cellStyle name="Normal 87 12 2 2" xfId="2850"/>
    <cellStyle name="Normal 87 12 2 3" xfId="2851"/>
    <cellStyle name="Normal 87 2" xfId="2852"/>
    <cellStyle name="Normal 87 2 2" xfId="2853"/>
    <cellStyle name="Normal 87 2 3" xfId="2854"/>
    <cellStyle name="Normal 87 3" xfId="2855"/>
    <cellStyle name="Normal 87 4" xfId="2856"/>
    <cellStyle name="Normal 88" xfId="2857"/>
    <cellStyle name="Normal 88 2" xfId="2858"/>
    <cellStyle name="Normal 88 3" xfId="2859"/>
    <cellStyle name="Normal 89" xfId="2860"/>
    <cellStyle name="Normal 89 2" xfId="2861"/>
    <cellStyle name="Normal 89 3" xfId="2862"/>
    <cellStyle name="Normal 9" xfId="105"/>
    <cellStyle name="Normal 9 2" xfId="2863"/>
    <cellStyle name="Normal 9 2 2" xfId="2864"/>
    <cellStyle name="Normal 9 3" xfId="2865"/>
    <cellStyle name="Normal 9 3 2" xfId="2866"/>
    <cellStyle name="Normal 9 4" xfId="2867"/>
    <cellStyle name="Normal 9 4 2" xfId="2868"/>
    <cellStyle name="Normal 9 5" xfId="2869"/>
    <cellStyle name="Normal 9 5 2" xfId="2870"/>
    <cellStyle name="Normal 9 6" xfId="2871"/>
    <cellStyle name="Normal 9 7" xfId="2872"/>
    <cellStyle name="Normal 9 8" xfId="3234"/>
    <cellStyle name="Normal 9_100713 Data Request for Statistics Center Abu Dhabi" xfId="2873"/>
    <cellStyle name="Normal 90" xfId="2874"/>
    <cellStyle name="Normal 90 2" xfId="2875"/>
    <cellStyle name="Normal 90 3" xfId="2876"/>
    <cellStyle name="Normal 91" xfId="2877"/>
    <cellStyle name="Normal 91 2" xfId="2878"/>
    <cellStyle name="Normal 91 3" xfId="2879"/>
    <cellStyle name="Normal_Sheet1" xfId="23"/>
    <cellStyle name="Normal_Xl0000135" xfId="120"/>
    <cellStyle name="Normal_Xl0000135 7 2" xfId="32"/>
    <cellStyle name="Normal_Xl0000135 7 2 2" xfId="125"/>
    <cellStyle name="Note 10" xfId="2880"/>
    <cellStyle name="Note 10 2" xfId="2881"/>
    <cellStyle name="Note 11" xfId="2882"/>
    <cellStyle name="Note 11 2" xfId="2883"/>
    <cellStyle name="Note 12" xfId="2884"/>
    <cellStyle name="Note 12 2" xfId="2885"/>
    <cellStyle name="Note 13" xfId="2886"/>
    <cellStyle name="Note 13 2" xfId="2887"/>
    <cellStyle name="Note 14" xfId="2888"/>
    <cellStyle name="Note 14 2" xfId="2889"/>
    <cellStyle name="Note 15" xfId="2890"/>
    <cellStyle name="Note 15 2" xfId="2891"/>
    <cellStyle name="Note 16" xfId="2892"/>
    <cellStyle name="Note 16 2" xfId="2893"/>
    <cellStyle name="Note 17" xfId="2894"/>
    <cellStyle name="Note 17 2" xfId="2895"/>
    <cellStyle name="Note 18" xfId="2896"/>
    <cellStyle name="Note 18 2" xfId="2897"/>
    <cellStyle name="Note 19" xfId="2898"/>
    <cellStyle name="Note 19 2" xfId="2899"/>
    <cellStyle name="Note 2" xfId="2900"/>
    <cellStyle name="Note 2 2" xfId="2901"/>
    <cellStyle name="Note 2 3" xfId="2902"/>
    <cellStyle name="Note 20" xfId="2903"/>
    <cellStyle name="Note 20 2" xfId="2904"/>
    <cellStyle name="Note 21" xfId="2905"/>
    <cellStyle name="Note 21 2" xfId="2906"/>
    <cellStyle name="Note 22" xfId="2907"/>
    <cellStyle name="Note 22 2" xfId="2908"/>
    <cellStyle name="Note 23" xfId="2909"/>
    <cellStyle name="Note 23 2" xfId="2910"/>
    <cellStyle name="Note 24" xfId="2911"/>
    <cellStyle name="Note 24 2" xfId="2912"/>
    <cellStyle name="Note 25" xfId="2913"/>
    <cellStyle name="Note 25 2" xfId="2914"/>
    <cellStyle name="Note 26" xfId="2915"/>
    <cellStyle name="Note 26 2" xfId="2916"/>
    <cellStyle name="Note 27" xfId="2917"/>
    <cellStyle name="Note 27 2" xfId="2918"/>
    <cellStyle name="Note 28" xfId="2919"/>
    <cellStyle name="Note 28 2" xfId="2920"/>
    <cellStyle name="Note 3" xfId="2921"/>
    <cellStyle name="Note 3 2" xfId="2922"/>
    <cellStyle name="Note 4" xfId="2923"/>
    <cellStyle name="Note 4 2" xfId="2924"/>
    <cellStyle name="Note 5" xfId="2925"/>
    <cellStyle name="Note 5 2" xfId="2926"/>
    <cellStyle name="Note 6" xfId="2927"/>
    <cellStyle name="Note 6 2" xfId="2928"/>
    <cellStyle name="Note 7" xfId="2929"/>
    <cellStyle name="Note 7 2" xfId="2930"/>
    <cellStyle name="Note 8" xfId="2931"/>
    <cellStyle name="Note 8 2" xfId="2932"/>
    <cellStyle name="Note 9" xfId="2933"/>
    <cellStyle name="Note 9 2" xfId="2934"/>
    <cellStyle name="Output 10" xfId="2935"/>
    <cellStyle name="Output 10 2" xfId="2936"/>
    <cellStyle name="Output 11" xfId="2937"/>
    <cellStyle name="Output 11 2" xfId="2938"/>
    <cellStyle name="Output 12" xfId="2939"/>
    <cellStyle name="Output 12 2" xfId="2940"/>
    <cellStyle name="Output 13" xfId="2941"/>
    <cellStyle name="Output 13 2" xfId="2942"/>
    <cellStyle name="Output 14" xfId="2943"/>
    <cellStyle name="Output 14 2" xfId="2944"/>
    <cellStyle name="Output 15" xfId="2945"/>
    <cellStyle name="Output 15 2" xfId="2946"/>
    <cellStyle name="Output 16" xfId="2947"/>
    <cellStyle name="Output 16 2" xfId="2948"/>
    <cellStyle name="Output 17" xfId="2949"/>
    <cellStyle name="Output 17 2" xfId="2950"/>
    <cellStyle name="Output 18" xfId="2951"/>
    <cellStyle name="Output 18 2" xfId="2952"/>
    <cellStyle name="Output 19" xfId="2953"/>
    <cellStyle name="Output 19 2" xfId="2954"/>
    <cellStyle name="Output 2" xfId="2955"/>
    <cellStyle name="Output 2 2" xfId="2956"/>
    <cellStyle name="Output 20" xfId="2957"/>
    <cellStyle name="Output 20 2" xfId="2958"/>
    <cellStyle name="Output 21" xfId="2959"/>
    <cellStyle name="Output 21 2" xfId="2960"/>
    <cellStyle name="Output 22" xfId="2961"/>
    <cellStyle name="Output 22 2" xfId="2962"/>
    <cellStyle name="Output 23" xfId="2963"/>
    <cellStyle name="Output 23 2" xfId="2964"/>
    <cellStyle name="Output 24" xfId="2965"/>
    <cellStyle name="Output 24 2" xfId="2966"/>
    <cellStyle name="Output 25" xfId="2967"/>
    <cellStyle name="Output 25 2" xfId="2968"/>
    <cellStyle name="Output 26" xfId="2969"/>
    <cellStyle name="Output 26 2" xfId="2970"/>
    <cellStyle name="Output 27" xfId="2971"/>
    <cellStyle name="Output 27 2" xfId="2972"/>
    <cellStyle name="Output 28" xfId="2973"/>
    <cellStyle name="Output 28 2" xfId="2974"/>
    <cellStyle name="Output 3" xfId="2975"/>
    <cellStyle name="Output 3 2" xfId="2976"/>
    <cellStyle name="Output 4" xfId="2977"/>
    <cellStyle name="Output 4 2" xfId="2978"/>
    <cellStyle name="Output 5" xfId="2979"/>
    <cellStyle name="Output 5 2" xfId="2980"/>
    <cellStyle name="Output 6" xfId="2981"/>
    <cellStyle name="Output 6 2" xfId="2982"/>
    <cellStyle name="Output 7" xfId="2983"/>
    <cellStyle name="Output 7 2" xfId="2984"/>
    <cellStyle name="Output 8" xfId="2985"/>
    <cellStyle name="Output 8 2" xfId="2986"/>
    <cellStyle name="Output 9" xfId="2987"/>
    <cellStyle name="Output 9 2" xfId="2988"/>
    <cellStyle name="Percent" xfId="2" builtinId="5"/>
    <cellStyle name="Percent 2" xfId="18"/>
    <cellStyle name="Percent 2 10" xfId="3221"/>
    <cellStyle name="Percent 2 11" xfId="3222"/>
    <cellStyle name="Percent 2 2" xfId="30"/>
    <cellStyle name="Percent 2 3" xfId="106"/>
    <cellStyle name="Percent 2 3 2" xfId="2989"/>
    <cellStyle name="Percent 2 4" xfId="107"/>
    <cellStyle name="Percent 2 5" xfId="108"/>
    <cellStyle name="Percent 2 6" xfId="109"/>
    <cellStyle name="Percent 2 7" xfId="110"/>
    <cellStyle name="Percent 2 8" xfId="3223"/>
    <cellStyle name="Percent 2 9" xfId="3224"/>
    <cellStyle name="Percent 3" xfId="31"/>
    <cellStyle name="Percent 3 2" xfId="114"/>
    <cellStyle name="Percent 4" xfId="111"/>
    <cellStyle name="Style 1" xfId="2990"/>
    <cellStyle name="Style 2" xfId="2991"/>
    <cellStyle name="Style 3" xfId="2992"/>
    <cellStyle name="Table Heading" xfId="2993"/>
    <cellStyle name="Table Title" xfId="2994"/>
    <cellStyle name="Table Units" xfId="2995"/>
    <cellStyle name="Title 10" xfId="2996"/>
    <cellStyle name="Title 10 2" xfId="2997"/>
    <cellStyle name="Title 11" xfId="2998"/>
    <cellStyle name="Title 11 2" xfId="2999"/>
    <cellStyle name="Title 12" xfId="3000"/>
    <cellStyle name="Title 12 2" xfId="3001"/>
    <cellStyle name="Title 13" xfId="3002"/>
    <cellStyle name="Title 13 2" xfId="3003"/>
    <cellStyle name="Title 14" xfId="3004"/>
    <cellStyle name="Title 14 2" xfId="3005"/>
    <cellStyle name="Title 15" xfId="3006"/>
    <cellStyle name="Title 15 2" xfId="3007"/>
    <cellStyle name="Title 16" xfId="3008"/>
    <cellStyle name="Title 16 2" xfId="3009"/>
    <cellStyle name="Title 17" xfId="3010"/>
    <cellStyle name="Title 17 2" xfId="3011"/>
    <cellStyle name="Title 18" xfId="3012"/>
    <cellStyle name="Title 18 2" xfId="3013"/>
    <cellStyle name="Title 19" xfId="3014"/>
    <cellStyle name="Title 19 2" xfId="3015"/>
    <cellStyle name="Title 2" xfId="3016"/>
    <cellStyle name="Title 2 2" xfId="3017"/>
    <cellStyle name="Title 20" xfId="3018"/>
    <cellStyle name="Title 20 2" xfId="3019"/>
    <cellStyle name="Title 21" xfId="3020"/>
    <cellStyle name="Title 21 2" xfId="3021"/>
    <cellStyle name="Title 22" xfId="3022"/>
    <cellStyle name="Title 22 2" xfId="3023"/>
    <cellStyle name="Title 23" xfId="3024"/>
    <cellStyle name="Title 23 2" xfId="3025"/>
    <cellStyle name="Title 24" xfId="3026"/>
    <cellStyle name="Title 24 2" xfId="3027"/>
    <cellStyle name="Title 25" xfId="3028"/>
    <cellStyle name="Title 25 2" xfId="3029"/>
    <cellStyle name="Title 26" xfId="3030"/>
    <cellStyle name="Title 26 2" xfId="3031"/>
    <cellStyle name="Title 27" xfId="3032"/>
    <cellStyle name="Title 27 2" xfId="3033"/>
    <cellStyle name="Title 28" xfId="3034"/>
    <cellStyle name="Title 28 2" xfId="3035"/>
    <cellStyle name="Title 3" xfId="3036"/>
    <cellStyle name="Title 3 2" xfId="3037"/>
    <cellStyle name="Title 4" xfId="3038"/>
    <cellStyle name="Title 4 2" xfId="3039"/>
    <cellStyle name="Title 5" xfId="3040"/>
    <cellStyle name="Title 5 2" xfId="3041"/>
    <cellStyle name="Title 6" xfId="3042"/>
    <cellStyle name="Title 6 2" xfId="3043"/>
    <cellStyle name="Title 7" xfId="3044"/>
    <cellStyle name="Title 7 2" xfId="3045"/>
    <cellStyle name="Title 8" xfId="3046"/>
    <cellStyle name="Title 8 2" xfId="3047"/>
    <cellStyle name="Title 9" xfId="3048"/>
    <cellStyle name="Title 9 2" xfId="3049"/>
    <cellStyle name="Total 10" xfId="3050"/>
    <cellStyle name="Total 10 2" xfId="3051"/>
    <cellStyle name="Total 11" xfId="3052"/>
    <cellStyle name="Total 11 2" xfId="3053"/>
    <cellStyle name="Total 12" xfId="3054"/>
    <cellStyle name="Total 12 2" xfId="3055"/>
    <cellStyle name="Total 13" xfId="3056"/>
    <cellStyle name="Total 13 2" xfId="3057"/>
    <cellStyle name="Total 14" xfId="3058"/>
    <cellStyle name="Total 14 2" xfId="3059"/>
    <cellStyle name="Total 15" xfId="3060"/>
    <cellStyle name="Total 15 2" xfId="3061"/>
    <cellStyle name="Total 16" xfId="3062"/>
    <cellStyle name="Total 16 2" xfId="3063"/>
    <cellStyle name="Total 17" xfId="3064"/>
    <cellStyle name="Total 17 2" xfId="3065"/>
    <cellStyle name="Total 18" xfId="3066"/>
    <cellStyle name="Total 18 2" xfId="3067"/>
    <cellStyle name="Total 19" xfId="3068"/>
    <cellStyle name="Total 19 2" xfId="3069"/>
    <cellStyle name="Total 2" xfId="3070"/>
    <cellStyle name="Total 2 2" xfId="3071"/>
    <cellStyle name="Total 20" xfId="3072"/>
    <cellStyle name="Total 20 2" xfId="3073"/>
    <cellStyle name="Total 21" xfId="3074"/>
    <cellStyle name="Total 21 2" xfId="3075"/>
    <cellStyle name="Total 22" xfId="3076"/>
    <cellStyle name="Total 22 2" xfId="3077"/>
    <cellStyle name="Total 23" xfId="3078"/>
    <cellStyle name="Total 23 2" xfId="3079"/>
    <cellStyle name="Total 24" xfId="3080"/>
    <cellStyle name="Total 24 2" xfId="3081"/>
    <cellStyle name="Total 25" xfId="3082"/>
    <cellStyle name="Total 25 2" xfId="3083"/>
    <cellStyle name="Total 26" xfId="3084"/>
    <cellStyle name="Total 26 2" xfId="3085"/>
    <cellStyle name="Total 27" xfId="3086"/>
    <cellStyle name="Total 27 2" xfId="3087"/>
    <cellStyle name="Total 28" xfId="3088"/>
    <cellStyle name="Total 28 2" xfId="3089"/>
    <cellStyle name="Total 3" xfId="3090"/>
    <cellStyle name="Total 3 2" xfId="3091"/>
    <cellStyle name="Total 4" xfId="3092"/>
    <cellStyle name="Total 4 2" xfId="3093"/>
    <cellStyle name="Total 5" xfId="3094"/>
    <cellStyle name="Total 5 2" xfId="3095"/>
    <cellStyle name="Total 6" xfId="3096"/>
    <cellStyle name="Total 6 2" xfId="3097"/>
    <cellStyle name="Total 7" xfId="3098"/>
    <cellStyle name="Total 7 2" xfId="3099"/>
    <cellStyle name="Total 8" xfId="3100"/>
    <cellStyle name="Total 8 2" xfId="3101"/>
    <cellStyle name="Total 9" xfId="3102"/>
    <cellStyle name="Total 9 2" xfId="3103"/>
    <cellStyle name="Warning Text 10" xfId="3104"/>
    <cellStyle name="Warning Text 10 2" xfId="3105"/>
    <cellStyle name="Warning Text 11" xfId="3106"/>
    <cellStyle name="Warning Text 11 2" xfId="3107"/>
    <cellStyle name="Warning Text 12" xfId="3108"/>
    <cellStyle name="Warning Text 12 2" xfId="3109"/>
    <cellStyle name="Warning Text 13" xfId="3110"/>
    <cellStyle name="Warning Text 13 2" xfId="3111"/>
    <cellStyle name="Warning Text 14" xfId="3112"/>
    <cellStyle name="Warning Text 14 2" xfId="3113"/>
    <cellStyle name="Warning Text 15" xfId="3114"/>
    <cellStyle name="Warning Text 15 2" xfId="3115"/>
    <cellStyle name="Warning Text 16" xfId="3116"/>
    <cellStyle name="Warning Text 16 2" xfId="3117"/>
    <cellStyle name="Warning Text 17" xfId="3118"/>
    <cellStyle name="Warning Text 17 2" xfId="3119"/>
    <cellStyle name="Warning Text 18" xfId="3120"/>
    <cellStyle name="Warning Text 18 2" xfId="3121"/>
    <cellStyle name="Warning Text 19" xfId="3122"/>
    <cellStyle name="Warning Text 19 2" xfId="3123"/>
    <cellStyle name="Warning Text 2" xfId="3124"/>
    <cellStyle name="Warning Text 2 2" xfId="3125"/>
    <cellStyle name="Warning Text 20" xfId="3126"/>
    <cellStyle name="Warning Text 20 2" xfId="3127"/>
    <cellStyle name="Warning Text 21" xfId="3128"/>
    <cellStyle name="Warning Text 21 2" xfId="3129"/>
    <cellStyle name="Warning Text 22" xfId="3130"/>
    <cellStyle name="Warning Text 22 2" xfId="3131"/>
    <cellStyle name="Warning Text 23" xfId="3132"/>
    <cellStyle name="Warning Text 23 2" xfId="3133"/>
    <cellStyle name="Warning Text 24" xfId="3134"/>
    <cellStyle name="Warning Text 24 2" xfId="3135"/>
    <cellStyle name="Warning Text 25" xfId="3136"/>
    <cellStyle name="Warning Text 25 2" xfId="3137"/>
    <cellStyle name="Warning Text 26" xfId="3138"/>
    <cellStyle name="Warning Text 26 2" xfId="3139"/>
    <cellStyle name="Warning Text 27" xfId="3140"/>
    <cellStyle name="Warning Text 27 2" xfId="3141"/>
    <cellStyle name="Warning Text 28" xfId="3142"/>
    <cellStyle name="Warning Text 28 2" xfId="3143"/>
    <cellStyle name="Warning Text 3" xfId="3144"/>
    <cellStyle name="Warning Text 3 2" xfId="3145"/>
    <cellStyle name="Warning Text 4" xfId="3146"/>
    <cellStyle name="Warning Text 4 2" xfId="3147"/>
    <cellStyle name="Warning Text 5" xfId="3148"/>
    <cellStyle name="Warning Text 5 2" xfId="3149"/>
    <cellStyle name="Warning Text 6" xfId="3150"/>
    <cellStyle name="Warning Text 6 2" xfId="3151"/>
    <cellStyle name="Warning Text 7" xfId="3152"/>
    <cellStyle name="Warning Text 7 2" xfId="3153"/>
    <cellStyle name="Warning Text 8" xfId="3154"/>
    <cellStyle name="Warning Text 8 2" xfId="3155"/>
    <cellStyle name="Warning Text 9" xfId="3156"/>
    <cellStyle name="Warning Text 9 2" xfId="3157"/>
    <cellStyle name="عادي_internetضياء" xfId="3158"/>
    <cellStyle name="عملة [0]_alkas2000c" xfId="3159"/>
    <cellStyle name="عملة_alkas2000c" xfId="3160"/>
    <cellStyle name="فاصلة [0]_internetضياء" xfId="3161"/>
    <cellStyle name="فاصلة_internetضياء" xfId="3162"/>
  </cellStyles>
  <dxfs count="8">
    <dxf>
      <font>
        <b/>
        <strike val="0"/>
        <outline val="0"/>
        <shadow val="0"/>
        <u val="none"/>
        <vertAlign val="baseline"/>
        <sz val="11"/>
        <color auto="1"/>
        <name val="Calibri"/>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right" vertical="center" textRotation="0" wrapText="0" relativeIndent="0" justifyLastLine="0" shrinkToFit="0" readingOrder="0"/>
    </dxf>
    <dxf>
      <font>
        <b val="0"/>
        <strike val="0"/>
        <outline val="0"/>
        <shadow val="0"/>
        <u val="none"/>
        <vertAlign val="baseline"/>
        <sz val="11"/>
        <color auto="1"/>
        <name val="Calibri"/>
        <scheme val="none"/>
      </font>
      <fill>
        <patternFill patternType="none">
          <fgColor indexed="64"/>
          <bgColor indexed="65"/>
        </patternFill>
      </fill>
      <alignment horizontal="right" vertical="center" textRotation="0" wrapText="0" indent="0" justifyLastLine="0" shrinkToFit="0" readingOrder="0"/>
    </dxf>
    <dxf>
      <font>
        <b val="0"/>
        <strike val="0"/>
        <outline val="0"/>
        <shadow val="0"/>
        <u val="none"/>
        <vertAlign val="baseline"/>
        <sz val="10"/>
        <color auto="1"/>
        <name val="Calibri"/>
        <scheme val="none"/>
      </font>
      <fill>
        <patternFill patternType="none">
          <fgColor indexed="64"/>
          <bgColor indexed="65"/>
        </patternFill>
      </fill>
      <alignment horizontal="right" vertical="center" textRotation="0" wrapText="0" indent="0" justifyLastLine="0" shrinkToFit="0" readingOrder="0"/>
    </dxf>
    <dxf>
      <font>
        <b val="0"/>
        <strike val="0"/>
        <outline val="0"/>
        <shadow val="0"/>
        <u val="none"/>
        <vertAlign val="baseline"/>
        <sz val="10"/>
        <color auto="1"/>
        <name val="Calibri"/>
        <scheme val="none"/>
      </font>
      <fill>
        <patternFill patternType="none">
          <fgColor indexed="64"/>
          <bgColor indexed="65"/>
        </patternFill>
      </fill>
      <alignment horizontal="right" vertical="center" textRotation="0" wrapText="0" relativeIndent="1"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right" vertical="center" textRotation="0" wrapText="0" indent="2" justifyLastLine="0" shrinkToFit="0" readingOrder="0"/>
    </dxf>
    <dxf>
      <font>
        <b/>
        <strike val="0"/>
        <outline val="0"/>
        <shadow val="0"/>
        <u val="none"/>
        <vertAlign val="baseline"/>
        <sz val="11"/>
        <color auto="1"/>
        <name val="Calibri"/>
        <scheme val="none"/>
      </font>
      <fill>
        <patternFill patternType="none">
          <fgColor indexed="64"/>
          <bgColor indexed="65"/>
        </patternFill>
      </fill>
      <alignment horizontal="general" vertical="center" textRotation="0" wrapText="0" indent="0" justifyLastLine="0" shrinkToFit="0" readingOrder="0"/>
    </dxf>
    <dxf>
      <font>
        <b/>
        <strike val="0"/>
        <outline val="0"/>
        <shadow val="0"/>
        <u val="none"/>
        <vertAlign val="baseline"/>
        <sz val="11"/>
        <color auto="1"/>
        <name val="Calibri"/>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838183"/>
      <color rgb="FFB32C11"/>
      <color rgb="FFBF975B"/>
      <color rgb="FFB4985A"/>
      <color rgb="FFFF3300"/>
      <color rgb="FFA87F42"/>
      <color rgb="FFE5D5BD"/>
      <color rgb="FF3D3D3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externalLink" Target="externalLinks/externalLink6.xml"/><Relationship Id="rId46"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externalLink" Target="externalLinks/externalLink8.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49.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57.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576839977517651"/>
          <c:y val="5.7377362713381772E-2"/>
          <c:w val="0.76238685292039865"/>
          <c:h val="0.69207552544304063"/>
        </c:manualLayout>
      </c:layout>
      <c:barChart>
        <c:barDir val="col"/>
        <c:grouping val="clustered"/>
        <c:varyColors val="0"/>
        <c:ser>
          <c:idx val="0"/>
          <c:order val="0"/>
          <c:tx>
            <c:strRef>
              <c:f>GDP!$F$120</c:f>
              <c:strCache>
                <c:ptCount val="1"/>
                <c:pt idx="0">
                  <c:v>GDP </c:v>
                </c:pt>
              </c:strCache>
            </c:strRef>
          </c:tx>
          <c:spPr>
            <a:solidFill>
              <a:schemeClr val="bg2">
                <a:lumMod val="50000"/>
              </a:schemeClr>
            </a:solidFill>
          </c:spPr>
          <c:invertIfNegative val="0"/>
          <c:cat>
            <c:numRef>
              <c:f>GDP!$D$117:$E$117</c:f>
              <c:numCache>
                <c:formatCode>General</c:formatCode>
                <c:ptCount val="2"/>
                <c:pt idx="0">
                  <c:v>2008</c:v>
                </c:pt>
                <c:pt idx="1">
                  <c:v>2009</c:v>
                </c:pt>
              </c:numCache>
            </c:numRef>
          </c:cat>
          <c:val>
            <c:numRef>
              <c:f>GDP!$D$118:$E$118</c:f>
              <c:numCache>
                <c:formatCode>#,##0</c:formatCode>
                <c:ptCount val="2"/>
                <c:pt idx="0">
                  <c:v>705159.12021122978</c:v>
                </c:pt>
                <c:pt idx="1">
                  <c:v>535310.82681124576</c:v>
                </c:pt>
              </c:numCache>
            </c:numRef>
          </c:val>
        </c:ser>
        <c:ser>
          <c:idx val="1"/>
          <c:order val="1"/>
          <c:tx>
            <c:strRef>
              <c:f>GDP!$F$121</c:f>
              <c:strCache>
                <c:ptCount val="1"/>
                <c:pt idx="0">
                  <c:v>Total Exports</c:v>
                </c:pt>
              </c:strCache>
            </c:strRef>
          </c:tx>
          <c:spPr>
            <a:solidFill>
              <a:schemeClr val="accent2">
                <a:lumMod val="60000"/>
                <a:lumOff val="40000"/>
              </a:schemeClr>
            </a:solidFill>
          </c:spPr>
          <c:invertIfNegative val="0"/>
          <c:cat>
            <c:numRef>
              <c:f>GDP!$D$117:$E$117</c:f>
              <c:numCache>
                <c:formatCode>General</c:formatCode>
                <c:ptCount val="2"/>
                <c:pt idx="0">
                  <c:v>2008</c:v>
                </c:pt>
                <c:pt idx="1">
                  <c:v>2009</c:v>
                </c:pt>
              </c:numCache>
            </c:numRef>
          </c:cat>
          <c:val>
            <c:numRef>
              <c:f>GDP!$F$123:$G$123</c:f>
              <c:numCache>
                <c:formatCode>General</c:formatCode>
                <c:ptCount val="2"/>
                <c:pt idx="0">
                  <c:v>397348.06233399996</c:v>
                </c:pt>
                <c:pt idx="1">
                  <c:v>220632</c:v>
                </c:pt>
              </c:numCache>
            </c:numRef>
          </c:val>
        </c:ser>
        <c:dLbls>
          <c:showLegendKey val="0"/>
          <c:showVal val="0"/>
          <c:showCatName val="0"/>
          <c:showSerName val="0"/>
          <c:showPercent val="0"/>
          <c:showBubbleSize val="0"/>
        </c:dLbls>
        <c:gapWidth val="333"/>
        <c:overlap val="-36"/>
        <c:axId val="113608576"/>
        <c:axId val="113610112"/>
      </c:barChart>
      <c:catAx>
        <c:axId val="113608576"/>
        <c:scaling>
          <c:orientation val="minMax"/>
        </c:scaling>
        <c:delete val="0"/>
        <c:axPos val="b"/>
        <c:numFmt formatCode="General" sourceLinked="1"/>
        <c:majorTickMark val="out"/>
        <c:minorTickMark val="none"/>
        <c:tickLblPos val="nextTo"/>
        <c:crossAx val="113610112"/>
        <c:crosses val="autoZero"/>
        <c:auto val="1"/>
        <c:lblAlgn val="ctr"/>
        <c:lblOffset val="100"/>
        <c:noMultiLvlLbl val="0"/>
      </c:catAx>
      <c:valAx>
        <c:axId val="113610112"/>
        <c:scaling>
          <c:orientation val="minMax"/>
        </c:scaling>
        <c:delete val="0"/>
        <c:axPos val="l"/>
        <c:majorGridlines/>
        <c:numFmt formatCode="#,##0" sourceLinked="0"/>
        <c:majorTickMark val="out"/>
        <c:minorTickMark val="none"/>
        <c:tickLblPos val="nextTo"/>
        <c:crossAx val="113608576"/>
        <c:crosses val="autoZero"/>
        <c:crossBetween val="between"/>
      </c:valAx>
    </c:plotArea>
    <c:legend>
      <c:legendPos val="r"/>
      <c:layout>
        <c:manualLayout>
          <c:xMode val="edge"/>
          <c:yMode val="edge"/>
          <c:x val="8.7195327764557046E-2"/>
          <c:y val="0.80964902642986614"/>
          <c:w val="0.70996491564316555"/>
          <c:h val="0.18690349752793606"/>
        </c:manualLayout>
      </c:layout>
      <c:overlay val="0"/>
    </c:legend>
    <c:plotVisOnly val="1"/>
    <c:dispBlanksAs val="gap"/>
    <c:showDLblsOverMax val="0"/>
  </c:chart>
  <c:printSettings>
    <c:headerFooter/>
    <c:pageMargins b="0.75000000000001465" l="0.70000000000000062" r="0.70000000000000062" t="0.75000000000001465"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4.9343767174254552E-2"/>
          <c:y val="0.12090690316042264"/>
          <c:w val="0.4960880878154752"/>
          <c:h val="0.87909309683960146"/>
        </c:manualLayout>
      </c:layout>
      <c:pieChart>
        <c:varyColors val="1"/>
        <c:ser>
          <c:idx val="0"/>
          <c:order val="0"/>
          <c:cat>
            <c:strRef>
              <c:f>GovFinance!$A$52:$A$56</c:f>
              <c:strCache>
                <c:ptCount val="5"/>
                <c:pt idx="0">
                  <c:v>Recurrent Department Expenditure</c:v>
                </c:pt>
                <c:pt idx="1">
                  <c:v>Development Expenditure</c:v>
                </c:pt>
                <c:pt idx="2">
                  <c:v>Contribution to the Federal Government</c:v>
                </c:pt>
                <c:pt idx="3">
                  <c:v>Aid and Loans</c:v>
                </c:pt>
                <c:pt idx="4">
                  <c:v>Capital Payments</c:v>
                </c:pt>
              </c:strCache>
            </c:strRef>
          </c:cat>
          <c:val>
            <c:numRef>
              <c:f>GovFinance!$E$52:$E$56</c:f>
              <c:numCache>
                <c:formatCode>0.0</c:formatCode>
                <c:ptCount val="5"/>
                <c:pt idx="0">
                  <c:v>25.3</c:v>
                </c:pt>
                <c:pt idx="1">
                  <c:v>9.1</c:v>
                </c:pt>
                <c:pt idx="2">
                  <c:v>32.200000000000003</c:v>
                </c:pt>
                <c:pt idx="3">
                  <c:v>23</c:v>
                </c:pt>
                <c:pt idx="4">
                  <c:v>10.3</c:v>
                </c:pt>
              </c:numCache>
            </c:numRef>
          </c:val>
        </c:ser>
        <c:dLbls>
          <c:showLegendKey val="0"/>
          <c:showVal val="1"/>
          <c:showCatName val="0"/>
          <c:showSerName val="0"/>
          <c:showPercent val="0"/>
          <c:showBubbleSize val="0"/>
          <c:showLeaderLines val="0"/>
        </c:dLbls>
        <c:firstSliceAng val="0"/>
      </c:pieChart>
    </c:plotArea>
    <c:legend>
      <c:legendPos val="r"/>
      <c:layout>
        <c:manualLayout>
          <c:xMode val="edge"/>
          <c:yMode val="edge"/>
          <c:x val="0.5274843362866295"/>
          <c:y val="0.15251205153140829"/>
          <c:w val="0.45767342508875031"/>
          <c:h val="0.80121717852997454"/>
        </c:manualLayout>
      </c:layout>
      <c:overlay val="0"/>
    </c:legend>
    <c:plotVisOnly val="1"/>
    <c:dispBlanksAs val="zero"/>
    <c:showDLblsOverMax val="0"/>
  </c:chart>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8.8614947721699228E-2"/>
          <c:y val="0.14614749961951604"/>
          <c:w val="0.44573254162901771"/>
          <c:h val="0.77447729511939356"/>
        </c:manualLayout>
      </c:layout>
      <c:pieChart>
        <c:varyColors val="1"/>
        <c:ser>
          <c:idx val="0"/>
          <c:order val="0"/>
          <c:dPt>
            <c:idx val="0"/>
            <c:bubble3D val="0"/>
            <c:spPr>
              <a:solidFill>
                <a:srgbClr val="BE975B"/>
              </a:solidFill>
            </c:spPr>
          </c:dPt>
          <c:dPt>
            <c:idx val="1"/>
            <c:bubble3D val="0"/>
            <c:spPr>
              <a:solidFill>
                <a:srgbClr val="FF3300"/>
              </a:solidFill>
            </c:spPr>
          </c:dPt>
          <c:dPt>
            <c:idx val="2"/>
            <c:bubble3D val="0"/>
            <c:spPr>
              <a:solidFill>
                <a:srgbClr val="838183"/>
              </a:solidFill>
            </c:spPr>
          </c:dPt>
          <c:dPt>
            <c:idx val="3"/>
            <c:bubble3D val="0"/>
            <c:spPr>
              <a:solidFill>
                <a:schemeClr val="accent4">
                  <a:lumMod val="75000"/>
                </a:schemeClr>
              </a:solidFill>
            </c:spPr>
          </c:dPt>
          <c:dLbls>
            <c:dLbl>
              <c:idx val="0"/>
              <c:layout>
                <c:manualLayout>
                  <c:x val="8.6240600293061524E-3"/>
                  <c:y val="7.329739428553142E-2"/>
                </c:manualLayout>
              </c:layout>
              <c:showLegendKey val="0"/>
              <c:showVal val="0"/>
              <c:showCatName val="0"/>
              <c:showSerName val="0"/>
              <c:showPercent val="1"/>
              <c:showBubbleSize val="0"/>
            </c:dLbl>
            <c:dLbl>
              <c:idx val="1"/>
              <c:layout>
                <c:manualLayout>
                  <c:x val="-2.2884690853972482E-2"/>
                  <c:y val="0.10385338150126962"/>
                </c:manualLayout>
              </c:layout>
              <c:showLegendKey val="0"/>
              <c:showVal val="0"/>
              <c:showCatName val="0"/>
              <c:showSerName val="0"/>
              <c:showPercent val="1"/>
              <c:showBubbleSize val="0"/>
            </c:dLbl>
            <c:dLbl>
              <c:idx val="3"/>
              <c:layout>
                <c:manualLayout>
                  <c:x val="-5.550723854991392E-2"/>
                  <c:y val="1.5866582292676343E-3"/>
                </c:manualLayout>
              </c:layout>
              <c:showLegendKey val="0"/>
              <c:showVal val="0"/>
              <c:showCatName val="0"/>
              <c:showSerName val="0"/>
              <c:showPercent val="1"/>
              <c:showBubbleSize val="0"/>
            </c:dLbl>
            <c:dLbl>
              <c:idx val="7"/>
              <c:layout>
                <c:manualLayout>
                  <c:x val="-9.3575094928468293E-3"/>
                  <c:y val="-9.9747999455307226E-2"/>
                </c:manualLayout>
              </c:layout>
              <c:showLegendKey val="0"/>
              <c:showVal val="0"/>
              <c:showCatName val="0"/>
              <c:showSerName val="0"/>
              <c:showPercent val="1"/>
              <c:showBubbleSize val="0"/>
            </c:dLbl>
            <c:dLbl>
              <c:idx val="13"/>
              <c:layout>
                <c:manualLayout>
                  <c:x val="-7.8305395874595592E-4"/>
                  <c:y val="7.8390913241643698E-2"/>
                </c:manualLayout>
              </c:layout>
              <c:showLegendKey val="0"/>
              <c:showVal val="0"/>
              <c:showCatName val="0"/>
              <c:showSerName val="0"/>
              <c:showPercent val="1"/>
              <c:showBubbleSize val="0"/>
            </c:dLbl>
            <c:txPr>
              <a:bodyPr wrap="square"/>
              <a:lstStyle/>
              <a:p>
                <a:pPr>
                  <a:defRPr sz="1000"/>
                </a:pPr>
                <a:endParaRPr lang="en-US"/>
              </a:p>
            </c:txPr>
            <c:showLegendKey val="0"/>
            <c:showVal val="0"/>
            <c:showCatName val="0"/>
            <c:showSerName val="0"/>
            <c:showPercent val="1"/>
            <c:showBubbleSize val="0"/>
            <c:showLeaderLines val="1"/>
          </c:dLbls>
          <c:cat>
            <c:strRef>
              <c:f>Wages!$H$4:$H$17</c:f>
              <c:strCache>
                <c:ptCount val="14"/>
                <c:pt idx="0">
                  <c:v>Agriculture, Live stock and fishing</c:v>
                </c:pt>
                <c:pt idx="1">
                  <c:v>Mining and quarrying</c:v>
                </c:pt>
                <c:pt idx="2">
                  <c:v>     -  Crude oil and Natural Gas</c:v>
                </c:pt>
                <c:pt idx="3">
                  <c:v>Manufacturing industries</c:v>
                </c:pt>
                <c:pt idx="4">
                  <c:v>Electricity, gas and water</c:v>
                </c:pt>
                <c:pt idx="5">
                  <c:v>Construction</c:v>
                </c:pt>
                <c:pt idx="6">
                  <c:v>Wholesale retail trade and repairing services</c:v>
                </c:pt>
                <c:pt idx="7">
                  <c:v>Restaurants and Hotels </c:v>
                </c:pt>
                <c:pt idx="8">
                  <c:v>Transport, storage and communications</c:v>
                </c:pt>
                <c:pt idx="9">
                  <c:v>Real Estate and Business services</c:v>
                </c:pt>
                <c:pt idx="10">
                  <c:v>Social and Personal services</c:v>
                </c:pt>
                <c:pt idx="11">
                  <c:v>Financial Corporations Sector</c:v>
                </c:pt>
                <c:pt idx="12">
                  <c:v>Public Administration and Defense</c:v>
                </c:pt>
                <c:pt idx="13">
                  <c:v>Domestic Services of household</c:v>
                </c:pt>
              </c:strCache>
            </c:strRef>
          </c:cat>
          <c:val>
            <c:numRef>
              <c:f>Wages!$I$4:$I$17</c:f>
              <c:numCache>
                <c:formatCode>_-* #,##0_-;\-* #,##0_-;_-* "-"??_-;_-@_-</c:formatCode>
                <c:ptCount val="14"/>
                <c:pt idx="0">
                  <c:v>1665.5020741922108</c:v>
                </c:pt>
                <c:pt idx="1">
                  <c:v>10299.047678059549</c:v>
                </c:pt>
                <c:pt idx="2">
                  <c:v>10299.047678059549</c:v>
                </c:pt>
                <c:pt idx="3">
                  <c:v>12372.303040413244</c:v>
                </c:pt>
                <c:pt idx="4">
                  <c:v>1967.5712182499999</c:v>
                </c:pt>
                <c:pt idx="5">
                  <c:v>16498.149362461711</c:v>
                </c:pt>
                <c:pt idx="6">
                  <c:v>7133.0809250336797</c:v>
                </c:pt>
                <c:pt idx="7">
                  <c:v>2131.4368412576064</c:v>
                </c:pt>
                <c:pt idx="8">
                  <c:v>9002.8132665020821</c:v>
                </c:pt>
                <c:pt idx="9">
                  <c:v>12699.668362194549</c:v>
                </c:pt>
                <c:pt idx="10">
                  <c:v>13071.210071605015</c:v>
                </c:pt>
                <c:pt idx="11">
                  <c:v>5712.8311561854107</c:v>
                </c:pt>
                <c:pt idx="12">
                  <c:v>23231.108686534597</c:v>
                </c:pt>
                <c:pt idx="13">
                  <c:v>1647.7043803855345</c:v>
                </c:pt>
              </c:numCache>
            </c:numRef>
          </c:val>
        </c:ser>
        <c:dLbls>
          <c:showLegendKey val="0"/>
          <c:showVal val="0"/>
          <c:showCatName val="0"/>
          <c:showSerName val="0"/>
          <c:showPercent val="1"/>
          <c:showBubbleSize val="0"/>
          <c:showLeaderLines val="1"/>
        </c:dLbls>
        <c:firstSliceAng val="0"/>
      </c:pieChart>
    </c:plotArea>
    <c:legend>
      <c:legendPos val="r"/>
      <c:layout>
        <c:manualLayout>
          <c:xMode val="edge"/>
          <c:yMode val="edge"/>
          <c:x val="0.58065053218041063"/>
          <c:y val="5.7530138335963384E-2"/>
          <c:w val="0.41934942558409732"/>
          <c:h val="0.9396791118302481"/>
        </c:manualLayout>
      </c:layout>
      <c:overlay val="0"/>
    </c:legend>
    <c:plotVisOnly val="1"/>
    <c:dispBlanksAs val="zero"/>
    <c:showDLblsOverMax val="0"/>
  </c:chart>
  <c:printSettings>
    <c:headerFooter/>
    <c:pageMargins b="1" l="0.75000000000000211" r="0.7500000000000021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4.5955928170849147E-2"/>
          <c:y val="0.12366426224694024"/>
          <c:w val="0.47624744212362674"/>
          <c:h val="0.80881353890975949"/>
        </c:manualLayout>
      </c:layout>
      <c:pieChart>
        <c:varyColors val="1"/>
        <c:ser>
          <c:idx val="0"/>
          <c:order val="0"/>
          <c:dLbls>
            <c:dLbl>
              <c:idx val="0"/>
              <c:layout>
                <c:manualLayout>
                  <c:x val="-1.7388357030910705E-2"/>
                  <c:y val="1.7604023273314621E-2"/>
                </c:manualLayout>
              </c:layout>
              <c:dLblPos val="bestFit"/>
              <c:showLegendKey val="0"/>
              <c:showVal val="0"/>
              <c:showCatName val="0"/>
              <c:showSerName val="0"/>
              <c:showPercent val="1"/>
              <c:showBubbleSize val="0"/>
            </c:dLbl>
            <c:dLbl>
              <c:idx val="1"/>
              <c:layout>
                <c:manualLayout>
                  <c:x val="-1.2010611982854606E-2"/>
                  <c:y val="1.7516289484793422E-2"/>
                </c:manualLayout>
              </c:layout>
              <c:dLblPos val="bestFit"/>
              <c:showLegendKey val="0"/>
              <c:showVal val="0"/>
              <c:showCatName val="0"/>
              <c:showSerName val="0"/>
              <c:showPercent val="1"/>
              <c:showBubbleSize val="0"/>
            </c:dLbl>
            <c:dLbl>
              <c:idx val="2"/>
              <c:layout>
                <c:manualLayout>
                  <c:x val="-1.501822164315797E-2"/>
                  <c:y val="1.1210836407686801E-2"/>
                </c:manualLayout>
              </c:layout>
              <c:dLblPos val="bestFit"/>
              <c:showLegendKey val="0"/>
              <c:showVal val="0"/>
              <c:showCatName val="0"/>
              <c:showSerName val="0"/>
              <c:showPercent val="1"/>
              <c:showBubbleSize val="0"/>
            </c:dLbl>
            <c:dLbl>
              <c:idx val="3"/>
              <c:layout>
                <c:manualLayout>
                  <c:x val="2.7379671066296749E-5"/>
                  <c:y val="1.457335315603032E-2"/>
                </c:manualLayout>
              </c:layout>
              <c:dLblPos val="bestFit"/>
              <c:showLegendKey val="0"/>
              <c:showVal val="0"/>
              <c:showCatName val="0"/>
              <c:showSerName val="0"/>
              <c:showPercent val="1"/>
              <c:showBubbleSize val="0"/>
            </c:dLbl>
            <c:dLbl>
              <c:idx val="4"/>
              <c:layout>
                <c:manualLayout>
                  <c:x val="1.1823863743650827E-2"/>
                  <c:y val="-7.4776352256667233E-2"/>
                </c:manualLayout>
              </c:layout>
              <c:dLblPos val="bestFit"/>
              <c:showLegendKey val="0"/>
              <c:showVal val="0"/>
              <c:showCatName val="0"/>
              <c:showSerName val="0"/>
              <c:showPercent val="1"/>
              <c:showBubbleSize val="0"/>
            </c:dLbl>
            <c:dLbl>
              <c:idx val="5"/>
              <c:layout>
                <c:manualLayout>
                  <c:x val="1.9398874601106592E-2"/>
                  <c:y val="7.8934713580382874E-3"/>
                </c:manualLayout>
              </c:layout>
              <c:dLblPos val="bestFit"/>
              <c:showLegendKey val="0"/>
              <c:showVal val="0"/>
              <c:showCatName val="0"/>
              <c:showSerName val="0"/>
              <c:showPercent val="1"/>
              <c:showBubbleSize val="0"/>
            </c:dLbl>
            <c:dLbl>
              <c:idx val="6"/>
              <c:layout>
                <c:manualLayout>
                  <c:x val="-3.8860250382371424E-4"/>
                  <c:y val="-2.2852632931373212E-2"/>
                </c:manualLayout>
              </c:layout>
              <c:dLblPos val="bestFit"/>
              <c:showLegendKey val="0"/>
              <c:showVal val="0"/>
              <c:showCatName val="0"/>
              <c:showSerName val="0"/>
              <c:showPercent val="1"/>
              <c:showBubbleSize val="0"/>
            </c:dLbl>
            <c:dLbl>
              <c:idx val="7"/>
              <c:layout>
                <c:manualLayout>
                  <c:x val="1.6309031514945525E-2"/>
                  <c:y val="-4.6401262779215455E-2"/>
                </c:manualLayout>
              </c:layout>
              <c:dLblPos val="bestFit"/>
              <c:showLegendKey val="0"/>
              <c:showVal val="0"/>
              <c:showCatName val="0"/>
              <c:showSerName val="0"/>
              <c:showPercent val="1"/>
              <c:showBubbleSize val="0"/>
            </c:dLbl>
            <c:dLbl>
              <c:idx val="8"/>
              <c:layout>
                <c:manualLayout>
                  <c:x val="-2.8492985139447487E-2"/>
                  <c:y val="8.5993796230016697E-2"/>
                </c:manualLayout>
              </c:layout>
              <c:dLblPos val="bestFit"/>
              <c:showLegendKey val="0"/>
              <c:showVal val="0"/>
              <c:showCatName val="0"/>
              <c:showSerName val="0"/>
              <c:showPercent val="1"/>
              <c:showBubbleSize val="0"/>
            </c:dLbl>
            <c:numFmt formatCode="0.0%" sourceLinked="0"/>
            <c:showLegendKey val="0"/>
            <c:showVal val="0"/>
            <c:showCatName val="0"/>
            <c:showSerName val="0"/>
            <c:showPercent val="1"/>
            <c:showBubbleSize val="0"/>
            <c:showLeaderLines val="0"/>
          </c:dLbls>
          <c:cat>
            <c:strRef>
              <c:f>FIS!$F$41:$F$48</c:f>
              <c:strCache>
                <c:ptCount val="8"/>
                <c:pt idx="0">
                  <c:v>GCC states</c:v>
                </c:pt>
                <c:pt idx="1">
                  <c:v>Other Arab countries </c:v>
                </c:pt>
                <c:pt idx="2">
                  <c:v>Asian countries </c:v>
                </c:pt>
                <c:pt idx="3">
                  <c:v>Other African countries </c:v>
                </c:pt>
                <c:pt idx="4">
                  <c:v>European countries</c:v>
                </c:pt>
                <c:pt idx="5">
                  <c:v>North America </c:v>
                </c:pt>
                <c:pt idx="6">
                  <c:v>Latin American</c:v>
                </c:pt>
                <c:pt idx="7">
                  <c:v>Other countries</c:v>
                </c:pt>
              </c:strCache>
            </c:strRef>
          </c:cat>
          <c:val>
            <c:numRef>
              <c:f>FIS!$G$41:$G$48</c:f>
              <c:numCache>
                <c:formatCode>0.0</c:formatCode>
                <c:ptCount val="8"/>
                <c:pt idx="0">
                  <c:v>4.32807837066437</c:v>
                </c:pt>
                <c:pt idx="1">
                  <c:v>5.2127324757804754</c:v>
                </c:pt>
                <c:pt idx="2">
                  <c:v>5.4941522455212839</c:v>
                </c:pt>
                <c:pt idx="3">
                  <c:v>0.15690407324267391</c:v>
                </c:pt>
                <c:pt idx="4">
                  <c:v>46.046773571280895</c:v>
                </c:pt>
                <c:pt idx="5">
                  <c:v>2.9395770235203713</c:v>
                </c:pt>
                <c:pt idx="6">
                  <c:v>0.44052529238752108</c:v>
                </c:pt>
                <c:pt idx="7">
                  <c:v>35.381256947602402</c:v>
                </c:pt>
              </c:numCache>
            </c:numRef>
          </c:val>
        </c:ser>
        <c:dLbls>
          <c:showLegendKey val="0"/>
          <c:showVal val="0"/>
          <c:showCatName val="0"/>
          <c:showSerName val="0"/>
          <c:showPercent val="0"/>
          <c:showBubbleSize val="0"/>
          <c:showLeaderLines val="0"/>
        </c:dLbls>
        <c:firstSliceAng val="0"/>
      </c:pieChart>
    </c:plotArea>
    <c:legend>
      <c:legendPos val="r"/>
      <c:overlay val="0"/>
    </c:legend>
    <c:plotVisOnly val="1"/>
    <c:dispBlanksAs val="zero"/>
    <c:showDLblsOverMax val="0"/>
  </c:chart>
  <c:printSettings>
    <c:headerFooter/>
    <c:pageMargins b="0.75000000000001177" l="0.70000000000000062" r="0.70000000000000062" t="0.75000000000001177"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FIS!$I$73</c:f>
              <c:strCache>
                <c:ptCount val="1"/>
                <c:pt idx="0">
                  <c:v>2008</c:v>
                </c:pt>
              </c:strCache>
            </c:strRef>
          </c:tx>
          <c:invertIfNegative val="0"/>
          <c:cat>
            <c:strRef>
              <c:f>FIS!$J$74:$J$77</c:f>
              <c:strCache>
                <c:ptCount val="4"/>
                <c:pt idx="0">
                  <c:v>Construction </c:v>
                </c:pt>
                <c:pt idx="1">
                  <c:v>Financial Institutions &amp; Insurance</c:v>
                </c:pt>
                <c:pt idx="2">
                  <c:v> Real Estate and Business Services</c:v>
                </c:pt>
                <c:pt idx="3">
                  <c:v>Total </c:v>
                </c:pt>
              </c:strCache>
            </c:strRef>
          </c:cat>
          <c:val>
            <c:numRef>
              <c:f>FIS!$I$74:$I$77</c:f>
              <c:numCache>
                <c:formatCode>#,##0</c:formatCode>
                <c:ptCount val="4"/>
                <c:pt idx="0">
                  <c:v>4286.3383800200008</c:v>
                </c:pt>
                <c:pt idx="1">
                  <c:v>1719.6122847600002</c:v>
                </c:pt>
                <c:pt idx="2">
                  <c:v>6.2114610629999998</c:v>
                </c:pt>
                <c:pt idx="3">
                  <c:v>6012.1621258430005</c:v>
                </c:pt>
              </c:numCache>
            </c:numRef>
          </c:val>
        </c:ser>
        <c:ser>
          <c:idx val="1"/>
          <c:order val="1"/>
          <c:tx>
            <c:strRef>
              <c:f>FIS!$H$73</c:f>
              <c:strCache>
                <c:ptCount val="1"/>
                <c:pt idx="0">
                  <c:v>2007</c:v>
                </c:pt>
              </c:strCache>
            </c:strRef>
          </c:tx>
          <c:invertIfNegative val="0"/>
          <c:cat>
            <c:strRef>
              <c:f>FIS!$J$74:$J$77</c:f>
              <c:strCache>
                <c:ptCount val="4"/>
                <c:pt idx="0">
                  <c:v>Construction </c:v>
                </c:pt>
                <c:pt idx="1">
                  <c:v>Financial Institutions &amp; Insurance</c:v>
                </c:pt>
                <c:pt idx="2">
                  <c:v> Real Estate and Business Services</c:v>
                </c:pt>
                <c:pt idx="3">
                  <c:v>Total </c:v>
                </c:pt>
              </c:strCache>
            </c:strRef>
          </c:cat>
          <c:val>
            <c:numRef>
              <c:f>FIS!$H$74:$H$77</c:f>
              <c:numCache>
                <c:formatCode>#,##0</c:formatCode>
                <c:ptCount val="4"/>
                <c:pt idx="0">
                  <c:v>3231.4211825500001</c:v>
                </c:pt>
                <c:pt idx="1">
                  <c:v>1132.0415117</c:v>
                </c:pt>
                <c:pt idx="2">
                  <c:v>10.2085756726</c:v>
                </c:pt>
                <c:pt idx="3">
                  <c:v>4373.6712699226</c:v>
                </c:pt>
              </c:numCache>
            </c:numRef>
          </c:val>
        </c:ser>
        <c:dLbls>
          <c:showLegendKey val="0"/>
          <c:showVal val="0"/>
          <c:showCatName val="0"/>
          <c:showSerName val="0"/>
          <c:showPercent val="0"/>
          <c:showBubbleSize val="0"/>
        </c:dLbls>
        <c:gapWidth val="150"/>
        <c:axId val="118458624"/>
        <c:axId val="118468608"/>
      </c:barChart>
      <c:catAx>
        <c:axId val="118458624"/>
        <c:scaling>
          <c:orientation val="minMax"/>
        </c:scaling>
        <c:delete val="0"/>
        <c:axPos val="b"/>
        <c:numFmt formatCode="General" sourceLinked="1"/>
        <c:majorTickMark val="none"/>
        <c:minorTickMark val="none"/>
        <c:tickLblPos val="nextTo"/>
        <c:txPr>
          <a:bodyPr rot="0" vert="horz"/>
          <a:lstStyle/>
          <a:p>
            <a:pPr>
              <a:defRPr/>
            </a:pPr>
            <a:endParaRPr lang="en-US"/>
          </a:p>
        </c:txPr>
        <c:crossAx val="118468608"/>
        <c:crosses val="autoZero"/>
        <c:auto val="1"/>
        <c:lblAlgn val="ctr"/>
        <c:lblOffset val="100"/>
        <c:noMultiLvlLbl val="0"/>
      </c:catAx>
      <c:valAx>
        <c:axId val="118468608"/>
        <c:scaling>
          <c:orientation val="minMax"/>
        </c:scaling>
        <c:delete val="0"/>
        <c:axPos val="l"/>
        <c:majorGridlines/>
        <c:title>
          <c:tx>
            <c:rich>
              <a:bodyPr/>
              <a:lstStyle/>
              <a:p>
                <a:pPr>
                  <a:defRPr/>
                </a:pPr>
                <a:r>
                  <a:rPr lang="en-US"/>
                  <a:t>Million AED</a:t>
                </a:r>
              </a:p>
            </c:rich>
          </c:tx>
          <c:layout>
            <c:manualLayout>
              <c:xMode val="edge"/>
              <c:yMode val="edge"/>
              <c:x val="1.4842284499383821E-2"/>
              <c:y val="0.35528046494188376"/>
            </c:manualLayout>
          </c:layout>
          <c:overlay val="0"/>
        </c:title>
        <c:numFmt formatCode="#,##0" sourceLinked="1"/>
        <c:majorTickMark val="none"/>
        <c:minorTickMark val="none"/>
        <c:tickLblPos val="nextTo"/>
        <c:txPr>
          <a:bodyPr rot="0" vert="horz"/>
          <a:lstStyle/>
          <a:p>
            <a:pPr>
              <a:defRPr/>
            </a:pPr>
            <a:endParaRPr lang="en-US"/>
          </a:p>
        </c:txPr>
        <c:crossAx val="118458624"/>
        <c:crosses val="autoZero"/>
        <c:crossBetween val="between"/>
      </c:valAx>
      <c:dTable>
        <c:showHorzBorder val="1"/>
        <c:showVertBorder val="1"/>
        <c:showOutline val="1"/>
        <c:showKeys val="1"/>
      </c:dTable>
    </c:plotArea>
    <c:plotVisOnly val="1"/>
    <c:dispBlanksAs val="zero"/>
    <c:showDLblsOverMax val="0"/>
  </c:chart>
  <c:printSettings>
    <c:headerFooter/>
    <c:pageMargins b="0.75000000000001465" l="0.70000000000000062" r="0.70000000000000062" t="0.75000000000001465" header="0.30000000000000032" footer="0.30000000000000032"/>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1200"/>
            </a:pPr>
            <a:r>
              <a:rPr lang="en-US" sz="1200"/>
              <a:t>Investments in the Emirate of Abu Dhabi by Economic Activity</a:t>
            </a:r>
          </a:p>
        </c:rich>
      </c:tx>
      <c:layout>
        <c:manualLayout>
          <c:xMode val="edge"/>
          <c:yMode val="edge"/>
          <c:x val="0.10377077865266802"/>
          <c:y val="1.388888888888897E-2"/>
        </c:manualLayout>
      </c:layout>
      <c:overlay val="0"/>
    </c:title>
    <c:autoTitleDeleted val="0"/>
    <c:plotArea>
      <c:layout/>
      <c:pieChart>
        <c:varyColors val="1"/>
        <c:ser>
          <c:idx val="0"/>
          <c:order val="0"/>
          <c:dPt>
            <c:idx val="0"/>
            <c:bubble3D val="0"/>
            <c:spPr>
              <a:solidFill>
                <a:srgbClr val="BF975B"/>
              </a:solidFill>
            </c:spPr>
          </c:dPt>
          <c:dPt>
            <c:idx val="1"/>
            <c:bubble3D val="0"/>
            <c:spPr>
              <a:solidFill>
                <a:srgbClr val="A87F42"/>
              </a:solidFill>
            </c:spPr>
          </c:dPt>
          <c:dPt>
            <c:idx val="6"/>
            <c:bubble3D val="0"/>
            <c:spPr>
              <a:solidFill>
                <a:srgbClr val="E5D5BD"/>
              </a:solidFill>
            </c:spPr>
          </c:dPt>
          <c:cat>
            <c:strRef>
              <c:f>[2]FIS!$G$89:$G$96</c:f>
              <c:strCache>
                <c:ptCount val="8"/>
                <c:pt idx="0">
                  <c:v>Mining and Quarrying         </c:v>
                </c:pt>
                <c:pt idx="1">
                  <c:v>Manufacturing Industries                </c:v>
                </c:pt>
                <c:pt idx="2">
                  <c:v>Electricity , Gas and water                </c:v>
                </c:pt>
                <c:pt idx="3">
                  <c:v>Construction                                        </c:v>
                </c:pt>
                <c:pt idx="4">
                  <c:v>Wholesale Retail Trade and Repairing Services                                                     </c:v>
                </c:pt>
                <c:pt idx="5">
                  <c:v>Transports , Storage and Communication</c:v>
                </c:pt>
                <c:pt idx="6">
                  <c:v>Financial Institutions &amp; Insurance</c:v>
                </c:pt>
                <c:pt idx="7">
                  <c:v>Real Estate and Business Services*</c:v>
                </c:pt>
              </c:strCache>
            </c:strRef>
          </c:cat>
          <c:val>
            <c:numRef>
              <c:f>[2]FIS!$H$89:$H$96</c:f>
              <c:numCache>
                <c:formatCode>General</c:formatCode>
                <c:ptCount val="8"/>
                <c:pt idx="0">
                  <c:v>4179.8358470000003</c:v>
                </c:pt>
                <c:pt idx="1">
                  <c:v>2370.26422</c:v>
                </c:pt>
                <c:pt idx="2">
                  <c:v>18980.636563</c:v>
                </c:pt>
                <c:pt idx="3">
                  <c:v>13465.88226</c:v>
                </c:pt>
                <c:pt idx="4">
                  <c:v>0.40630500000000003</c:v>
                </c:pt>
                <c:pt idx="5">
                  <c:v>5817.0884939999996</c:v>
                </c:pt>
                <c:pt idx="6">
                  <c:v>147073.69372700001</c:v>
                </c:pt>
                <c:pt idx="7">
                  <c:v>2386.939046</c:v>
                </c:pt>
              </c:numCache>
            </c:numRef>
          </c:val>
        </c:ser>
        <c:dLbls>
          <c:showLegendKey val="0"/>
          <c:showVal val="0"/>
          <c:showCatName val="0"/>
          <c:showSerName val="0"/>
          <c:showPercent val="1"/>
          <c:showBubbleSize val="0"/>
          <c:showLeaderLines val="0"/>
        </c:dLbls>
        <c:firstSliceAng val="0"/>
      </c:pieChart>
    </c:plotArea>
    <c:legend>
      <c:legendPos val="r"/>
      <c:overlay val="0"/>
    </c:legend>
    <c:plotVisOnly val="1"/>
    <c:dispBlanksAs val="zero"/>
    <c:showDLblsOverMax val="0"/>
  </c:chart>
  <c:printSettings>
    <c:headerFooter/>
    <c:pageMargins b="1" l="0.75000000000000211" r="0.75000000000000211"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133452786881261E-2"/>
          <c:y val="4.0243906303428702E-2"/>
          <c:w val="0.41732036231562386"/>
          <c:h val="0.8409236451818366"/>
        </c:manualLayout>
      </c:layout>
      <c:barChart>
        <c:barDir val="bar"/>
        <c:grouping val="stacked"/>
        <c:varyColors val="0"/>
        <c:ser>
          <c:idx val="0"/>
          <c:order val="0"/>
          <c:tx>
            <c:strRef>
              <c:f>manufacturing!$H$16</c:f>
              <c:strCache>
                <c:ptCount val="1"/>
                <c:pt idx="0">
                  <c:v>Food, beverages and tobacco</c:v>
                </c:pt>
              </c:strCache>
            </c:strRef>
          </c:tx>
          <c:invertIfNegative val="0"/>
          <c:cat>
            <c:numRef>
              <c:f>manufacturing!$I$15:$K$15</c:f>
              <c:numCache>
                <c:formatCode>General</c:formatCode>
                <c:ptCount val="3"/>
                <c:pt idx="0">
                  <c:v>2007</c:v>
                </c:pt>
                <c:pt idx="1">
                  <c:v>2008</c:v>
                </c:pt>
                <c:pt idx="2">
                  <c:v>2009</c:v>
                </c:pt>
              </c:numCache>
            </c:numRef>
          </c:cat>
          <c:val>
            <c:numRef>
              <c:f>manufacturing!$I$16:$K$16</c:f>
              <c:numCache>
                <c:formatCode>#,##0</c:formatCode>
                <c:ptCount val="3"/>
                <c:pt idx="0">
                  <c:v>862.7</c:v>
                </c:pt>
                <c:pt idx="1">
                  <c:v>1162.64841113839</c:v>
                </c:pt>
                <c:pt idx="2">
                  <c:v>1342.2655156408669</c:v>
                </c:pt>
              </c:numCache>
            </c:numRef>
          </c:val>
        </c:ser>
        <c:ser>
          <c:idx val="1"/>
          <c:order val="1"/>
          <c:tx>
            <c:strRef>
              <c:f>manufacturing!$H$17</c:f>
              <c:strCache>
                <c:ptCount val="1"/>
                <c:pt idx="0">
                  <c:v>Textiles, garments and leather products</c:v>
                </c:pt>
              </c:strCache>
            </c:strRef>
          </c:tx>
          <c:invertIfNegative val="0"/>
          <c:cat>
            <c:numRef>
              <c:f>manufacturing!$I$15:$K$15</c:f>
              <c:numCache>
                <c:formatCode>General</c:formatCode>
                <c:ptCount val="3"/>
                <c:pt idx="0">
                  <c:v>2007</c:v>
                </c:pt>
                <c:pt idx="1">
                  <c:v>2008</c:v>
                </c:pt>
                <c:pt idx="2">
                  <c:v>2009</c:v>
                </c:pt>
              </c:numCache>
            </c:numRef>
          </c:cat>
          <c:val>
            <c:numRef>
              <c:f>manufacturing!$I$17:$K$17</c:f>
              <c:numCache>
                <c:formatCode>#,##0</c:formatCode>
                <c:ptCount val="3"/>
                <c:pt idx="0">
                  <c:v>801.9</c:v>
                </c:pt>
                <c:pt idx="1">
                  <c:v>1045.215123820848</c:v>
                </c:pt>
                <c:pt idx="2">
                  <c:v>859.16271135641875</c:v>
                </c:pt>
              </c:numCache>
            </c:numRef>
          </c:val>
        </c:ser>
        <c:ser>
          <c:idx val="2"/>
          <c:order val="2"/>
          <c:tx>
            <c:strRef>
              <c:f>manufacturing!$H$18</c:f>
              <c:strCache>
                <c:ptCount val="1"/>
                <c:pt idx="0">
                  <c:v>Wood and wood products</c:v>
                </c:pt>
              </c:strCache>
            </c:strRef>
          </c:tx>
          <c:invertIfNegative val="0"/>
          <c:cat>
            <c:numRef>
              <c:f>manufacturing!$I$15:$K$15</c:f>
              <c:numCache>
                <c:formatCode>General</c:formatCode>
                <c:ptCount val="3"/>
                <c:pt idx="0">
                  <c:v>2007</c:v>
                </c:pt>
                <c:pt idx="1">
                  <c:v>2008</c:v>
                </c:pt>
                <c:pt idx="2">
                  <c:v>2009</c:v>
                </c:pt>
              </c:numCache>
            </c:numRef>
          </c:cat>
          <c:val>
            <c:numRef>
              <c:f>manufacturing!$I$18:$K$18</c:f>
              <c:numCache>
                <c:formatCode>#,##0</c:formatCode>
                <c:ptCount val="3"/>
                <c:pt idx="0">
                  <c:v>625.79999999999995</c:v>
                </c:pt>
                <c:pt idx="1">
                  <c:v>579.81401135888893</c:v>
                </c:pt>
                <c:pt idx="2">
                  <c:v>461.08240378947369</c:v>
                </c:pt>
              </c:numCache>
            </c:numRef>
          </c:val>
        </c:ser>
        <c:ser>
          <c:idx val="3"/>
          <c:order val="3"/>
          <c:tx>
            <c:strRef>
              <c:f>manufacturing!$H$19</c:f>
              <c:strCache>
                <c:ptCount val="1"/>
                <c:pt idx="0">
                  <c:v>Paper, printing, publishing and reproduction media</c:v>
                </c:pt>
              </c:strCache>
            </c:strRef>
          </c:tx>
          <c:invertIfNegative val="0"/>
          <c:cat>
            <c:numRef>
              <c:f>manufacturing!$I$15:$K$15</c:f>
              <c:numCache>
                <c:formatCode>General</c:formatCode>
                <c:ptCount val="3"/>
                <c:pt idx="0">
                  <c:v>2007</c:v>
                </c:pt>
                <c:pt idx="1">
                  <c:v>2008</c:v>
                </c:pt>
                <c:pt idx="2">
                  <c:v>2009</c:v>
                </c:pt>
              </c:numCache>
            </c:numRef>
          </c:cat>
          <c:val>
            <c:numRef>
              <c:f>manufacturing!$I$19:$K$19</c:f>
              <c:numCache>
                <c:formatCode>#,##0</c:formatCode>
                <c:ptCount val="3"/>
                <c:pt idx="0">
                  <c:v>683.2</c:v>
                </c:pt>
                <c:pt idx="1">
                  <c:v>491.27411442856999</c:v>
                </c:pt>
                <c:pt idx="2">
                  <c:v>906.79295898571365</c:v>
                </c:pt>
              </c:numCache>
            </c:numRef>
          </c:val>
        </c:ser>
        <c:ser>
          <c:idx val="4"/>
          <c:order val="4"/>
          <c:tx>
            <c:strRef>
              <c:f>manufacturing!$H$20</c:f>
              <c:strCache>
                <c:ptCount val="1"/>
                <c:pt idx="0">
                  <c:v>Chemicals and plastics and related products</c:v>
                </c:pt>
              </c:strCache>
            </c:strRef>
          </c:tx>
          <c:invertIfNegative val="0"/>
          <c:cat>
            <c:numRef>
              <c:f>manufacturing!$I$15:$K$15</c:f>
              <c:numCache>
                <c:formatCode>General</c:formatCode>
                <c:ptCount val="3"/>
                <c:pt idx="0">
                  <c:v>2007</c:v>
                </c:pt>
                <c:pt idx="1">
                  <c:v>2008</c:v>
                </c:pt>
                <c:pt idx="2">
                  <c:v>2009</c:v>
                </c:pt>
              </c:numCache>
            </c:numRef>
          </c:cat>
          <c:val>
            <c:numRef>
              <c:f>manufacturing!$I$20:$K$20</c:f>
              <c:numCache>
                <c:formatCode>#,##0</c:formatCode>
                <c:ptCount val="3"/>
                <c:pt idx="0">
                  <c:v>18093.400000000001</c:v>
                </c:pt>
                <c:pt idx="1">
                  <c:v>17180.6086932</c:v>
                </c:pt>
                <c:pt idx="2">
                  <c:v>10861.066140973526</c:v>
                </c:pt>
              </c:numCache>
            </c:numRef>
          </c:val>
        </c:ser>
        <c:ser>
          <c:idx val="5"/>
          <c:order val="5"/>
          <c:tx>
            <c:strRef>
              <c:f>manufacturing!$H$21</c:f>
              <c:strCache>
                <c:ptCount val="1"/>
                <c:pt idx="0">
                  <c:v>Non-metallic mineral products (except oil)</c:v>
                </c:pt>
              </c:strCache>
            </c:strRef>
          </c:tx>
          <c:invertIfNegative val="0"/>
          <c:cat>
            <c:numRef>
              <c:f>manufacturing!$I$15:$K$15</c:f>
              <c:numCache>
                <c:formatCode>General</c:formatCode>
                <c:ptCount val="3"/>
                <c:pt idx="0">
                  <c:v>2007</c:v>
                </c:pt>
                <c:pt idx="1">
                  <c:v>2008</c:v>
                </c:pt>
                <c:pt idx="2">
                  <c:v>2009</c:v>
                </c:pt>
              </c:numCache>
            </c:numRef>
          </c:cat>
          <c:val>
            <c:numRef>
              <c:f>manufacturing!$I$21:$K$21</c:f>
              <c:numCache>
                <c:formatCode>#,##0</c:formatCode>
                <c:ptCount val="3"/>
                <c:pt idx="0">
                  <c:v>3234.1</c:v>
                </c:pt>
                <c:pt idx="1">
                  <c:v>4601.7382621428596</c:v>
                </c:pt>
                <c:pt idx="2">
                  <c:v>4282.1284513022892</c:v>
                </c:pt>
              </c:numCache>
            </c:numRef>
          </c:val>
        </c:ser>
        <c:ser>
          <c:idx val="6"/>
          <c:order val="6"/>
          <c:tx>
            <c:strRef>
              <c:f>manufacturing!$H$22</c:f>
              <c:strCache>
                <c:ptCount val="1"/>
                <c:pt idx="0">
                  <c:v>Manufacture of Basic metal</c:v>
                </c:pt>
              </c:strCache>
            </c:strRef>
          </c:tx>
          <c:invertIfNegative val="0"/>
          <c:cat>
            <c:numRef>
              <c:f>manufacturing!$I$15:$K$15</c:f>
              <c:numCache>
                <c:formatCode>General</c:formatCode>
                <c:ptCount val="3"/>
                <c:pt idx="0">
                  <c:v>2007</c:v>
                </c:pt>
                <c:pt idx="1">
                  <c:v>2008</c:v>
                </c:pt>
                <c:pt idx="2">
                  <c:v>2009</c:v>
                </c:pt>
              </c:numCache>
            </c:numRef>
          </c:cat>
          <c:val>
            <c:numRef>
              <c:f>manufacturing!$I$22:$K$22</c:f>
              <c:numCache>
                <c:formatCode>#,##0</c:formatCode>
                <c:ptCount val="3"/>
                <c:pt idx="0">
                  <c:v>1588.8</c:v>
                </c:pt>
                <c:pt idx="1">
                  <c:v>4370.35486130769</c:v>
                </c:pt>
                <c:pt idx="2">
                  <c:v>929.46280613333124</c:v>
                </c:pt>
              </c:numCache>
            </c:numRef>
          </c:val>
        </c:ser>
        <c:ser>
          <c:idx val="7"/>
          <c:order val="7"/>
          <c:tx>
            <c:strRef>
              <c:f>manufacturing!$H$23</c:f>
              <c:strCache>
                <c:ptCount val="1"/>
                <c:pt idx="0">
                  <c:v>Structural metal products except machinery and equipment</c:v>
                </c:pt>
              </c:strCache>
            </c:strRef>
          </c:tx>
          <c:invertIfNegative val="0"/>
          <c:cat>
            <c:numRef>
              <c:f>manufacturing!$I$15:$K$15</c:f>
              <c:numCache>
                <c:formatCode>General</c:formatCode>
                <c:ptCount val="3"/>
                <c:pt idx="0">
                  <c:v>2007</c:v>
                </c:pt>
                <c:pt idx="1">
                  <c:v>2008</c:v>
                </c:pt>
                <c:pt idx="2">
                  <c:v>2009</c:v>
                </c:pt>
              </c:numCache>
            </c:numRef>
          </c:cat>
          <c:val>
            <c:numRef>
              <c:f>manufacturing!$I$23:$K$23</c:f>
              <c:numCache>
                <c:formatCode>#,##0</c:formatCode>
                <c:ptCount val="3"/>
                <c:pt idx="0">
                  <c:v>2712.3</c:v>
                </c:pt>
                <c:pt idx="1">
                  <c:v>5323.6142370076805</c:v>
                </c:pt>
                <c:pt idx="2">
                  <c:v>5554.9077553408297</c:v>
                </c:pt>
              </c:numCache>
            </c:numRef>
          </c:val>
        </c:ser>
        <c:ser>
          <c:idx val="8"/>
          <c:order val="8"/>
          <c:tx>
            <c:strRef>
              <c:f>manufacturing!$H$24</c:f>
              <c:strCache>
                <c:ptCount val="1"/>
                <c:pt idx="0">
                  <c:v>Metal products, machinery, equipment and devices</c:v>
                </c:pt>
              </c:strCache>
            </c:strRef>
          </c:tx>
          <c:invertIfNegative val="0"/>
          <c:cat>
            <c:numRef>
              <c:f>manufacturing!$I$15:$K$15</c:f>
              <c:numCache>
                <c:formatCode>General</c:formatCode>
                <c:ptCount val="3"/>
                <c:pt idx="0">
                  <c:v>2007</c:v>
                </c:pt>
                <c:pt idx="1">
                  <c:v>2008</c:v>
                </c:pt>
                <c:pt idx="2">
                  <c:v>2009</c:v>
                </c:pt>
              </c:numCache>
            </c:numRef>
          </c:cat>
          <c:val>
            <c:numRef>
              <c:f>manufacturing!$I$24:$K$24</c:f>
              <c:numCache>
                <c:formatCode>#,##0</c:formatCode>
                <c:ptCount val="3"/>
                <c:pt idx="0">
                  <c:v>6472.6</c:v>
                </c:pt>
                <c:pt idx="1">
                  <c:v>4244.9427614222168</c:v>
                </c:pt>
                <c:pt idx="2">
                  <c:v>4476.4936500154763</c:v>
                </c:pt>
              </c:numCache>
            </c:numRef>
          </c:val>
        </c:ser>
        <c:ser>
          <c:idx val="9"/>
          <c:order val="9"/>
          <c:tx>
            <c:strRef>
              <c:f>manufacturing!$H$25</c:f>
              <c:strCache>
                <c:ptCount val="1"/>
                <c:pt idx="0">
                  <c:v>Furniture</c:v>
                </c:pt>
              </c:strCache>
            </c:strRef>
          </c:tx>
          <c:invertIfNegative val="0"/>
          <c:cat>
            <c:numRef>
              <c:f>manufacturing!$I$15:$K$15</c:f>
              <c:numCache>
                <c:formatCode>General</c:formatCode>
                <c:ptCount val="3"/>
                <c:pt idx="0">
                  <c:v>2007</c:v>
                </c:pt>
                <c:pt idx="1">
                  <c:v>2008</c:v>
                </c:pt>
                <c:pt idx="2">
                  <c:v>2009</c:v>
                </c:pt>
              </c:numCache>
            </c:numRef>
          </c:cat>
          <c:val>
            <c:numRef>
              <c:f>manufacturing!$I$25:$K$25</c:f>
              <c:numCache>
                <c:formatCode>#,##0</c:formatCode>
                <c:ptCount val="3"/>
                <c:pt idx="0">
                  <c:v>195.3</c:v>
                </c:pt>
                <c:pt idx="1">
                  <c:v>210.71459633333299</c:v>
                </c:pt>
                <c:pt idx="2">
                  <c:v>886.37646436666637</c:v>
                </c:pt>
              </c:numCache>
            </c:numRef>
          </c:val>
        </c:ser>
        <c:dLbls>
          <c:showLegendKey val="0"/>
          <c:showVal val="0"/>
          <c:showCatName val="0"/>
          <c:showSerName val="0"/>
          <c:showPercent val="0"/>
          <c:showBubbleSize val="0"/>
        </c:dLbls>
        <c:gapWidth val="150"/>
        <c:overlap val="100"/>
        <c:axId val="124940672"/>
        <c:axId val="124942208"/>
      </c:barChart>
      <c:catAx>
        <c:axId val="124940672"/>
        <c:scaling>
          <c:orientation val="minMax"/>
        </c:scaling>
        <c:delete val="0"/>
        <c:axPos val="l"/>
        <c:numFmt formatCode="General" sourceLinked="1"/>
        <c:majorTickMark val="out"/>
        <c:minorTickMark val="none"/>
        <c:tickLblPos val="nextTo"/>
        <c:crossAx val="124942208"/>
        <c:crosses val="autoZero"/>
        <c:auto val="1"/>
        <c:lblAlgn val="ctr"/>
        <c:lblOffset val="100"/>
        <c:noMultiLvlLbl val="0"/>
      </c:catAx>
      <c:valAx>
        <c:axId val="124942208"/>
        <c:scaling>
          <c:orientation val="minMax"/>
          <c:max val="40000"/>
        </c:scaling>
        <c:delete val="0"/>
        <c:axPos val="b"/>
        <c:majorGridlines/>
        <c:numFmt formatCode="#,##0" sourceLinked="1"/>
        <c:majorTickMark val="out"/>
        <c:minorTickMark val="none"/>
        <c:tickLblPos val="nextTo"/>
        <c:crossAx val="124940672"/>
        <c:crosses val="autoZero"/>
        <c:crossBetween val="between"/>
      </c:valAx>
    </c:plotArea>
    <c:legend>
      <c:legendPos val="r"/>
      <c:layout>
        <c:manualLayout>
          <c:xMode val="edge"/>
          <c:yMode val="edge"/>
          <c:x val="0.55768394630950635"/>
          <c:y val="3.6294126780692035E-2"/>
          <c:w val="0.42838955380920013"/>
          <c:h val="0.92741145836484162"/>
        </c:manualLayout>
      </c:layout>
      <c:overlay val="0"/>
    </c:legend>
    <c:plotVisOnly val="1"/>
    <c:dispBlanksAs val="gap"/>
    <c:showDLblsOverMax val="0"/>
  </c:chart>
  <c:printSettings>
    <c:headerFooter/>
    <c:pageMargins b="0.75000000000000144" l="0.70000000000000062" r="0.70000000000000062" t="0.75000000000000144"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Prices of Liquefied Natural Gas Products</a:t>
            </a:r>
          </a:p>
        </c:rich>
      </c:tx>
      <c:overlay val="1"/>
    </c:title>
    <c:autoTitleDeleted val="0"/>
    <c:plotArea>
      <c:layout>
        <c:manualLayout>
          <c:layoutTarget val="inner"/>
          <c:xMode val="edge"/>
          <c:yMode val="edge"/>
          <c:x val="9.713970484228393E-2"/>
          <c:y val="0.14410435583307771"/>
          <c:w val="0.86735411550295649"/>
          <c:h val="0.63127384322182278"/>
        </c:manualLayout>
      </c:layout>
      <c:lineChart>
        <c:grouping val="standard"/>
        <c:varyColors val="0"/>
        <c:ser>
          <c:idx val="0"/>
          <c:order val="0"/>
          <c:tx>
            <c:strRef>
              <c:f>'oil&amp;gas1'!$A$72</c:f>
              <c:strCache>
                <c:ptCount val="1"/>
                <c:pt idx="0">
                  <c:v>LNG</c:v>
                </c:pt>
              </c:strCache>
            </c:strRef>
          </c:tx>
          <c:spPr>
            <a:ln>
              <a:solidFill>
                <a:srgbClr val="BF975B"/>
              </a:solidFill>
            </a:ln>
          </c:spPr>
          <c:marker>
            <c:symbol val="none"/>
          </c:marker>
          <c:cat>
            <c:numRef>
              <c:f>'oil&amp;gas1'!$I$59:$M$59</c:f>
              <c:numCache>
                <c:formatCode>General</c:formatCode>
                <c:ptCount val="5"/>
                <c:pt idx="0">
                  <c:v>2005</c:v>
                </c:pt>
                <c:pt idx="1">
                  <c:v>2006</c:v>
                </c:pt>
                <c:pt idx="2">
                  <c:v>2007</c:v>
                </c:pt>
                <c:pt idx="3">
                  <c:v>2008</c:v>
                </c:pt>
                <c:pt idx="4">
                  <c:v>2009</c:v>
                </c:pt>
              </c:numCache>
            </c:numRef>
          </c:cat>
          <c:val>
            <c:numRef>
              <c:f>'oil&amp;gas1'!$I$60:$M$60</c:f>
              <c:numCache>
                <c:formatCode>General</c:formatCode>
                <c:ptCount val="5"/>
                <c:pt idx="0">
                  <c:v>283</c:v>
                </c:pt>
                <c:pt idx="1">
                  <c:v>283</c:v>
                </c:pt>
                <c:pt idx="2">
                  <c:v>367</c:v>
                </c:pt>
                <c:pt idx="3" formatCode="0">
                  <c:v>579.48</c:v>
                </c:pt>
                <c:pt idx="4" formatCode="0">
                  <c:v>446.78</c:v>
                </c:pt>
              </c:numCache>
            </c:numRef>
          </c:val>
          <c:smooth val="1"/>
        </c:ser>
        <c:ser>
          <c:idx val="1"/>
          <c:order val="1"/>
          <c:tx>
            <c:strRef>
              <c:f>'oil&amp;gas1'!$A$73</c:f>
              <c:strCache>
                <c:ptCount val="1"/>
                <c:pt idx="0">
                  <c:v>Propane</c:v>
                </c:pt>
              </c:strCache>
            </c:strRef>
          </c:tx>
          <c:marker>
            <c:symbol val="none"/>
          </c:marker>
          <c:cat>
            <c:numRef>
              <c:f>'oil&amp;gas1'!$I$59:$M$59</c:f>
              <c:numCache>
                <c:formatCode>General</c:formatCode>
                <c:ptCount val="5"/>
                <c:pt idx="0">
                  <c:v>2005</c:v>
                </c:pt>
                <c:pt idx="1">
                  <c:v>2006</c:v>
                </c:pt>
                <c:pt idx="2">
                  <c:v>2007</c:v>
                </c:pt>
                <c:pt idx="3">
                  <c:v>2008</c:v>
                </c:pt>
                <c:pt idx="4">
                  <c:v>2009</c:v>
                </c:pt>
              </c:numCache>
            </c:numRef>
          </c:cat>
          <c:val>
            <c:numRef>
              <c:f>'oil&amp;gas1'!$I$61:$M$61</c:f>
              <c:numCache>
                <c:formatCode>General</c:formatCode>
                <c:ptCount val="5"/>
                <c:pt idx="0">
                  <c:v>388</c:v>
                </c:pt>
                <c:pt idx="1">
                  <c:v>388</c:v>
                </c:pt>
                <c:pt idx="2">
                  <c:v>600</c:v>
                </c:pt>
                <c:pt idx="3" formatCode="0">
                  <c:v>764.29</c:v>
                </c:pt>
                <c:pt idx="4" formatCode="0">
                  <c:v>488.315</c:v>
                </c:pt>
              </c:numCache>
            </c:numRef>
          </c:val>
          <c:smooth val="1"/>
        </c:ser>
        <c:ser>
          <c:idx val="2"/>
          <c:order val="2"/>
          <c:tx>
            <c:strRef>
              <c:f>'oil&amp;gas1'!$A$74</c:f>
              <c:strCache>
                <c:ptCount val="1"/>
                <c:pt idx="0">
                  <c:v>Butane</c:v>
                </c:pt>
              </c:strCache>
            </c:strRef>
          </c:tx>
          <c:marker>
            <c:symbol val="none"/>
          </c:marker>
          <c:cat>
            <c:numRef>
              <c:f>'oil&amp;gas1'!$I$59:$M$59</c:f>
              <c:numCache>
                <c:formatCode>General</c:formatCode>
                <c:ptCount val="5"/>
                <c:pt idx="0">
                  <c:v>2005</c:v>
                </c:pt>
                <c:pt idx="1">
                  <c:v>2006</c:v>
                </c:pt>
                <c:pt idx="2">
                  <c:v>2007</c:v>
                </c:pt>
                <c:pt idx="3">
                  <c:v>2008</c:v>
                </c:pt>
                <c:pt idx="4">
                  <c:v>2009</c:v>
                </c:pt>
              </c:numCache>
            </c:numRef>
          </c:cat>
          <c:val>
            <c:numRef>
              <c:f>'oil&amp;gas1'!$I$62:$M$62</c:f>
              <c:numCache>
                <c:formatCode>General</c:formatCode>
                <c:ptCount val="5"/>
                <c:pt idx="0">
                  <c:v>392</c:v>
                </c:pt>
                <c:pt idx="1">
                  <c:v>392</c:v>
                </c:pt>
                <c:pt idx="2">
                  <c:v>617</c:v>
                </c:pt>
                <c:pt idx="3" formatCode="0">
                  <c:v>772.58999999999992</c:v>
                </c:pt>
                <c:pt idx="4" formatCode="0">
                  <c:v>504.61500000000001</c:v>
                </c:pt>
              </c:numCache>
            </c:numRef>
          </c:val>
          <c:smooth val="1"/>
        </c:ser>
        <c:ser>
          <c:idx val="3"/>
          <c:order val="3"/>
          <c:tx>
            <c:strRef>
              <c:f>'oil&amp;gas1'!$A$75</c:f>
              <c:strCache>
                <c:ptCount val="1"/>
                <c:pt idx="0">
                  <c:v>Pentane (plus)</c:v>
                </c:pt>
              </c:strCache>
            </c:strRef>
          </c:tx>
          <c:marker>
            <c:symbol val="none"/>
          </c:marker>
          <c:cat>
            <c:numRef>
              <c:f>'oil&amp;gas1'!$I$59:$M$59</c:f>
              <c:numCache>
                <c:formatCode>General</c:formatCode>
                <c:ptCount val="5"/>
                <c:pt idx="0">
                  <c:v>2005</c:v>
                </c:pt>
                <c:pt idx="1">
                  <c:v>2006</c:v>
                </c:pt>
                <c:pt idx="2">
                  <c:v>2007</c:v>
                </c:pt>
                <c:pt idx="3">
                  <c:v>2008</c:v>
                </c:pt>
                <c:pt idx="4">
                  <c:v>2009</c:v>
                </c:pt>
              </c:numCache>
            </c:numRef>
          </c:cat>
          <c:val>
            <c:numRef>
              <c:f>'oil&amp;gas1'!$I$63:$M$63</c:f>
              <c:numCache>
                <c:formatCode>General</c:formatCode>
                <c:ptCount val="5"/>
                <c:pt idx="0">
                  <c:v>464</c:v>
                </c:pt>
                <c:pt idx="1">
                  <c:v>464</c:v>
                </c:pt>
                <c:pt idx="2">
                  <c:v>675</c:v>
                </c:pt>
                <c:pt idx="3" formatCode="0">
                  <c:v>805.68000000000006</c:v>
                </c:pt>
                <c:pt idx="4" formatCode="0">
                  <c:v>537.29500000000007</c:v>
                </c:pt>
              </c:numCache>
            </c:numRef>
          </c:val>
          <c:smooth val="1"/>
        </c:ser>
        <c:ser>
          <c:idx val="4"/>
          <c:order val="4"/>
          <c:tx>
            <c:strRef>
              <c:f>'oil&amp;gas1'!$A$76</c:f>
              <c:strCache>
                <c:ptCount val="1"/>
                <c:pt idx="0">
                  <c:v>Others (sulpher)</c:v>
                </c:pt>
              </c:strCache>
            </c:strRef>
          </c:tx>
          <c:marker>
            <c:symbol val="none"/>
          </c:marker>
          <c:cat>
            <c:numRef>
              <c:f>'oil&amp;gas1'!$I$59:$M$59</c:f>
              <c:numCache>
                <c:formatCode>General</c:formatCode>
                <c:ptCount val="5"/>
                <c:pt idx="0">
                  <c:v>2005</c:v>
                </c:pt>
                <c:pt idx="1">
                  <c:v>2006</c:v>
                </c:pt>
                <c:pt idx="2">
                  <c:v>2007</c:v>
                </c:pt>
                <c:pt idx="3">
                  <c:v>2008</c:v>
                </c:pt>
                <c:pt idx="4">
                  <c:v>2009</c:v>
                </c:pt>
              </c:numCache>
            </c:numRef>
          </c:cat>
          <c:val>
            <c:numRef>
              <c:f>'oil&amp;gas1'!$I$64:$M$64</c:f>
              <c:numCache>
                <c:formatCode>General</c:formatCode>
                <c:ptCount val="5"/>
                <c:pt idx="0">
                  <c:v>75</c:v>
                </c:pt>
                <c:pt idx="1">
                  <c:v>75</c:v>
                </c:pt>
                <c:pt idx="2">
                  <c:v>152</c:v>
                </c:pt>
                <c:pt idx="3" formatCode="0">
                  <c:v>545.83999999999992</c:v>
                </c:pt>
                <c:pt idx="4" formatCode="0">
                  <c:v>43.769999999999996</c:v>
                </c:pt>
              </c:numCache>
            </c:numRef>
          </c:val>
          <c:smooth val="1"/>
        </c:ser>
        <c:dLbls>
          <c:showLegendKey val="0"/>
          <c:showVal val="0"/>
          <c:showCatName val="0"/>
          <c:showSerName val="0"/>
          <c:showPercent val="0"/>
          <c:showBubbleSize val="0"/>
        </c:dLbls>
        <c:marker val="1"/>
        <c:smooth val="0"/>
        <c:axId val="125068416"/>
        <c:axId val="125069952"/>
      </c:lineChart>
      <c:catAx>
        <c:axId val="125068416"/>
        <c:scaling>
          <c:orientation val="minMax"/>
        </c:scaling>
        <c:delete val="0"/>
        <c:axPos val="b"/>
        <c:numFmt formatCode="General" sourceLinked="1"/>
        <c:majorTickMark val="out"/>
        <c:minorTickMark val="none"/>
        <c:tickLblPos val="nextTo"/>
        <c:txPr>
          <a:bodyPr/>
          <a:lstStyle/>
          <a:p>
            <a:pPr>
              <a:defRPr>
                <a:solidFill>
                  <a:srgbClr val="3D3D3D"/>
                </a:solidFill>
              </a:defRPr>
            </a:pPr>
            <a:endParaRPr lang="en-US"/>
          </a:p>
        </c:txPr>
        <c:crossAx val="125069952"/>
        <c:crosses val="autoZero"/>
        <c:auto val="1"/>
        <c:lblAlgn val="ctr"/>
        <c:lblOffset val="100"/>
        <c:noMultiLvlLbl val="0"/>
      </c:catAx>
      <c:valAx>
        <c:axId val="125069952"/>
        <c:scaling>
          <c:orientation val="minMax"/>
        </c:scaling>
        <c:delete val="0"/>
        <c:axPos val="l"/>
        <c:majorGridlines>
          <c:spPr>
            <a:ln>
              <a:solidFill>
                <a:srgbClr val="BF975B">
                  <a:alpha val="49804"/>
                </a:srgbClr>
              </a:solidFill>
            </a:ln>
          </c:spPr>
        </c:majorGridlines>
        <c:title>
          <c:tx>
            <c:rich>
              <a:bodyPr rot="0" vert="horz"/>
              <a:lstStyle/>
              <a:p>
                <a:pPr>
                  <a:defRPr/>
                </a:pPr>
                <a:r>
                  <a:rPr lang="en-US"/>
                  <a:t>( $/Metric Ton)</a:t>
                </a:r>
              </a:p>
            </c:rich>
          </c:tx>
          <c:layout>
            <c:manualLayout>
              <c:xMode val="edge"/>
              <c:yMode val="edge"/>
              <c:x val="6.3604236743316318E-3"/>
              <c:y val="2.6061596821402352E-2"/>
            </c:manualLayout>
          </c:layout>
          <c:overlay val="0"/>
        </c:title>
        <c:numFmt formatCode="General" sourceLinked="1"/>
        <c:majorTickMark val="out"/>
        <c:minorTickMark val="none"/>
        <c:tickLblPos val="nextTo"/>
        <c:txPr>
          <a:bodyPr/>
          <a:lstStyle/>
          <a:p>
            <a:pPr>
              <a:defRPr>
                <a:solidFill>
                  <a:srgbClr val="3D3D3D"/>
                </a:solidFill>
              </a:defRPr>
            </a:pPr>
            <a:endParaRPr lang="en-US"/>
          </a:p>
        </c:txPr>
        <c:crossAx val="125068416"/>
        <c:crosses val="autoZero"/>
        <c:crossBetween val="between"/>
      </c:valAx>
    </c:plotArea>
    <c:legend>
      <c:legendPos val="r"/>
      <c:layout>
        <c:manualLayout>
          <c:xMode val="edge"/>
          <c:yMode val="edge"/>
          <c:x val="2.432325899382335E-2"/>
          <c:y val="0.89730300031046129"/>
          <c:w val="0.95411985477863193"/>
          <c:h val="8.5702621919876223E-2"/>
        </c:manualLayout>
      </c:layout>
      <c:overlay val="0"/>
      <c:txPr>
        <a:bodyPr/>
        <a:lstStyle/>
        <a:p>
          <a:pPr>
            <a:defRPr>
              <a:solidFill>
                <a:srgbClr val="3D3D3D"/>
              </a:solidFill>
            </a:defRPr>
          </a:pPr>
          <a:endParaRPr lang="en-US"/>
        </a:p>
      </c:txPr>
    </c:legend>
    <c:plotVisOnly val="1"/>
    <c:dispBlanksAs val="gap"/>
    <c:showDLblsOverMax val="0"/>
  </c:chart>
  <c:printSettings>
    <c:headerFooter/>
    <c:pageMargins b="0.75000000000000122" l="0.70000000000000062" r="0.70000000000000062" t="0.75000000000000122"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 Production of Refined Petroleum Products </a:t>
            </a:r>
          </a:p>
        </c:rich>
      </c:tx>
      <c:overlay val="1"/>
    </c:title>
    <c:autoTitleDeleted val="0"/>
    <c:plotArea>
      <c:layout>
        <c:manualLayout>
          <c:layoutTarget val="inner"/>
          <c:xMode val="edge"/>
          <c:yMode val="edge"/>
          <c:x val="0.14850671591661435"/>
          <c:y val="0.28031449803278063"/>
          <c:w val="0.70628624891242942"/>
          <c:h val="0.71968550196721959"/>
        </c:manualLayout>
      </c:layout>
      <c:pieChart>
        <c:varyColors val="1"/>
        <c:ser>
          <c:idx val="0"/>
          <c:order val="0"/>
          <c:dLbls>
            <c:dLbl>
              <c:idx val="0"/>
              <c:layout>
                <c:manualLayout>
                  <c:x val="7.0148604428948123E-3"/>
                  <c:y val="5.6756763658743825E-2"/>
                </c:manualLayout>
              </c:layout>
              <c:showLegendKey val="0"/>
              <c:showVal val="0"/>
              <c:showCatName val="1"/>
              <c:showSerName val="0"/>
              <c:showPercent val="1"/>
              <c:showBubbleSize val="0"/>
            </c:dLbl>
            <c:dLbl>
              <c:idx val="5"/>
              <c:layout>
                <c:manualLayout>
                  <c:x val="3.32085637893565E-2"/>
                  <c:y val="0.13552125200148993"/>
                </c:manualLayout>
              </c:layout>
              <c:showLegendKey val="0"/>
              <c:showVal val="0"/>
              <c:showCatName val="1"/>
              <c:showSerName val="0"/>
              <c:showPercent val="1"/>
              <c:showBubbleSize val="0"/>
            </c:dLbl>
            <c:dLbl>
              <c:idx val="6"/>
              <c:layout>
                <c:manualLayout>
                  <c:x val="-6.5594467701005882E-2"/>
                  <c:y val="1.1583012991580341E-3"/>
                </c:manualLayout>
              </c:layout>
              <c:showLegendKey val="0"/>
              <c:showVal val="0"/>
              <c:showCatName val="1"/>
              <c:showSerName val="0"/>
              <c:showPercent val="1"/>
              <c:showBubbleSize val="0"/>
            </c:dLbl>
            <c:showLegendKey val="0"/>
            <c:showVal val="0"/>
            <c:showCatName val="1"/>
            <c:showSerName val="0"/>
            <c:showPercent val="1"/>
            <c:showBubbleSize val="0"/>
            <c:showLeaderLines val="1"/>
          </c:dLbls>
          <c:cat>
            <c:strRef>
              <c:f>'oil&amp;gas1'!$H$96:$H$102</c:f>
              <c:strCache>
                <c:ptCount val="7"/>
                <c:pt idx="0">
                  <c:v>LPG</c:v>
                </c:pt>
                <c:pt idx="1">
                  <c:v>Unleaded Gasoline</c:v>
                </c:pt>
                <c:pt idx="2">
                  <c:v>Naphtha</c:v>
                </c:pt>
                <c:pt idx="3">
                  <c:v>Jet fuel / Kerosene</c:v>
                </c:pt>
                <c:pt idx="4">
                  <c:v>Gas oil / diesel</c:v>
                </c:pt>
                <c:pt idx="5">
                  <c:v>Heavy Fuel Oil</c:v>
                </c:pt>
                <c:pt idx="6">
                  <c:v>Sulpher</c:v>
                </c:pt>
              </c:strCache>
            </c:strRef>
          </c:cat>
          <c:val>
            <c:numRef>
              <c:f>'oil&amp;gas1'!$I$96:$I$102</c:f>
              <c:numCache>
                <c:formatCode>_-* #,##0.0_-;\-* #,##0.0_-;_-* "-"??_-;_-@_-</c:formatCode>
                <c:ptCount val="7"/>
                <c:pt idx="0">
                  <c:v>521.4</c:v>
                </c:pt>
                <c:pt idx="1">
                  <c:v>2440</c:v>
                </c:pt>
                <c:pt idx="2">
                  <c:v>3804.3</c:v>
                </c:pt>
                <c:pt idx="3">
                  <c:v>5302.4</c:v>
                </c:pt>
                <c:pt idx="4">
                  <c:v>4336.1000000000004</c:v>
                </c:pt>
                <c:pt idx="5">
                  <c:v>1022.2</c:v>
                </c:pt>
                <c:pt idx="6">
                  <c:v>41.1</c:v>
                </c:pt>
              </c:numCache>
            </c:numRef>
          </c:val>
        </c:ser>
        <c:dLbls>
          <c:showLegendKey val="0"/>
          <c:showVal val="1"/>
          <c:showCatName val="0"/>
          <c:showSerName val="0"/>
          <c:showPercent val="0"/>
          <c:showBubbleSize val="0"/>
          <c:showLeaderLines val="1"/>
        </c:dLbls>
        <c:firstSliceAng val="0"/>
      </c:pieChart>
    </c:plotArea>
    <c:plotVisOnly val="1"/>
    <c:dispBlanksAs val="zero"/>
    <c:showDLblsOverMax val="0"/>
  </c:chart>
  <c:printSettings>
    <c:headerFooter/>
    <c:pageMargins b="0.75000000000000122" l="0.70000000000000062" r="0.70000000000000062" t="0.75000000000000122"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 Export Prices of Refined Petroleum Products</a:t>
            </a:r>
          </a:p>
        </c:rich>
      </c:tx>
      <c:overlay val="1"/>
    </c:title>
    <c:autoTitleDeleted val="0"/>
    <c:plotArea>
      <c:layout>
        <c:manualLayout>
          <c:layoutTarget val="inner"/>
          <c:xMode val="edge"/>
          <c:yMode val="edge"/>
          <c:x val="9.4079245820812507E-2"/>
          <c:y val="0.15337076622634188"/>
          <c:w val="0.88481717756694156"/>
          <c:h val="0.56640897046897165"/>
        </c:manualLayout>
      </c:layout>
      <c:lineChart>
        <c:grouping val="standard"/>
        <c:varyColors val="0"/>
        <c:ser>
          <c:idx val="0"/>
          <c:order val="0"/>
          <c:tx>
            <c:strRef>
              <c:f>'oil&amp;gas1'!$G$122</c:f>
              <c:strCache>
                <c:ptCount val="1"/>
                <c:pt idx="0">
                  <c:v>LPG</c:v>
                </c:pt>
              </c:strCache>
            </c:strRef>
          </c:tx>
          <c:marker>
            <c:symbol val="none"/>
          </c:marker>
          <c:cat>
            <c:numRef>
              <c:f>'oil&amp;gas1'!$H$121:$K$121</c:f>
              <c:numCache>
                <c:formatCode>General</c:formatCode>
                <c:ptCount val="4"/>
                <c:pt idx="0">
                  <c:v>2005</c:v>
                </c:pt>
                <c:pt idx="1">
                  <c:v>2006</c:v>
                </c:pt>
                <c:pt idx="2">
                  <c:v>2007</c:v>
                </c:pt>
                <c:pt idx="3">
                  <c:v>2008</c:v>
                </c:pt>
              </c:numCache>
            </c:numRef>
          </c:cat>
          <c:val>
            <c:numRef>
              <c:f>'oil&amp;gas1'!$H$122:$K$122</c:f>
              <c:numCache>
                <c:formatCode>_-* #,##0_-;\-* #,##0_-;_-* "-"??_-;_-@_-</c:formatCode>
                <c:ptCount val="4"/>
                <c:pt idx="0">
                  <c:v>443</c:v>
                </c:pt>
                <c:pt idx="1">
                  <c:v>588</c:v>
                </c:pt>
                <c:pt idx="2">
                  <c:v>608</c:v>
                </c:pt>
                <c:pt idx="3">
                  <c:v>823</c:v>
                </c:pt>
              </c:numCache>
            </c:numRef>
          </c:val>
          <c:smooth val="1"/>
        </c:ser>
        <c:ser>
          <c:idx val="1"/>
          <c:order val="1"/>
          <c:tx>
            <c:strRef>
              <c:f>'oil&amp;gas1'!$G$123</c:f>
              <c:strCache>
                <c:ptCount val="1"/>
                <c:pt idx="0">
                  <c:v>Unleaded Gasoline</c:v>
                </c:pt>
              </c:strCache>
            </c:strRef>
          </c:tx>
          <c:marker>
            <c:symbol val="none"/>
          </c:marker>
          <c:cat>
            <c:numRef>
              <c:f>'oil&amp;gas1'!$H$121:$K$121</c:f>
              <c:numCache>
                <c:formatCode>General</c:formatCode>
                <c:ptCount val="4"/>
                <c:pt idx="0">
                  <c:v>2005</c:v>
                </c:pt>
                <c:pt idx="1">
                  <c:v>2006</c:v>
                </c:pt>
                <c:pt idx="2">
                  <c:v>2007</c:v>
                </c:pt>
                <c:pt idx="3">
                  <c:v>2008</c:v>
                </c:pt>
              </c:numCache>
            </c:numRef>
          </c:cat>
          <c:val>
            <c:numRef>
              <c:f>'oil&amp;gas1'!$H$123:$K$123</c:f>
              <c:numCache>
                <c:formatCode>_-* #,##0_-;\-* #,##0_-;_-* "-"??_-;_-@_-</c:formatCode>
                <c:ptCount val="4"/>
                <c:pt idx="0">
                  <c:v>500</c:v>
                </c:pt>
                <c:pt idx="1">
                  <c:v>644</c:v>
                </c:pt>
                <c:pt idx="2">
                  <c:v>686</c:v>
                </c:pt>
                <c:pt idx="3">
                  <c:v>961</c:v>
                </c:pt>
              </c:numCache>
            </c:numRef>
          </c:val>
          <c:smooth val="1"/>
        </c:ser>
        <c:ser>
          <c:idx val="2"/>
          <c:order val="2"/>
          <c:tx>
            <c:strRef>
              <c:f>'oil&amp;gas1'!$G$124</c:f>
              <c:strCache>
                <c:ptCount val="1"/>
                <c:pt idx="0">
                  <c:v>Naphtha</c:v>
                </c:pt>
              </c:strCache>
            </c:strRef>
          </c:tx>
          <c:marker>
            <c:symbol val="none"/>
          </c:marker>
          <c:cat>
            <c:numRef>
              <c:f>'oil&amp;gas1'!$H$121:$K$121</c:f>
              <c:numCache>
                <c:formatCode>General</c:formatCode>
                <c:ptCount val="4"/>
                <c:pt idx="0">
                  <c:v>2005</c:v>
                </c:pt>
                <c:pt idx="1">
                  <c:v>2006</c:v>
                </c:pt>
                <c:pt idx="2">
                  <c:v>2007</c:v>
                </c:pt>
                <c:pt idx="3">
                  <c:v>2008</c:v>
                </c:pt>
              </c:numCache>
            </c:numRef>
          </c:cat>
          <c:val>
            <c:numRef>
              <c:f>'oil&amp;gas1'!$H$124:$K$124</c:f>
              <c:numCache>
                <c:formatCode>_-* #,##0_-;\-* #,##0_-;_-* "-"??_-;_-@_-</c:formatCode>
                <c:ptCount val="4"/>
                <c:pt idx="0">
                  <c:v>479</c:v>
                </c:pt>
                <c:pt idx="1">
                  <c:v>551</c:v>
                </c:pt>
                <c:pt idx="2">
                  <c:v>658</c:v>
                </c:pt>
                <c:pt idx="3">
                  <c:v>915</c:v>
                </c:pt>
              </c:numCache>
            </c:numRef>
          </c:val>
          <c:smooth val="1"/>
        </c:ser>
        <c:ser>
          <c:idx val="3"/>
          <c:order val="3"/>
          <c:tx>
            <c:strRef>
              <c:f>'oil&amp;gas1'!$G$125</c:f>
              <c:strCache>
                <c:ptCount val="1"/>
                <c:pt idx="0">
                  <c:v>Jet fuel / Kerosene</c:v>
                </c:pt>
              </c:strCache>
            </c:strRef>
          </c:tx>
          <c:marker>
            <c:symbol val="none"/>
          </c:marker>
          <c:cat>
            <c:numRef>
              <c:f>'oil&amp;gas1'!$H$121:$K$121</c:f>
              <c:numCache>
                <c:formatCode>General</c:formatCode>
                <c:ptCount val="4"/>
                <c:pt idx="0">
                  <c:v>2005</c:v>
                </c:pt>
                <c:pt idx="1">
                  <c:v>2006</c:v>
                </c:pt>
                <c:pt idx="2">
                  <c:v>2007</c:v>
                </c:pt>
                <c:pt idx="3">
                  <c:v>2008</c:v>
                </c:pt>
              </c:numCache>
            </c:numRef>
          </c:cat>
          <c:val>
            <c:numRef>
              <c:f>'oil&amp;gas1'!$H$125:$K$125</c:f>
              <c:numCache>
                <c:formatCode>_-* #,##0_-;\-* #,##0_-;_-* "-"??_-;_-@_-</c:formatCode>
                <c:ptCount val="4"/>
                <c:pt idx="0">
                  <c:v>484</c:v>
                </c:pt>
                <c:pt idx="1">
                  <c:v>639</c:v>
                </c:pt>
                <c:pt idx="2">
                  <c:v>665</c:v>
                </c:pt>
                <c:pt idx="3">
                  <c:v>1115</c:v>
                </c:pt>
              </c:numCache>
            </c:numRef>
          </c:val>
          <c:smooth val="1"/>
        </c:ser>
        <c:ser>
          <c:idx val="4"/>
          <c:order val="4"/>
          <c:tx>
            <c:strRef>
              <c:f>'oil&amp;gas1'!$G$126</c:f>
              <c:strCache>
                <c:ptCount val="1"/>
                <c:pt idx="0">
                  <c:v>Gas oil / Diesel</c:v>
                </c:pt>
              </c:strCache>
            </c:strRef>
          </c:tx>
          <c:marker>
            <c:symbol val="none"/>
          </c:marker>
          <c:cat>
            <c:numRef>
              <c:f>'oil&amp;gas1'!$H$121:$K$121</c:f>
              <c:numCache>
                <c:formatCode>General</c:formatCode>
                <c:ptCount val="4"/>
                <c:pt idx="0">
                  <c:v>2005</c:v>
                </c:pt>
                <c:pt idx="1">
                  <c:v>2006</c:v>
                </c:pt>
                <c:pt idx="2">
                  <c:v>2007</c:v>
                </c:pt>
                <c:pt idx="3">
                  <c:v>2008</c:v>
                </c:pt>
              </c:numCache>
            </c:numRef>
          </c:cat>
          <c:val>
            <c:numRef>
              <c:f>'oil&amp;gas1'!$H$126:$K$126</c:f>
              <c:numCache>
                <c:formatCode>_-* #,##0_-;\-* #,##0_-;_-* "-"??_-;_-@_-</c:formatCode>
                <c:ptCount val="4"/>
                <c:pt idx="0">
                  <c:v>447</c:v>
                </c:pt>
                <c:pt idx="1">
                  <c:v>594</c:v>
                </c:pt>
                <c:pt idx="2">
                  <c:v>614</c:v>
                </c:pt>
                <c:pt idx="3">
                  <c:v>1031</c:v>
                </c:pt>
              </c:numCache>
            </c:numRef>
          </c:val>
          <c:smooth val="1"/>
        </c:ser>
        <c:ser>
          <c:idx val="5"/>
          <c:order val="5"/>
          <c:tx>
            <c:strRef>
              <c:f>'oil&amp;gas1'!$G$127</c:f>
              <c:strCache>
                <c:ptCount val="1"/>
                <c:pt idx="0">
                  <c:v>Heavy fuel Oil</c:v>
                </c:pt>
              </c:strCache>
            </c:strRef>
          </c:tx>
          <c:marker>
            <c:symbol val="none"/>
          </c:marker>
          <c:cat>
            <c:numRef>
              <c:f>'oil&amp;gas1'!$H$121:$K$121</c:f>
              <c:numCache>
                <c:formatCode>General</c:formatCode>
                <c:ptCount val="4"/>
                <c:pt idx="0">
                  <c:v>2005</c:v>
                </c:pt>
                <c:pt idx="1">
                  <c:v>2006</c:v>
                </c:pt>
                <c:pt idx="2">
                  <c:v>2007</c:v>
                </c:pt>
                <c:pt idx="3">
                  <c:v>2008</c:v>
                </c:pt>
              </c:numCache>
            </c:numRef>
          </c:cat>
          <c:val>
            <c:numRef>
              <c:f>'oil&amp;gas1'!$H$127:$K$127</c:f>
              <c:numCache>
                <c:formatCode>_-* #,##0_-;\-* #,##0_-;_-* "-"??_-;_-@_-</c:formatCode>
                <c:ptCount val="4"/>
                <c:pt idx="0">
                  <c:v>263</c:v>
                </c:pt>
                <c:pt idx="1">
                  <c:v>321</c:v>
                </c:pt>
                <c:pt idx="2">
                  <c:v>361</c:v>
                </c:pt>
                <c:pt idx="3">
                  <c:v>545</c:v>
                </c:pt>
              </c:numCache>
            </c:numRef>
          </c:val>
          <c:smooth val="1"/>
        </c:ser>
        <c:dLbls>
          <c:showLegendKey val="0"/>
          <c:showVal val="0"/>
          <c:showCatName val="0"/>
          <c:showSerName val="0"/>
          <c:showPercent val="0"/>
          <c:showBubbleSize val="0"/>
        </c:dLbls>
        <c:marker val="1"/>
        <c:smooth val="0"/>
        <c:axId val="127497728"/>
        <c:axId val="127499264"/>
      </c:lineChart>
      <c:catAx>
        <c:axId val="127497728"/>
        <c:scaling>
          <c:orientation val="minMax"/>
        </c:scaling>
        <c:delete val="0"/>
        <c:axPos val="b"/>
        <c:numFmt formatCode="General" sourceLinked="1"/>
        <c:majorTickMark val="out"/>
        <c:minorTickMark val="none"/>
        <c:tickLblPos val="nextTo"/>
        <c:spPr>
          <a:noFill/>
        </c:spPr>
        <c:txPr>
          <a:bodyPr/>
          <a:lstStyle/>
          <a:p>
            <a:pPr>
              <a:defRPr>
                <a:solidFill>
                  <a:srgbClr val="3D3D3D"/>
                </a:solidFill>
              </a:defRPr>
            </a:pPr>
            <a:endParaRPr lang="en-US"/>
          </a:p>
        </c:txPr>
        <c:crossAx val="127499264"/>
        <c:crosses val="autoZero"/>
        <c:auto val="1"/>
        <c:lblAlgn val="ctr"/>
        <c:lblOffset val="100"/>
        <c:noMultiLvlLbl val="0"/>
      </c:catAx>
      <c:valAx>
        <c:axId val="127499264"/>
        <c:scaling>
          <c:orientation val="minMax"/>
        </c:scaling>
        <c:delete val="0"/>
        <c:axPos val="l"/>
        <c:majorGridlines>
          <c:spPr>
            <a:ln w="3175">
              <a:solidFill>
                <a:srgbClr val="BF975B">
                  <a:alpha val="50000"/>
                </a:srgbClr>
              </a:solidFill>
            </a:ln>
          </c:spPr>
        </c:majorGridlines>
        <c:title>
          <c:tx>
            <c:rich>
              <a:bodyPr rot="0" vert="horz"/>
              <a:lstStyle/>
              <a:p>
                <a:pPr>
                  <a:defRPr/>
                </a:pPr>
                <a:r>
                  <a:rPr lang="en-US"/>
                  <a:t>( $/Metric Ton)</a:t>
                </a:r>
              </a:p>
            </c:rich>
          </c:tx>
          <c:layout>
            <c:manualLayout>
              <c:xMode val="edge"/>
              <c:yMode val="edge"/>
              <c:x val="0"/>
              <c:y val="3.9961212411298817E-2"/>
            </c:manualLayout>
          </c:layout>
          <c:overlay val="0"/>
        </c:title>
        <c:numFmt formatCode="_-* #,##0_-;\-* #,##0_-;_-* &quot;-&quot;??_-;_-@_-" sourceLinked="1"/>
        <c:majorTickMark val="out"/>
        <c:minorTickMark val="none"/>
        <c:tickLblPos val="nextTo"/>
        <c:txPr>
          <a:bodyPr/>
          <a:lstStyle/>
          <a:p>
            <a:pPr>
              <a:defRPr>
                <a:solidFill>
                  <a:srgbClr val="3D3D3D"/>
                </a:solidFill>
              </a:defRPr>
            </a:pPr>
            <a:endParaRPr lang="en-US"/>
          </a:p>
        </c:txPr>
        <c:crossAx val="127497728"/>
        <c:crosses val="autoZero"/>
        <c:crossBetween val="between"/>
      </c:valAx>
    </c:plotArea>
    <c:legend>
      <c:legendPos val="r"/>
      <c:layout>
        <c:manualLayout>
          <c:xMode val="edge"/>
          <c:yMode val="edge"/>
          <c:x val="6.2277777777777779E-2"/>
          <c:y val="0.81853851196771377"/>
          <c:w val="0.93494444444444591"/>
          <c:h val="0.17373352065588668"/>
        </c:manualLayout>
      </c:layout>
      <c:overlay val="0"/>
      <c:txPr>
        <a:bodyPr/>
        <a:lstStyle/>
        <a:p>
          <a:pPr>
            <a:defRPr>
              <a:solidFill>
                <a:srgbClr val="3D3D3D"/>
              </a:solidFill>
            </a:defRPr>
          </a:pPr>
          <a:endParaRPr lang="en-US"/>
        </a:p>
      </c:txPr>
    </c:legend>
    <c:plotVisOnly val="1"/>
    <c:dispBlanksAs val="gap"/>
    <c:showDLblsOverMax val="0"/>
  </c:chart>
  <c:printSettings>
    <c:headerFooter/>
    <c:pageMargins b="0.75000000000000122" l="0.70000000000000062" r="0.70000000000000062" t="0.75000000000000122"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109973753281297"/>
          <c:y val="4.8497264113172414E-2"/>
          <c:w val="0.60974110726432829"/>
          <c:h val="0.70110814888295181"/>
        </c:manualLayout>
      </c:layout>
      <c:barChart>
        <c:barDir val="col"/>
        <c:grouping val="clustered"/>
        <c:varyColors val="0"/>
        <c:ser>
          <c:idx val="1"/>
          <c:order val="0"/>
          <c:tx>
            <c:strRef>
              <c:f>electricity!$G$90</c:f>
              <c:strCache>
                <c:ptCount val="1"/>
                <c:pt idx="0">
                  <c:v>Production</c:v>
                </c:pt>
              </c:strCache>
            </c:strRef>
          </c:tx>
          <c:spPr>
            <a:solidFill>
              <a:schemeClr val="bg2">
                <a:lumMod val="50000"/>
              </a:schemeClr>
            </a:solidFill>
          </c:spPr>
          <c:invertIfNegative val="0"/>
          <c:cat>
            <c:numRef>
              <c:f>electricity!$H$89:$J$89</c:f>
              <c:numCache>
                <c:formatCode>General</c:formatCode>
                <c:ptCount val="3"/>
                <c:pt idx="0">
                  <c:v>2008</c:v>
                </c:pt>
                <c:pt idx="1">
                  <c:v>2009</c:v>
                </c:pt>
                <c:pt idx="2">
                  <c:v>2010</c:v>
                </c:pt>
              </c:numCache>
            </c:numRef>
          </c:cat>
          <c:val>
            <c:numRef>
              <c:f>electricity!$H$90:$J$90</c:f>
              <c:numCache>
                <c:formatCode>General</c:formatCode>
                <c:ptCount val="3"/>
                <c:pt idx="0">
                  <c:v>172565</c:v>
                </c:pt>
                <c:pt idx="1">
                  <c:v>185955</c:v>
                </c:pt>
                <c:pt idx="2">
                  <c:v>183561</c:v>
                </c:pt>
              </c:numCache>
            </c:numRef>
          </c:val>
        </c:ser>
        <c:ser>
          <c:idx val="2"/>
          <c:order val="1"/>
          <c:tx>
            <c:strRef>
              <c:f>electricity!$G$91</c:f>
              <c:strCache>
                <c:ptCount val="1"/>
                <c:pt idx="0">
                  <c:v>Consumption</c:v>
                </c:pt>
              </c:strCache>
            </c:strRef>
          </c:tx>
          <c:spPr>
            <a:solidFill>
              <a:schemeClr val="accent2">
                <a:lumMod val="60000"/>
                <a:lumOff val="40000"/>
              </a:schemeClr>
            </a:solidFill>
          </c:spPr>
          <c:invertIfNegative val="0"/>
          <c:cat>
            <c:numRef>
              <c:f>electricity!$H$89:$J$89</c:f>
              <c:numCache>
                <c:formatCode>General</c:formatCode>
                <c:ptCount val="3"/>
                <c:pt idx="0">
                  <c:v>2008</c:v>
                </c:pt>
                <c:pt idx="1">
                  <c:v>2009</c:v>
                </c:pt>
                <c:pt idx="2">
                  <c:v>2010</c:v>
                </c:pt>
              </c:numCache>
            </c:numRef>
          </c:cat>
          <c:val>
            <c:numRef>
              <c:f>electricity!$H$91:$J$91</c:f>
              <c:numCache>
                <c:formatCode>#,##0</c:formatCode>
                <c:ptCount val="3"/>
                <c:pt idx="0">
                  <c:v>170202</c:v>
                </c:pt>
                <c:pt idx="1">
                  <c:v>173781</c:v>
                </c:pt>
                <c:pt idx="2">
                  <c:v>192028</c:v>
                </c:pt>
              </c:numCache>
            </c:numRef>
          </c:val>
        </c:ser>
        <c:dLbls>
          <c:showLegendKey val="0"/>
          <c:showVal val="0"/>
          <c:showCatName val="0"/>
          <c:showSerName val="0"/>
          <c:showPercent val="0"/>
          <c:showBubbleSize val="0"/>
        </c:dLbls>
        <c:gapWidth val="199"/>
        <c:overlap val="4"/>
        <c:axId val="128119552"/>
        <c:axId val="128121088"/>
      </c:barChart>
      <c:catAx>
        <c:axId val="128119552"/>
        <c:scaling>
          <c:orientation val="minMax"/>
        </c:scaling>
        <c:delete val="0"/>
        <c:axPos val="b"/>
        <c:numFmt formatCode="General" sourceLinked="1"/>
        <c:majorTickMark val="none"/>
        <c:minorTickMark val="none"/>
        <c:tickLblPos val="nextTo"/>
        <c:txPr>
          <a:bodyPr/>
          <a:lstStyle/>
          <a:p>
            <a:pPr>
              <a:defRPr b="1"/>
            </a:pPr>
            <a:endParaRPr lang="en-US"/>
          </a:p>
        </c:txPr>
        <c:crossAx val="128121088"/>
        <c:crosses val="autoZero"/>
        <c:auto val="1"/>
        <c:lblAlgn val="ctr"/>
        <c:lblOffset val="100"/>
        <c:noMultiLvlLbl val="0"/>
      </c:catAx>
      <c:valAx>
        <c:axId val="128121088"/>
        <c:scaling>
          <c:orientation val="minMax"/>
        </c:scaling>
        <c:delete val="0"/>
        <c:axPos val="l"/>
        <c:majorGridlines/>
        <c:title>
          <c:tx>
            <c:rich>
              <a:bodyPr/>
              <a:lstStyle/>
              <a:p>
                <a:pPr>
                  <a:defRPr/>
                </a:pPr>
                <a:r>
                  <a:rPr lang="en-US"/>
                  <a:t>Million Imperial Gallons</a:t>
                </a:r>
              </a:p>
            </c:rich>
          </c:tx>
          <c:overlay val="0"/>
        </c:title>
        <c:numFmt formatCode="#,##0" sourceLinked="0"/>
        <c:majorTickMark val="out"/>
        <c:minorTickMark val="none"/>
        <c:tickLblPos val="nextTo"/>
        <c:txPr>
          <a:bodyPr/>
          <a:lstStyle/>
          <a:p>
            <a:pPr>
              <a:defRPr b="1"/>
            </a:pPr>
            <a:endParaRPr lang="en-US"/>
          </a:p>
        </c:txPr>
        <c:crossAx val="128119552"/>
        <c:crosses val="autoZero"/>
        <c:crossBetween val="between"/>
      </c:valAx>
    </c:plotArea>
    <c:legend>
      <c:legendPos val="r"/>
      <c:overlay val="0"/>
      <c:txPr>
        <a:bodyPr/>
        <a:lstStyle/>
        <a:p>
          <a:pPr>
            <a:defRPr b="1"/>
          </a:pPr>
          <a:endParaRPr lang="en-US"/>
        </a:p>
      </c:txPr>
    </c:legend>
    <c:plotVisOnly val="1"/>
    <c:dispBlanksAs val="gap"/>
    <c:showDLblsOverMax val="0"/>
  </c:chart>
  <c:printSettings>
    <c:headerFooter/>
    <c:pageMargins b="0.75000000000000921" l="0.70000000000000062" r="0.70000000000000062" t="0.750000000000009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233990020022199"/>
          <c:y val="5.3031599396532118E-2"/>
          <c:w val="0.71999892870534044"/>
          <c:h val="0.71872238411143496"/>
        </c:manualLayout>
      </c:layout>
      <c:barChart>
        <c:barDir val="col"/>
        <c:grouping val="clustered"/>
        <c:varyColors val="0"/>
        <c:ser>
          <c:idx val="0"/>
          <c:order val="0"/>
          <c:tx>
            <c:strRef>
              <c:f>GDP!$K$143</c:f>
              <c:strCache>
                <c:ptCount val="1"/>
                <c:pt idx="0">
                  <c:v>GDP</c:v>
                </c:pt>
              </c:strCache>
            </c:strRef>
          </c:tx>
          <c:spPr>
            <a:solidFill>
              <a:schemeClr val="bg2">
                <a:lumMod val="50000"/>
              </a:schemeClr>
            </a:solidFill>
          </c:spPr>
          <c:invertIfNegative val="0"/>
          <c:cat>
            <c:numRef>
              <c:f>GDP!$C$142:$E$142</c:f>
              <c:numCache>
                <c:formatCode>General</c:formatCode>
                <c:ptCount val="3"/>
                <c:pt idx="0">
                  <c:v>2008</c:v>
                </c:pt>
                <c:pt idx="1">
                  <c:v>2009</c:v>
                </c:pt>
                <c:pt idx="2">
                  <c:v>2010</c:v>
                </c:pt>
              </c:numCache>
            </c:numRef>
          </c:cat>
          <c:val>
            <c:numRef>
              <c:f>GDP!$C$143:$E$143</c:f>
              <c:numCache>
                <c:formatCode>#,##0</c:formatCode>
                <c:ptCount val="3"/>
                <c:pt idx="0">
                  <c:v>705159.12021122978</c:v>
                </c:pt>
                <c:pt idx="1">
                  <c:v>535310.82681124576</c:v>
                </c:pt>
                <c:pt idx="2">
                  <c:v>620316.47685125063</c:v>
                </c:pt>
              </c:numCache>
            </c:numRef>
          </c:val>
        </c:ser>
        <c:ser>
          <c:idx val="1"/>
          <c:order val="1"/>
          <c:tx>
            <c:strRef>
              <c:f>GDP!$K$144</c:f>
              <c:strCache>
                <c:ptCount val="1"/>
                <c:pt idx="0">
                  <c:v>Imports</c:v>
                </c:pt>
              </c:strCache>
            </c:strRef>
          </c:tx>
          <c:spPr>
            <a:solidFill>
              <a:schemeClr val="accent2">
                <a:lumMod val="60000"/>
                <a:lumOff val="40000"/>
              </a:schemeClr>
            </a:solidFill>
          </c:spPr>
          <c:invertIfNegative val="0"/>
          <c:cat>
            <c:numRef>
              <c:f>GDP!$C$142:$E$142</c:f>
              <c:numCache>
                <c:formatCode>General</c:formatCode>
                <c:ptCount val="3"/>
                <c:pt idx="0">
                  <c:v>2008</c:v>
                </c:pt>
                <c:pt idx="1">
                  <c:v>2009</c:v>
                </c:pt>
                <c:pt idx="2">
                  <c:v>2010</c:v>
                </c:pt>
              </c:numCache>
            </c:numRef>
          </c:cat>
          <c:val>
            <c:numRef>
              <c:f>GDP!$C$144:$E$144</c:f>
              <c:numCache>
                <c:formatCode>#,##0</c:formatCode>
                <c:ptCount val="3"/>
                <c:pt idx="0">
                  <c:v>90277.039067999998</c:v>
                </c:pt>
                <c:pt idx="1">
                  <c:v>93872.167709000001</c:v>
                </c:pt>
                <c:pt idx="2">
                  <c:v>86574.122810999994</c:v>
                </c:pt>
              </c:numCache>
            </c:numRef>
          </c:val>
        </c:ser>
        <c:dLbls>
          <c:showLegendKey val="0"/>
          <c:showVal val="0"/>
          <c:showCatName val="0"/>
          <c:showSerName val="0"/>
          <c:showPercent val="0"/>
          <c:showBubbleSize val="0"/>
        </c:dLbls>
        <c:gapWidth val="150"/>
        <c:axId val="115282688"/>
        <c:axId val="115284224"/>
      </c:barChart>
      <c:catAx>
        <c:axId val="115282688"/>
        <c:scaling>
          <c:orientation val="minMax"/>
        </c:scaling>
        <c:delete val="0"/>
        <c:axPos val="b"/>
        <c:numFmt formatCode="General" sourceLinked="1"/>
        <c:majorTickMark val="out"/>
        <c:minorTickMark val="none"/>
        <c:tickLblPos val="nextTo"/>
        <c:crossAx val="115284224"/>
        <c:crosses val="autoZero"/>
        <c:auto val="1"/>
        <c:lblAlgn val="ctr"/>
        <c:lblOffset val="100"/>
        <c:noMultiLvlLbl val="0"/>
      </c:catAx>
      <c:valAx>
        <c:axId val="115284224"/>
        <c:scaling>
          <c:orientation val="minMax"/>
        </c:scaling>
        <c:delete val="0"/>
        <c:axPos val="l"/>
        <c:majorGridlines/>
        <c:numFmt formatCode="#,##0" sourceLinked="0"/>
        <c:majorTickMark val="out"/>
        <c:minorTickMark val="none"/>
        <c:tickLblPos val="nextTo"/>
        <c:crossAx val="115282688"/>
        <c:crosses val="autoZero"/>
        <c:crossBetween val="between"/>
      </c:valAx>
    </c:plotArea>
    <c:legend>
      <c:legendPos val="r"/>
      <c:layout>
        <c:manualLayout>
          <c:xMode val="edge"/>
          <c:yMode val="edge"/>
          <c:x val="0.14636863249237414"/>
          <c:y val="0.89851489036311405"/>
          <c:w val="0.70941368043280306"/>
          <c:h val="9.5358670717341443E-2"/>
        </c:manualLayout>
      </c:layout>
      <c:overlay val="0"/>
    </c:legend>
    <c:plotVisOnly val="1"/>
    <c:dispBlanksAs val="gap"/>
    <c:showDLblsOverMax val="0"/>
  </c:chart>
  <c:printSettings>
    <c:headerFooter/>
    <c:pageMargins b="0.75000000000001465" l="0.70000000000000062" r="0.70000000000000062" t="0.75000000000001465" header="0.30000000000000032" footer="0.30000000000000032"/>
    <c:pageSetup orientation="portrait"/>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742423384127442"/>
          <c:y val="0.1274238177854887"/>
          <c:w val="0.59203273081802477"/>
          <c:h val="0.78171733618043504"/>
        </c:manualLayout>
      </c:layout>
      <c:barChart>
        <c:barDir val="col"/>
        <c:grouping val="clustered"/>
        <c:varyColors val="0"/>
        <c:ser>
          <c:idx val="0"/>
          <c:order val="0"/>
          <c:tx>
            <c:strRef>
              <c:f>electricity!$G$29</c:f>
              <c:strCache>
                <c:ptCount val="1"/>
                <c:pt idx="0">
                  <c:v>Al Ain</c:v>
                </c:pt>
              </c:strCache>
            </c:strRef>
          </c:tx>
          <c:spPr>
            <a:solidFill>
              <a:schemeClr val="bg2">
                <a:lumMod val="50000"/>
              </a:schemeClr>
            </a:solidFill>
          </c:spPr>
          <c:invertIfNegative val="0"/>
          <c:dLbls>
            <c:delete val="1"/>
          </c:dLbls>
          <c:cat>
            <c:numRef>
              <c:f>electricity!$H$28:$J$28</c:f>
              <c:numCache>
                <c:formatCode>General</c:formatCode>
                <c:ptCount val="3"/>
                <c:pt idx="0">
                  <c:v>25829424.157264367</c:v>
                </c:pt>
                <c:pt idx="1">
                  <c:v>2009</c:v>
                </c:pt>
                <c:pt idx="2">
                  <c:v>2010</c:v>
                </c:pt>
              </c:numCache>
            </c:numRef>
          </c:cat>
          <c:val>
            <c:numRef>
              <c:f>electricity!$H$29:$J$29</c:f>
              <c:numCache>
                <c:formatCode>General</c:formatCode>
                <c:ptCount val="3"/>
                <c:pt idx="0">
                  <c:v>9921347.773483973</c:v>
                </c:pt>
                <c:pt idx="1">
                  <c:v>22062262</c:v>
                </c:pt>
                <c:pt idx="2">
                  <c:v>25829424.157264367</c:v>
                </c:pt>
              </c:numCache>
            </c:numRef>
          </c:val>
        </c:ser>
        <c:ser>
          <c:idx val="1"/>
          <c:order val="1"/>
          <c:tx>
            <c:strRef>
              <c:f>electricity!$G$30</c:f>
              <c:strCache>
                <c:ptCount val="1"/>
                <c:pt idx="0">
                  <c:v>Western Region</c:v>
                </c:pt>
              </c:strCache>
            </c:strRef>
          </c:tx>
          <c:invertIfNegative val="0"/>
          <c:dLbls>
            <c:delete val="1"/>
          </c:dLbls>
          <c:cat>
            <c:numRef>
              <c:f>electricity!$H$28:$J$28</c:f>
              <c:numCache>
                <c:formatCode>General</c:formatCode>
                <c:ptCount val="3"/>
                <c:pt idx="0">
                  <c:v>25829424.157264367</c:v>
                </c:pt>
                <c:pt idx="1">
                  <c:v>2009</c:v>
                </c:pt>
                <c:pt idx="2">
                  <c:v>2010</c:v>
                </c:pt>
              </c:numCache>
            </c:numRef>
          </c:cat>
          <c:val>
            <c:numRef>
              <c:f>electricity!$H$30:$J$30</c:f>
              <c:numCache>
                <c:formatCode>General</c:formatCode>
                <c:ptCount val="3"/>
                <c:pt idx="0">
                  <c:v>4893228.0692516565</c:v>
                </c:pt>
                <c:pt idx="1">
                  <c:v>8474342</c:v>
                </c:pt>
                <c:pt idx="2">
                  <c:v>9921347.773483973</c:v>
                </c:pt>
              </c:numCache>
            </c:numRef>
          </c:val>
        </c:ser>
        <c:ser>
          <c:idx val="2"/>
          <c:order val="2"/>
          <c:tx>
            <c:strRef>
              <c:f>electricity!$G$31</c:f>
              <c:strCache>
                <c:ptCount val="1"/>
                <c:pt idx="0">
                  <c:v>Western Region</c:v>
                </c:pt>
              </c:strCache>
            </c:strRef>
          </c:tx>
          <c:spPr>
            <a:solidFill>
              <a:schemeClr val="accent2">
                <a:lumMod val="60000"/>
                <a:lumOff val="40000"/>
              </a:schemeClr>
            </a:solidFill>
          </c:spPr>
          <c:invertIfNegative val="0"/>
          <c:dLbls>
            <c:delete val="1"/>
          </c:dLbls>
          <c:cat>
            <c:numRef>
              <c:f>electricity!$H$28:$J$28</c:f>
              <c:numCache>
                <c:formatCode>General</c:formatCode>
                <c:ptCount val="3"/>
                <c:pt idx="0">
                  <c:v>25829424.157264367</c:v>
                </c:pt>
                <c:pt idx="1">
                  <c:v>2009</c:v>
                </c:pt>
                <c:pt idx="2">
                  <c:v>2010</c:v>
                </c:pt>
              </c:numCache>
            </c:numRef>
          </c:cat>
          <c:val>
            <c:numRef>
              <c:f>electricity!$H$31:$J$31</c:f>
              <c:numCache>
                <c:formatCode>General</c:formatCode>
                <c:ptCount val="3"/>
                <c:pt idx="0">
                  <c:v>3795429</c:v>
                </c:pt>
                <c:pt idx="1">
                  <c:v>4179562</c:v>
                </c:pt>
                <c:pt idx="2">
                  <c:v>4893228.0692516565</c:v>
                </c:pt>
              </c:numCache>
            </c:numRef>
          </c:val>
        </c:ser>
        <c:dLbls>
          <c:showLegendKey val="0"/>
          <c:showVal val="1"/>
          <c:showCatName val="1"/>
          <c:showSerName val="0"/>
          <c:showPercent val="0"/>
          <c:showBubbleSize val="0"/>
        </c:dLbls>
        <c:gapWidth val="150"/>
        <c:axId val="128692608"/>
        <c:axId val="128694144"/>
      </c:barChart>
      <c:catAx>
        <c:axId val="128692608"/>
        <c:scaling>
          <c:orientation val="minMax"/>
        </c:scaling>
        <c:delete val="1"/>
        <c:axPos val="b"/>
        <c:numFmt formatCode="General" sourceLinked="1"/>
        <c:majorTickMark val="out"/>
        <c:minorTickMark val="none"/>
        <c:tickLblPos val="none"/>
        <c:crossAx val="128694144"/>
        <c:crosses val="autoZero"/>
        <c:auto val="1"/>
        <c:lblAlgn val="ctr"/>
        <c:lblOffset val="100"/>
        <c:tickLblSkip val="1"/>
        <c:noMultiLvlLbl val="1"/>
      </c:catAx>
      <c:valAx>
        <c:axId val="128694144"/>
        <c:scaling>
          <c:orientation val="minMax"/>
        </c:scaling>
        <c:delete val="0"/>
        <c:axPos val="l"/>
        <c:majorGridlines/>
        <c:numFmt formatCode="#,##0" sourceLinked="0"/>
        <c:majorTickMark val="out"/>
        <c:minorTickMark val="none"/>
        <c:tickLblPos val="nextTo"/>
        <c:crossAx val="128692608"/>
        <c:crosses val="autoZero"/>
        <c:crossBetween val="between"/>
      </c:valAx>
    </c:plotArea>
    <c:legend>
      <c:legendPos val="r"/>
      <c:overlay val="0"/>
      <c:spPr>
        <a:ln>
          <a:solidFill>
            <a:sysClr val="windowText" lastClr="000000"/>
          </a:solidFill>
        </a:ln>
      </c:spPr>
    </c:legend>
    <c:plotVisOnly val="1"/>
    <c:dispBlanksAs val="gap"/>
    <c:showDLblsOverMax val="0"/>
  </c:chart>
  <c:printSettings>
    <c:headerFooter/>
    <c:pageMargins b="0.75000000000000944" l="0.70000000000000062" r="0.70000000000000062" t="0.75000000000000944" header="0.30000000000000032" footer="0.30000000000000032"/>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28799809114832"/>
          <c:y val="0.13936351706036745"/>
          <c:w val="0.57775402317134605"/>
          <c:h val="0.74465660542432388"/>
        </c:manualLayout>
      </c:layout>
      <c:barChart>
        <c:barDir val="col"/>
        <c:grouping val="clustered"/>
        <c:varyColors val="0"/>
        <c:ser>
          <c:idx val="0"/>
          <c:order val="0"/>
          <c:tx>
            <c:strRef>
              <c:f>electricity!$H$119</c:f>
              <c:strCache>
                <c:ptCount val="1"/>
                <c:pt idx="0">
                  <c:v>Western Region</c:v>
                </c:pt>
              </c:strCache>
            </c:strRef>
          </c:tx>
          <c:spPr>
            <a:solidFill>
              <a:schemeClr val="bg2">
                <a:lumMod val="50000"/>
              </a:schemeClr>
            </a:solidFill>
          </c:spPr>
          <c:invertIfNegative val="0"/>
          <c:cat>
            <c:numRef>
              <c:f>electricity!$I$118:$K$118</c:f>
              <c:numCache>
                <c:formatCode>General</c:formatCode>
                <c:ptCount val="3"/>
                <c:pt idx="0">
                  <c:v>51079</c:v>
                </c:pt>
                <c:pt idx="1">
                  <c:v>2009</c:v>
                </c:pt>
                <c:pt idx="2">
                  <c:v>2010</c:v>
                </c:pt>
              </c:numCache>
            </c:numRef>
          </c:cat>
          <c:val>
            <c:numRef>
              <c:f>electricity!$I$119:$K$119</c:f>
              <c:numCache>
                <c:formatCode>General</c:formatCode>
                <c:ptCount val="3"/>
                <c:pt idx="0">
                  <c:v>24580</c:v>
                </c:pt>
                <c:pt idx="1">
                  <c:v>107837</c:v>
                </c:pt>
                <c:pt idx="2">
                  <c:v>116369</c:v>
                </c:pt>
              </c:numCache>
            </c:numRef>
          </c:val>
        </c:ser>
        <c:ser>
          <c:idx val="1"/>
          <c:order val="1"/>
          <c:tx>
            <c:strRef>
              <c:f>electricity!$H$120</c:f>
              <c:strCache>
                <c:ptCount val="1"/>
                <c:pt idx="0">
                  <c:v>Al Ain</c:v>
                </c:pt>
              </c:strCache>
            </c:strRef>
          </c:tx>
          <c:invertIfNegative val="0"/>
          <c:cat>
            <c:numRef>
              <c:f>electricity!$I$118:$K$118</c:f>
              <c:numCache>
                <c:formatCode>General</c:formatCode>
                <c:ptCount val="3"/>
                <c:pt idx="0">
                  <c:v>51079</c:v>
                </c:pt>
                <c:pt idx="1">
                  <c:v>2009</c:v>
                </c:pt>
                <c:pt idx="2">
                  <c:v>2010</c:v>
                </c:pt>
              </c:numCache>
            </c:numRef>
          </c:cat>
          <c:val>
            <c:numRef>
              <c:f>electricity!$I$120:$K$120</c:f>
              <c:numCache>
                <c:formatCode>General</c:formatCode>
                <c:ptCount val="3"/>
                <c:pt idx="0">
                  <c:v>41121</c:v>
                </c:pt>
                <c:pt idx="1">
                  <c:v>41985</c:v>
                </c:pt>
                <c:pt idx="2">
                  <c:v>51079</c:v>
                </c:pt>
              </c:numCache>
            </c:numRef>
          </c:val>
        </c:ser>
        <c:ser>
          <c:idx val="2"/>
          <c:order val="2"/>
          <c:tx>
            <c:strRef>
              <c:f>electricity!$H$121</c:f>
              <c:strCache>
                <c:ptCount val="1"/>
                <c:pt idx="0">
                  <c:v>Western Region</c:v>
                </c:pt>
              </c:strCache>
            </c:strRef>
          </c:tx>
          <c:spPr>
            <a:solidFill>
              <a:schemeClr val="accent2">
                <a:lumMod val="60000"/>
                <a:lumOff val="40000"/>
              </a:schemeClr>
            </a:solidFill>
          </c:spPr>
          <c:invertIfNegative val="0"/>
          <c:cat>
            <c:numRef>
              <c:f>electricity!$I$118:$K$118</c:f>
              <c:numCache>
                <c:formatCode>General</c:formatCode>
                <c:ptCount val="3"/>
                <c:pt idx="0">
                  <c:v>51079</c:v>
                </c:pt>
                <c:pt idx="1">
                  <c:v>2009</c:v>
                </c:pt>
                <c:pt idx="2">
                  <c:v>2010</c:v>
                </c:pt>
              </c:numCache>
            </c:numRef>
          </c:cat>
          <c:val>
            <c:numRef>
              <c:f>electricity!$I$121:$K$121</c:f>
              <c:numCache>
                <c:formatCode>General</c:formatCode>
                <c:ptCount val="3"/>
                <c:pt idx="0">
                  <c:v>23466</c:v>
                </c:pt>
                <c:pt idx="1">
                  <c:v>23959</c:v>
                </c:pt>
                <c:pt idx="2">
                  <c:v>24580</c:v>
                </c:pt>
              </c:numCache>
            </c:numRef>
          </c:val>
        </c:ser>
        <c:dLbls>
          <c:showLegendKey val="0"/>
          <c:showVal val="0"/>
          <c:showCatName val="0"/>
          <c:showSerName val="0"/>
          <c:showPercent val="0"/>
          <c:showBubbleSize val="0"/>
        </c:dLbls>
        <c:gapWidth val="150"/>
        <c:axId val="128746240"/>
        <c:axId val="128747776"/>
      </c:barChart>
      <c:catAx>
        <c:axId val="128746240"/>
        <c:scaling>
          <c:orientation val="minMax"/>
        </c:scaling>
        <c:delete val="0"/>
        <c:axPos val="b"/>
        <c:numFmt formatCode="General" sourceLinked="1"/>
        <c:majorTickMark val="none"/>
        <c:minorTickMark val="none"/>
        <c:tickLblPos val="nextTo"/>
        <c:crossAx val="128747776"/>
        <c:crosses val="autoZero"/>
        <c:auto val="1"/>
        <c:lblAlgn val="ctr"/>
        <c:lblOffset val="100"/>
        <c:noMultiLvlLbl val="0"/>
      </c:catAx>
      <c:valAx>
        <c:axId val="128747776"/>
        <c:scaling>
          <c:orientation val="minMax"/>
        </c:scaling>
        <c:delete val="0"/>
        <c:axPos val="l"/>
        <c:majorGridlines/>
        <c:numFmt formatCode="#,##0" sourceLinked="0"/>
        <c:majorTickMark val="none"/>
        <c:minorTickMark val="none"/>
        <c:tickLblPos val="nextTo"/>
        <c:crossAx val="128746240"/>
        <c:crosses val="autoZero"/>
        <c:crossBetween val="between"/>
      </c:valAx>
    </c:plotArea>
    <c:legend>
      <c:legendPos val="r"/>
      <c:overlay val="0"/>
    </c:legend>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1200"/>
            </a:pPr>
            <a:r>
              <a:rPr lang="en-US" sz="1200"/>
              <a:t>Consumption of Electricity by Region</a:t>
            </a:r>
          </a:p>
        </c:rich>
      </c:tx>
      <c:layout>
        <c:manualLayout>
          <c:xMode val="edge"/>
          <c:yMode val="edge"/>
          <c:x val="0.13697295123565417"/>
          <c:y val="2.3108040551881873E-2"/>
        </c:manualLayout>
      </c:layout>
      <c:overlay val="1"/>
    </c:title>
    <c:autoTitleDeleted val="0"/>
    <c:plotArea>
      <c:layout>
        <c:manualLayout>
          <c:layoutTarget val="inner"/>
          <c:xMode val="edge"/>
          <c:yMode val="edge"/>
          <c:x val="0.24275850504678778"/>
          <c:y val="0.18240022489400112"/>
          <c:w val="0.59700041846343843"/>
          <c:h val="0.73202451453782402"/>
        </c:manualLayout>
      </c:layout>
      <c:pieChart>
        <c:varyColors val="1"/>
        <c:ser>
          <c:idx val="0"/>
          <c:order val="0"/>
          <c:dLbls>
            <c:dLbl>
              <c:idx val="2"/>
              <c:layout>
                <c:manualLayout>
                  <c:x val="3.4121374603948332E-2"/>
                  <c:y val="-2.042900919305414E-2"/>
                </c:manualLayout>
              </c:layout>
              <c:dLblPos val="inEnd"/>
              <c:showLegendKey val="0"/>
              <c:showVal val="0"/>
              <c:showCatName val="1"/>
              <c:showSerName val="0"/>
              <c:showPercent val="1"/>
              <c:showBubbleSize val="0"/>
            </c:dLbl>
            <c:showLegendKey val="0"/>
            <c:showVal val="0"/>
            <c:showCatName val="1"/>
            <c:showSerName val="0"/>
            <c:showPercent val="1"/>
            <c:showBubbleSize val="0"/>
            <c:showLeaderLines val="1"/>
          </c:dLbls>
          <c:cat>
            <c:strRef>
              <c:f>electricity!$G$28:$G$30</c:f>
              <c:strCache>
                <c:ptCount val="3"/>
                <c:pt idx="0">
                  <c:v>Abu Dhabi</c:v>
                </c:pt>
                <c:pt idx="1">
                  <c:v>Al Ain</c:v>
                </c:pt>
                <c:pt idx="2">
                  <c:v>Western Region</c:v>
                </c:pt>
              </c:strCache>
            </c:strRef>
          </c:cat>
          <c:val>
            <c:numRef>
              <c:f>electricity!$H$28:$H$30</c:f>
              <c:numCache>
                <c:formatCode>General</c:formatCode>
                <c:ptCount val="3"/>
                <c:pt idx="0">
                  <c:v>25829424.157264367</c:v>
                </c:pt>
                <c:pt idx="1">
                  <c:v>9921347.773483973</c:v>
                </c:pt>
                <c:pt idx="2">
                  <c:v>4893228.0692516565</c:v>
                </c:pt>
              </c:numCache>
            </c:numRef>
          </c:val>
        </c:ser>
        <c:dLbls>
          <c:showLegendKey val="0"/>
          <c:showVal val="0"/>
          <c:showCatName val="1"/>
          <c:showSerName val="0"/>
          <c:showPercent val="1"/>
          <c:showBubbleSize val="0"/>
          <c:showLeaderLines val="1"/>
        </c:dLbls>
        <c:firstSliceAng val="0"/>
      </c:pieChart>
    </c:plotArea>
    <c:plotVisOnly val="1"/>
    <c:dispBlanksAs val="zero"/>
    <c:showDLblsOverMax val="0"/>
  </c:chart>
  <c:printSettings>
    <c:headerFooter/>
    <c:pageMargins b="1" l="0.75000000000000189" r="0.75000000000000189" t="1" header="0.5" footer="0.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1200"/>
            </a:pPr>
            <a:r>
              <a:rPr lang="en-US" sz="1200"/>
              <a:t>Amount of Electricity Consumption by Sector</a:t>
            </a:r>
          </a:p>
        </c:rich>
      </c:tx>
      <c:overlay val="1"/>
    </c:title>
    <c:autoTitleDeleted val="0"/>
    <c:plotArea>
      <c:layout>
        <c:manualLayout>
          <c:layoutTarget val="inner"/>
          <c:xMode val="edge"/>
          <c:yMode val="edge"/>
          <c:x val="0.18007638099266349"/>
          <c:y val="0.16898148148148179"/>
          <c:w val="0.59386991096325759"/>
          <c:h val="0.71759259259259323"/>
        </c:manualLayout>
      </c:layout>
      <c:pieChart>
        <c:varyColors val="1"/>
        <c:ser>
          <c:idx val="0"/>
          <c:order val="0"/>
          <c:dLbls>
            <c:dLbl>
              <c:idx val="3"/>
              <c:layout>
                <c:manualLayout>
                  <c:x val="8.790113735783027E-2"/>
                  <c:y val="0.23224081364829396"/>
                </c:manualLayout>
              </c:layout>
              <c:showLegendKey val="0"/>
              <c:showVal val="0"/>
              <c:showCatName val="1"/>
              <c:showSerName val="0"/>
              <c:showPercent val="1"/>
              <c:showBubbleSize val="0"/>
            </c:dLbl>
            <c:dLbl>
              <c:idx val="4"/>
              <c:layout>
                <c:manualLayout>
                  <c:x val="3.4356955380577432E-3"/>
                  <c:y val="0.12152777777777779"/>
                </c:manualLayout>
              </c:layout>
              <c:showLegendKey val="0"/>
              <c:showVal val="0"/>
              <c:showCatName val="1"/>
              <c:showSerName val="0"/>
              <c:showPercent val="1"/>
              <c:showBubbleSize val="0"/>
            </c:dLbl>
            <c:dLbl>
              <c:idx val="5"/>
              <c:layout>
                <c:manualLayout>
                  <c:x val="7.4004155730533691E-2"/>
                  <c:y val="0.17708333333333368"/>
                </c:manualLayout>
              </c:layout>
              <c:showLegendKey val="0"/>
              <c:showVal val="0"/>
              <c:showCatName val="1"/>
              <c:showSerName val="0"/>
              <c:showPercent val="1"/>
              <c:showBubbleSize val="0"/>
            </c:dLbl>
            <c:showLegendKey val="0"/>
            <c:showVal val="0"/>
            <c:showCatName val="1"/>
            <c:showSerName val="0"/>
            <c:showPercent val="1"/>
            <c:showBubbleSize val="0"/>
            <c:showLeaderLines val="0"/>
          </c:dLbls>
          <c:cat>
            <c:strRef>
              <c:f>electricity!$G$56:$G$61</c:f>
              <c:strCache>
                <c:ptCount val="6"/>
                <c:pt idx="0">
                  <c:v>Domestic Sector</c:v>
                </c:pt>
                <c:pt idx="1">
                  <c:v>Commercial</c:v>
                </c:pt>
                <c:pt idx="2">
                  <c:v>Government</c:v>
                </c:pt>
                <c:pt idx="3">
                  <c:v>Agriculture</c:v>
                </c:pt>
                <c:pt idx="4">
                  <c:v>Industry</c:v>
                </c:pt>
                <c:pt idx="5">
                  <c:v>Other Sectors</c:v>
                </c:pt>
              </c:strCache>
            </c:strRef>
          </c:cat>
          <c:val>
            <c:numRef>
              <c:f>electricity!$H$56:$H$61</c:f>
              <c:numCache>
                <c:formatCode>#,##0</c:formatCode>
                <c:ptCount val="6"/>
                <c:pt idx="0">
                  <c:v>15857748.039071463</c:v>
                </c:pt>
                <c:pt idx="1">
                  <c:v>12657934.389388304</c:v>
                </c:pt>
                <c:pt idx="2">
                  <c:v>6916055.2581513571</c:v>
                </c:pt>
                <c:pt idx="3">
                  <c:v>3664920.0864033229</c:v>
                </c:pt>
                <c:pt idx="4">
                  <c:v>1202917.4398546417</c:v>
                </c:pt>
                <c:pt idx="5">
                  <c:v>344424.78713091044</c:v>
                </c:pt>
              </c:numCache>
            </c:numRef>
          </c:val>
        </c:ser>
        <c:dLbls>
          <c:showLegendKey val="0"/>
          <c:showVal val="1"/>
          <c:showCatName val="0"/>
          <c:showSerName val="0"/>
          <c:showPercent val="0"/>
          <c:showBubbleSize val="0"/>
          <c:showLeaderLines val="0"/>
        </c:dLbls>
        <c:firstSliceAng val="0"/>
      </c:pieChart>
    </c:plotArea>
    <c:plotVisOnly val="1"/>
    <c:dispBlanksAs val="zero"/>
    <c:showDLblsOverMax val="0"/>
  </c:chart>
  <c:printSettings>
    <c:headerFooter/>
    <c:pageMargins b="0.75000000000000122" l="0.70000000000000062" r="0.70000000000000062" t="0.75000000000000122"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1200"/>
            </a:pPr>
            <a:r>
              <a:rPr lang="en-US" sz="1200"/>
              <a:t>Consumption of Desalinated Water by Region</a:t>
            </a:r>
          </a:p>
        </c:rich>
      </c:tx>
      <c:overlay val="1"/>
    </c:title>
    <c:autoTitleDeleted val="0"/>
    <c:plotArea>
      <c:layout>
        <c:manualLayout>
          <c:layoutTarget val="inner"/>
          <c:xMode val="edge"/>
          <c:yMode val="edge"/>
          <c:x val="0.25174131368627123"/>
          <c:y val="0.27202349706286766"/>
          <c:w val="0.40219763526343771"/>
          <c:h val="0.59563554555680542"/>
        </c:manualLayout>
      </c:layout>
      <c:pieChart>
        <c:varyColors val="1"/>
        <c:ser>
          <c:idx val="0"/>
          <c:order val="0"/>
          <c:dLbls>
            <c:dLbl>
              <c:idx val="2"/>
              <c:layout>
                <c:manualLayout>
                  <c:x val="0.10307924611833159"/>
                  <c:y val="0.1842597604986877"/>
                </c:manualLayout>
              </c:layout>
              <c:showLegendKey val="0"/>
              <c:showVal val="0"/>
              <c:showCatName val="1"/>
              <c:showSerName val="0"/>
              <c:showPercent val="1"/>
              <c:showBubbleSize val="0"/>
            </c:dLbl>
            <c:showLegendKey val="0"/>
            <c:showVal val="0"/>
            <c:showCatName val="1"/>
            <c:showSerName val="0"/>
            <c:showPercent val="1"/>
            <c:showBubbleSize val="0"/>
            <c:showLeaderLines val="0"/>
          </c:dLbls>
          <c:cat>
            <c:strRef>
              <c:f>electricity!$H$117:$H$119</c:f>
              <c:strCache>
                <c:ptCount val="3"/>
                <c:pt idx="0">
                  <c:v>Abu Dhabi</c:v>
                </c:pt>
                <c:pt idx="1">
                  <c:v>Al Ain</c:v>
                </c:pt>
                <c:pt idx="2">
                  <c:v>Western Region</c:v>
                </c:pt>
              </c:strCache>
            </c:strRef>
          </c:cat>
          <c:val>
            <c:numRef>
              <c:f>electricity!$I$117:$I$119</c:f>
              <c:numCache>
                <c:formatCode>General</c:formatCode>
                <c:ptCount val="3"/>
                <c:pt idx="0">
                  <c:v>116369</c:v>
                </c:pt>
                <c:pt idx="1">
                  <c:v>51079</c:v>
                </c:pt>
                <c:pt idx="2">
                  <c:v>24580</c:v>
                </c:pt>
              </c:numCache>
            </c:numRef>
          </c:val>
        </c:ser>
        <c:dLbls>
          <c:showLegendKey val="0"/>
          <c:showVal val="1"/>
          <c:showCatName val="0"/>
          <c:showSerName val="0"/>
          <c:showPercent val="0"/>
          <c:showBubbleSize val="0"/>
          <c:showLeaderLines val="0"/>
        </c:dLbls>
        <c:firstSliceAng val="0"/>
      </c:pieChart>
    </c:plotArea>
    <c:plotVisOnly val="1"/>
    <c:dispBlanksAs val="zero"/>
    <c:showDLblsOverMax val="0"/>
  </c:chart>
  <c:printSettings>
    <c:headerFooter/>
    <c:pageMargins b="0.75000000000000122" l="0.70000000000000062" r="0.70000000000000062" t="0.75000000000000122"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1200"/>
            </a:pPr>
            <a:r>
              <a:rPr lang="en-US" sz="1200"/>
              <a:t>Consumption of Desalinated Water  by Sector</a:t>
            </a:r>
          </a:p>
        </c:rich>
      </c:tx>
      <c:overlay val="1"/>
    </c:title>
    <c:autoTitleDeleted val="0"/>
    <c:plotArea>
      <c:layout>
        <c:manualLayout>
          <c:layoutTarget val="inner"/>
          <c:xMode val="edge"/>
          <c:yMode val="edge"/>
          <c:x val="0.26805555555555555"/>
          <c:y val="0.16435185185185186"/>
          <c:w val="0.43333333333333335"/>
          <c:h val="0.72222222222222221"/>
        </c:manualLayout>
      </c:layout>
      <c:pieChart>
        <c:varyColors val="1"/>
        <c:ser>
          <c:idx val="0"/>
          <c:order val="0"/>
          <c:dLbls>
            <c:dLbl>
              <c:idx val="3"/>
              <c:layout>
                <c:manualLayout>
                  <c:x val="2.4723315835520614E-2"/>
                  <c:y val="0.17708333333333368"/>
                </c:manualLayout>
              </c:layout>
              <c:showLegendKey val="0"/>
              <c:showVal val="0"/>
              <c:showCatName val="1"/>
              <c:showSerName val="0"/>
              <c:showPercent val="1"/>
              <c:showBubbleSize val="0"/>
            </c:dLbl>
            <c:dLbl>
              <c:idx val="4"/>
              <c:layout>
                <c:manualLayout>
                  <c:x val="-4.5210192475940505E-2"/>
                  <c:y val="5.2083333333333516E-2"/>
                </c:manualLayout>
              </c:layout>
              <c:showLegendKey val="0"/>
              <c:showVal val="0"/>
              <c:showCatName val="1"/>
              <c:showSerName val="0"/>
              <c:showPercent val="1"/>
              <c:showBubbleSize val="0"/>
            </c:dLbl>
            <c:dLbl>
              <c:idx val="5"/>
              <c:layout>
                <c:manualLayout>
                  <c:x val="9.033661417322833E-2"/>
                  <c:y val="0.11689814814814815"/>
                </c:manualLayout>
              </c:layout>
              <c:showLegendKey val="0"/>
              <c:showVal val="0"/>
              <c:showCatName val="1"/>
              <c:showSerName val="0"/>
              <c:showPercent val="1"/>
              <c:showBubbleSize val="0"/>
            </c:dLbl>
            <c:showLegendKey val="0"/>
            <c:showVal val="0"/>
            <c:showCatName val="1"/>
            <c:showSerName val="0"/>
            <c:showPercent val="1"/>
            <c:showBubbleSize val="0"/>
            <c:showLeaderLines val="1"/>
          </c:dLbls>
          <c:cat>
            <c:strRef>
              <c:f>electricity!$G$143:$G$148</c:f>
              <c:strCache>
                <c:ptCount val="6"/>
                <c:pt idx="0">
                  <c:v>Domestic Sector</c:v>
                </c:pt>
                <c:pt idx="1">
                  <c:v>Commercial</c:v>
                </c:pt>
                <c:pt idx="2">
                  <c:v>Government</c:v>
                </c:pt>
                <c:pt idx="3">
                  <c:v>Agriculture</c:v>
                </c:pt>
                <c:pt idx="4">
                  <c:v>Industry</c:v>
                </c:pt>
                <c:pt idx="5">
                  <c:v>Other Sectors</c:v>
                </c:pt>
              </c:strCache>
            </c:strRef>
          </c:cat>
          <c:val>
            <c:numRef>
              <c:f>electricity!$H$143:$H$148</c:f>
              <c:numCache>
                <c:formatCode>#,##0</c:formatCode>
                <c:ptCount val="6"/>
                <c:pt idx="0">
                  <c:v>131140</c:v>
                </c:pt>
                <c:pt idx="1">
                  <c:v>18093</c:v>
                </c:pt>
                <c:pt idx="2">
                  <c:v>32184</c:v>
                </c:pt>
                <c:pt idx="3">
                  <c:v>7132</c:v>
                </c:pt>
                <c:pt idx="4">
                  <c:v>1250</c:v>
                </c:pt>
                <c:pt idx="5">
                  <c:v>2229</c:v>
                </c:pt>
              </c:numCache>
            </c:numRef>
          </c:val>
        </c:ser>
        <c:dLbls>
          <c:showLegendKey val="0"/>
          <c:showVal val="1"/>
          <c:showCatName val="0"/>
          <c:showSerName val="0"/>
          <c:showPercent val="0"/>
          <c:showBubbleSize val="0"/>
          <c:showLeaderLines val="1"/>
        </c:dLbls>
        <c:firstSliceAng val="0"/>
      </c:pieChart>
    </c:plotArea>
    <c:plotVisOnly val="1"/>
    <c:dispBlanksAs val="zero"/>
    <c:showDLblsOverMax val="0"/>
  </c:chart>
  <c:printSettings>
    <c:headerFooter/>
    <c:pageMargins b="0.75000000000000122" l="0.70000000000000062" r="0.70000000000000062" t="0.75000000000000122"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a:pPr>
            <a:r>
              <a:rPr lang="en-US" sz="1200"/>
              <a:t>Number of Permits Issued by Building Usage and Region, 2010</a:t>
            </a:r>
          </a:p>
        </c:rich>
      </c:tx>
      <c:overlay val="0"/>
    </c:title>
    <c:autoTitleDeleted val="0"/>
    <c:plotArea>
      <c:layout>
        <c:manualLayout>
          <c:layoutTarget val="inner"/>
          <c:xMode val="edge"/>
          <c:yMode val="edge"/>
          <c:x val="0.35604505686789101"/>
          <c:y val="0.11574074074074124"/>
          <c:w val="0.59790638670165797"/>
          <c:h val="0.67464895013123638"/>
        </c:manualLayout>
      </c:layout>
      <c:barChart>
        <c:barDir val="bar"/>
        <c:grouping val="percentStacked"/>
        <c:varyColors val="0"/>
        <c:ser>
          <c:idx val="0"/>
          <c:order val="0"/>
          <c:tx>
            <c:strRef>
              <c:f>construction!$I$90</c:f>
              <c:strCache>
                <c:ptCount val="1"/>
                <c:pt idx="0">
                  <c:v>Abu Dhabi </c:v>
                </c:pt>
              </c:strCache>
            </c:strRef>
          </c:tx>
          <c:invertIfNegative val="0"/>
          <c:dPt>
            <c:idx val="7"/>
            <c:invertIfNegative val="0"/>
            <c:bubble3D val="0"/>
            <c:spPr>
              <a:solidFill>
                <a:srgbClr val="BF975B"/>
              </a:solidFill>
            </c:spPr>
          </c:dPt>
          <c:cat>
            <c:strRef>
              <c:f>construction!$H$91:$H$98</c:f>
              <c:strCache>
                <c:ptCount val="8"/>
                <c:pt idx="0">
                  <c:v>Residential </c:v>
                </c:pt>
                <c:pt idx="1">
                  <c:v>Commercial</c:v>
                </c:pt>
                <c:pt idx="2">
                  <c:v>Industrial</c:v>
                </c:pt>
                <c:pt idx="3">
                  <c:v>Public Utilities</c:v>
                </c:pt>
                <c:pt idx="4">
                  <c:v>Agricultural</c:v>
                </c:pt>
                <c:pt idx="5">
                  <c:v>Residential and Commercial</c:v>
                </c:pt>
                <c:pt idx="6">
                  <c:v>Temporary</c:v>
                </c:pt>
                <c:pt idx="7">
                  <c:v>Others </c:v>
                </c:pt>
              </c:strCache>
            </c:strRef>
          </c:cat>
          <c:val>
            <c:numRef>
              <c:f>construction!$I$91:$I$98</c:f>
              <c:numCache>
                <c:formatCode>#,##0</c:formatCode>
                <c:ptCount val="8"/>
                <c:pt idx="0">
                  <c:v>4473</c:v>
                </c:pt>
                <c:pt idx="1">
                  <c:v>968</c:v>
                </c:pt>
                <c:pt idx="2">
                  <c:v>638</c:v>
                </c:pt>
                <c:pt idx="3">
                  <c:v>3</c:v>
                </c:pt>
                <c:pt idx="4">
                  <c:v>80</c:v>
                </c:pt>
                <c:pt idx="5">
                  <c:v>6</c:v>
                </c:pt>
                <c:pt idx="6">
                  <c:v>279</c:v>
                </c:pt>
                <c:pt idx="7">
                  <c:v>821</c:v>
                </c:pt>
              </c:numCache>
            </c:numRef>
          </c:val>
        </c:ser>
        <c:ser>
          <c:idx val="1"/>
          <c:order val="1"/>
          <c:tx>
            <c:strRef>
              <c:f>construction!$J$90</c:f>
              <c:strCache>
                <c:ptCount val="1"/>
                <c:pt idx="0">
                  <c:v>Al Ain </c:v>
                </c:pt>
              </c:strCache>
            </c:strRef>
          </c:tx>
          <c:spPr>
            <a:solidFill>
              <a:srgbClr val="838183"/>
            </a:solidFill>
          </c:spPr>
          <c:invertIfNegative val="0"/>
          <c:cat>
            <c:strRef>
              <c:f>construction!$H$91:$H$98</c:f>
              <c:strCache>
                <c:ptCount val="8"/>
                <c:pt idx="0">
                  <c:v>Residential </c:v>
                </c:pt>
                <c:pt idx="1">
                  <c:v>Commercial</c:v>
                </c:pt>
                <c:pt idx="2">
                  <c:v>Industrial</c:v>
                </c:pt>
                <c:pt idx="3">
                  <c:v>Public Utilities</c:v>
                </c:pt>
                <c:pt idx="4">
                  <c:v>Agricultural</c:v>
                </c:pt>
                <c:pt idx="5">
                  <c:v>Residential and Commercial</c:v>
                </c:pt>
                <c:pt idx="6">
                  <c:v>Temporary</c:v>
                </c:pt>
                <c:pt idx="7">
                  <c:v>Others </c:v>
                </c:pt>
              </c:strCache>
            </c:strRef>
          </c:cat>
          <c:val>
            <c:numRef>
              <c:f>construction!$J$91:$J$98</c:f>
              <c:numCache>
                <c:formatCode>#,##0</c:formatCode>
                <c:ptCount val="8"/>
                <c:pt idx="0">
                  <c:v>2422</c:v>
                </c:pt>
                <c:pt idx="1">
                  <c:v>313</c:v>
                </c:pt>
                <c:pt idx="2">
                  <c:v>196</c:v>
                </c:pt>
                <c:pt idx="3">
                  <c:v>84</c:v>
                </c:pt>
                <c:pt idx="4">
                  <c:v>56</c:v>
                </c:pt>
                <c:pt idx="5">
                  <c:v>193</c:v>
                </c:pt>
                <c:pt idx="6">
                  <c:v>0</c:v>
                </c:pt>
                <c:pt idx="7">
                  <c:v>113</c:v>
                </c:pt>
              </c:numCache>
            </c:numRef>
          </c:val>
        </c:ser>
        <c:ser>
          <c:idx val="2"/>
          <c:order val="2"/>
          <c:tx>
            <c:strRef>
              <c:f>construction!$K$90</c:f>
              <c:strCache>
                <c:ptCount val="1"/>
                <c:pt idx="0">
                  <c:v>Western Region</c:v>
                </c:pt>
              </c:strCache>
            </c:strRef>
          </c:tx>
          <c:spPr>
            <a:solidFill>
              <a:srgbClr val="FF3300"/>
            </a:solidFill>
          </c:spPr>
          <c:invertIfNegative val="0"/>
          <c:cat>
            <c:strRef>
              <c:f>construction!$H$91:$H$98</c:f>
              <c:strCache>
                <c:ptCount val="8"/>
                <c:pt idx="0">
                  <c:v>Residential </c:v>
                </c:pt>
                <c:pt idx="1">
                  <c:v>Commercial</c:v>
                </c:pt>
                <c:pt idx="2">
                  <c:v>Industrial</c:v>
                </c:pt>
                <c:pt idx="3">
                  <c:v>Public Utilities</c:v>
                </c:pt>
                <c:pt idx="4">
                  <c:v>Agricultural</c:v>
                </c:pt>
                <c:pt idx="5">
                  <c:v>Residential and Commercial</c:v>
                </c:pt>
                <c:pt idx="6">
                  <c:v>Temporary</c:v>
                </c:pt>
                <c:pt idx="7">
                  <c:v>Others </c:v>
                </c:pt>
              </c:strCache>
            </c:strRef>
          </c:cat>
          <c:val>
            <c:numRef>
              <c:f>construction!$K$91:$K$98</c:f>
              <c:numCache>
                <c:formatCode>#,##0</c:formatCode>
                <c:ptCount val="8"/>
                <c:pt idx="0">
                  <c:v>653</c:v>
                </c:pt>
                <c:pt idx="1">
                  <c:v>75</c:v>
                </c:pt>
                <c:pt idx="2">
                  <c:v>100</c:v>
                </c:pt>
                <c:pt idx="3">
                  <c:v>34</c:v>
                </c:pt>
                <c:pt idx="4">
                  <c:v>24</c:v>
                </c:pt>
                <c:pt idx="5">
                  <c:v>0</c:v>
                </c:pt>
                <c:pt idx="6">
                  <c:v>0</c:v>
                </c:pt>
                <c:pt idx="7">
                  <c:v>1</c:v>
                </c:pt>
              </c:numCache>
            </c:numRef>
          </c:val>
        </c:ser>
        <c:dLbls>
          <c:showLegendKey val="0"/>
          <c:showVal val="0"/>
          <c:showCatName val="0"/>
          <c:showSerName val="0"/>
          <c:showPercent val="0"/>
          <c:showBubbleSize val="0"/>
        </c:dLbls>
        <c:gapWidth val="150"/>
        <c:overlap val="100"/>
        <c:axId val="110733184"/>
        <c:axId val="110734720"/>
      </c:barChart>
      <c:catAx>
        <c:axId val="110733184"/>
        <c:scaling>
          <c:orientation val="minMax"/>
        </c:scaling>
        <c:delete val="0"/>
        <c:axPos val="l"/>
        <c:majorTickMark val="out"/>
        <c:minorTickMark val="none"/>
        <c:tickLblPos val="nextTo"/>
        <c:crossAx val="110734720"/>
        <c:crosses val="autoZero"/>
        <c:auto val="1"/>
        <c:lblAlgn val="ctr"/>
        <c:lblOffset val="100"/>
        <c:noMultiLvlLbl val="0"/>
      </c:catAx>
      <c:valAx>
        <c:axId val="110734720"/>
        <c:scaling>
          <c:orientation val="minMax"/>
        </c:scaling>
        <c:delete val="0"/>
        <c:axPos val="b"/>
        <c:majorGridlines/>
        <c:numFmt formatCode="0%" sourceLinked="1"/>
        <c:majorTickMark val="out"/>
        <c:minorTickMark val="none"/>
        <c:tickLblPos val="nextTo"/>
        <c:crossAx val="110733184"/>
        <c:crosses val="autoZero"/>
        <c:crossBetween val="between"/>
      </c:valAx>
    </c:plotArea>
    <c:legend>
      <c:legendPos val="r"/>
      <c:layout>
        <c:manualLayout>
          <c:xMode val="edge"/>
          <c:yMode val="edge"/>
          <c:x val="0.33530249343832136"/>
          <c:y val="0.91146106736657961"/>
          <c:w val="0.20116367428320367"/>
          <c:h val="8.8538893000776053E-2"/>
        </c:manualLayout>
      </c:layout>
      <c:overlay val="0"/>
    </c:legend>
    <c:plotVisOnly val="1"/>
    <c:dispBlanksAs val="gap"/>
    <c:showDLblsOverMax val="0"/>
  </c:chart>
  <c:printSettings>
    <c:headerFooter/>
    <c:pageMargins b="1" l="0.75000000000000189" r="0.75000000000000189"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chemeClr val="bg2">
                  <a:lumMod val="50000"/>
                </a:schemeClr>
              </a:solidFill>
            </c:spPr>
          </c:dPt>
          <c:dPt>
            <c:idx val="1"/>
            <c:invertIfNegative val="0"/>
            <c:bubble3D val="0"/>
            <c:spPr>
              <a:solidFill>
                <a:schemeClr val="accent2">
                  <a:lumMod val="75000"/>
                </a:schemeClr>
              </a:solidFill>
            </c:spPr>
          </c:dPt>
          <c:dPt>
            <c:idx val="2"/>
            <c:invertIfNegative val="0"/>
            <c:bubble3D val="0"/>
            <c:spPr>
              <a:solidFill>
                <a:schemeClr val="accent2">
                  <a:lumMod val="60000"/>
                  <a:lumOff val="40000"/>
                </a:schemeClr>
              </a:solidFill>
            </c:spPr>
          </c:dPt>
          <c:cat>
            <c:strRef>
              <c:f>transport!$F$29:$F$31</c:f>
              <c:strCache>
                <c:ptCount val="3"/>
                <c:pt idx="0">
                  <c:v>Abu Dhabi</c:v>
                </c:pt>
                <c:pt idx="1">
                  <c:v>Al Ain</c:v>
                </c:pt>
                <c:pt idx="2">
                  <c:v>Western Region</c:v>
                </c:pt>
              </c:strCache>
            </c:strRef>
          </c:cat>
          <c:val>
            <c:numRef>
              <c:f>transport!$G$29:$G$31</c:f>
              <c:numCache>
                <c:formatCode>#,##0</c:formatCode>
                <c:ptCount val="3"/>
                <c:pt idx="0">
                  <c:v>468916</c:v>
                </c:pt>
                <c:pt idx="1">
                  <c:v>176587</c:v>
                </c:pt>
                <c:pt idx="2">
                  <c:v>23330</c:v>
                </c:pt>
              </c:numCache>
            </c:numRef>
          </c:val>
        </c:ser>
        <c:dLbls>
          <c:showLegendKey val="0"/>
          <c:showVal val="0"/>
          <c:showCatName val="0"/>
          <c:showSerName val="0"/>
          <c:showPercent val="0"/>
          <c:showBubbleSize val="0"/>
        </c:dLbls>
        <c:gapWidth val="150"/>
        <c:axId val="127358080"/>
        <c:axId val="127359616"/>
      </c:barChart>
      <c:catAx>
        <c:axId val="127358080"/>
        <c:scaling>
          <c:orientation val="minMax"/>
        </c:scaling>
        <c:delete val="0"/>
        <c:axPos val="b"/>
        <c:majorTickMark val="out"/>
        <c:minorTickMark val="none"/>
        <c:tickLblPos val="nextTo"/>
        <c:crossAx val="127359616"/>
        <c:crosses val="autoZero"/>
        <c:auto val="1"/>
        <c:lblAlgn val="ctr"/>
        <c:lblOffset val="100"/>
        <c:noMultiLvlLbl val="0"/>
      </c:catAx>
      <c:valAx>
        <c:axId val="127359616"/>
        <c:scaling>
          <c:orientation val="minMax"/>
        </c:scaling>
        <c:delete val="0"/>
        <c:axPos val="l"/>
        <c:majorGridlines/>
        <c:numFmt formatCode="#,##0" sourceLinked="1"/>
        <c:majorTickMark val="out"/>
        <c:minorTickMark val="none"/>
        <c:tickLblPos val="nextTo"/>
        <c:crossAx val="127358080"/>
        <c:crosses val="autoZero"/>
        <c:crossBetween val="between"/>
      </c:valAx>
    </c:plotArea>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1200"/>
            </a:pPr>
            <a:r>
              <a:rPr lang="en-US" sz="1200"/>
              <a:t> Motor Vehicles Licensed by Region</a:t>
            </a:r>
          </a:p>
        </c:rich>
      </c:tx>
      <c:overlay val="1"/>
    </c:title>
    <c:autoTitleDeleted val="0"/>
    <c:plotArea>
      <c:layout>
        <c:manualLayout>
          <c:layoutTarget val="inner"/>
          <c:xMode val="edge"/>
          <c:yMode val="edge"/>
          <c:x val="0.14868954567744236"/>
          <c:y val="0.2142927122599097"/>
          <c:w val="0.6182029729977645"/>
          <c:h val="0.78058837847358464"/>
        </c:manualLayout>
      </c:layout>
      <c:pieChart>
        <c:varyColors val="1"/>
        <c:ser>
          <c:idx val="0"/>
          <c:order val="0"/>
          <c:tx>
            <c:strRef>
              <c:f>transport!$G$48</c:f>
              <c:strCache>
                <c:ptCount val="1"/>
                <c:pt idx="0">
                  <c:v>Abu Dhabi</c:v>
                </c:pt>
              </c:strCache>
            </c:strRef>
          </c:tx>
          <c:spPr>
            <a:solidFill>
              <a:srgbClr val="BF975B"/>
            </a:solidFill>
          </c:spPr>
          <c:dPt>
            <c:idx val="1"/>
            <c:bubble3D val="0"/>
            <c:spPr>
              <a:solidFill>
                <a:srgbClr val="BF975B">
                  <a:alpha val="70000"/>
                </a:srgbClr>
              </a:solidFill>
            </c:spPr>
          </c:dPt>
          <c:dPt>
            <c:idx val="2"/>
            <c:bubble3D val="0"/>
            <c:spPr>
              <a:solidFill>
                <a:srgbClr val="BF975B">
                  <a:alpha val="50000"/>
                </a:srgbClr>
              </a:solidFill>
            </c:spPr>
          </c:dPt>
          <c:dLbls>
            <c:dLbl>
              <c:idx val="2"/>
              <c:layout>
                <c:manualLayout>
                  <c:x val="0.12002066325175861"/>
                  <c:y val="0.23911741922673821"/>
                </c:manualLayout>
              </c:layout>
              <c:showLegendKey val="0"/>
              <c:showVal val="0"/>
              <c:showCatName val="1"/>
              <c:showSerName val="0"/>
              <c:showPercent val="1"/>
              <c:showBubbleSize val="0"/>
            </c:dLbl>
            <c:showLegendKey val="0"/>
            <c:showVal val="0"/>
            <c:showCatName val="1"/>
            <c:showSerName val="0"/>
            <c:showPercent val="1"/>
            <c:showBubbleSize val="0"/>
            <c:showLeaderLines val="0"/>
          </c:dLbls>
          <c:cat>
            <c:strRef>
              <c:f>transport!$G$48:$G$50</c:f>
              <c:strCache>
                <c:ptCount val="3"/>
                <c:pt idx="0">
                  <c:v>Abu Dhabi</c:v>
                </c:pt>
                <c:pt idx="1">
                  <c:v>Al Ain</c:v>
                </c:pt>
                <c:pt idx="2">
                  <c:v>Western Region</c:v>
                </c:pt>
              </c:strCache>
            </c:strRef>
          </c:cat>
          <c:val>
            <c:numRef>
              <c:f>transport!$H$48:$H$50</c:f>
              <c:numCache>
                <c:formatCode>General</c:formatCode>
                <c:ptCount val="3"/>
                <c:pt idx="0">
                  <c:v>468916</c:v>
                </c:pt>
                <c:pt idx="1">
                  <c:v>176587</c:v>
                </c:pt>
                <c:pt idx="2">
                  <c:v>23330</c:v>
                </c:pt>
              </c:numCache>
            </c:numRef>
          </c:val>
        </c:ser>
        <c:ser>
          <c:idx val="1"/>
          <c:order val="1"/>
          <c:tx>
            <c:strRef>
              <c:f>transport!$G$49</c:f>
              <c:strCache>
                <c:ptCount val="1"/>
                <c:pt idx="0">
                  <c:v>Al Ain</c:v>
                </c:pt>
              </c:strCache>
            </c:strRef>
          </c:tx>
          <c:cat>
            <c:strRef>
              <c:f>transport!$G$48:$G$50</c:f>
              <c:strCache>
                <c:ptCount val="3"/>
                <c:pt idx="0">
                  <c:v>Abu Dhabi</c:v>
                </c:pt>
                <c:pt idx="1">
                  <c:v>Al Ain</c:v>
                </c:pt>
                <c:pt idx="2">
                  <c:v>Western Region</c:v>
                </c:pt>
              </c:strCache>
            </c:strRef>
          </c:cat>
          <c:val>
            <c:numRef>
              <c:f>transport!$I$46:$I$50</c:f>
              <c:numCache>
                <c:formatCode>General</c:formatCode>
                <c:ptCount val="5"/>
              </c:numCache>
            </c:numRef>
          </c:val>
        </c:ser>
        <c:ser>
          <c:idx val="2"/>
          <c:order val="2"/>
          <c:tx>
            <c:strRef>
              <c:f>transport!$G$50</c:f>
              <c:strCache>
                <c:ptCount val="1"/>
                <c:pt idx="0">
                  <c:v>Western Region</c:v>
                </c:pt>
              </c:strCache>
            </c:strRef>
          </c:tx>
          <c:cat>
            <c:strRef>
              <c:f>transport!$G$48:$G$50</c:f>
              <c:strCache>
                <c:ptCount val="3"/>
                <c:pt idx="0">
                  <c:v>Abu Dhabi</c:v>
                </c:pt>
                <c:pt idx="1">
                  <c:v>Al Ain</c:v>
                </c:pt>
                <c:pt idx="2">
                  <c:v>Western Region</c:v>
                </c:pt>
              </c:strCache>
            </c:strRef>
          </c:cat>
          <c:val>
            <c:numRef>
              <c:f>transport!$J$46:$J$50</c:f>
              <c:numCache>
                <c:formatCode>General</c:formatCode>
                <c:ptCount val="5"/>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printSettings>
    <c:headerFooter/>
    <c:pageMargins b="1" l="0.75000000000000189" r="0.75000000000000189"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a:pPr>
            <a:r>
              <a:rPr lang="en-US" sz="1200"/>
              <a:t>Aircraft movements by month</a:t>
            </a:r>
          </a:p>
        </c:rich>
      </c:tx>
      <c:layout>
        <c:manualLayout>
          <c:xMode val="edge"/>
          <c:yMode val="edge"/>
          <c:x val="0.2831645361665594"/>
          <c:y val="2.6799006396943936E-2"/>
        </c:manualLayout>
      </c:layout>
      <c:overlay val="1"/>
    </c:title>
    <c:autoTitleDeleted val="0"/>
    <c:plotArea>
      <c:layout>
        <c:manualLayout>
          <c:layoutTarget val="inner"/>
          <c:xMode val="edge"/>
          <c:yMode val="edge"/>
          <c:x val="8.3876925476311565E-2"/>
          <c:y val="0.16269353226027111"/>
          <c:w val="0.86087251549513077"/>
          <c:h val="0.55626120801620849"/>
        </c:manualLayout>
      </c:layout>
      <c:lineChart>
        <c:grouping val="standard"/>
        <c:varyColors val="0"/>
        <c:ser>
          <c:idx val="0"/>
          <c:order val="0"/>
          <c:tx>
            <c:strRef>
              <c:f>transport!$H$180</c:f>
              <c:strCache>
                <c:ptCount val="1"/>
                <c:pt idx="0">
                  <c:v>Abu Dhabi</c:v>
                </c:pt>
              </c:strCache>
            </c:strRef>
          </c:tx>
          <c:spPr>
            <a:ln w="15875">
              <a:solidFill>
                <a:srgbClr val="BE975B"/>
              </a:solidFill>
              <a:prstDash val="dash"/>
            </a:ln>
          </c:spPr>
          <c:marker>
            <c:symbol val="none"/>
          </c:marker>
          <c:cat>
            <c:strRef>
              <c:f>transport!$G$181:$G$192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transport!$H$181:$H$192</c:f>
              <c:numCache>
                <c:formatCode>#,##0</c:formatCode>
                <c:ptCount val="12"/>
                <c:pt idx="0">
                  <c:v>11846</c:v>
                </c:pt>
                <c:pt idx="1">
                  <c:v>10460</c:v>
                </c:pt>
                <c:pt idx="2">
                  <c:v>11536</c:v>
                </c:pt>
                <c:pt idx="3">
                  <c:v>10844</c:v>
                </c:pt>
                <c:pt idx="4">
                  <c:v>11613</c:v>
                </c:pt>
                <c:pt idx="5">
                  <c:v>11148</c:v>
                </c:pt>
                <c:pt idx="6">
                  <c:v>10857</c:v>
                </c:pt>
                <c:pt idx="7">
                  <c:v>11402</c:v>
                </c:pt>
                <c:pt idx="8">
                  <c:v>10946</c:v>
                </c:pt>
                <c:pt idx="9">
                  <c:v>11532</c:v>
                </c:pt>
                <c:pt idx="10">
                  <c:v>11689</c:v>
                </c:pt>
                <c:pt idx="11">
                  <c:v>11842</c:v>
                </c:pt>
              </c:numCache>
            </c:numRef>
          </c:val>
          <c:smooth val="1"/>
        </c:ser>
        <c:ser>
          <c:idx val="1"/>
          <c:order val="1"/>
          <c:tx>
            <c:strRef>
              <c:f>transport!$I$180</c:f>
              <c:strCache>
                <c:ptCount val="1"/>
                <c:pt idx="0">
                  <c:v>Al Ain</c:v>
                </c:pt>
              </c:strCache>
            </c:strRef>
          </c:tx>
          <c:spPr>
            <a:ln w="15875">
              <a:solidFill>
                <a:srgbClr val="FF3300">
                  <a:alpha val="70000"/>
                </a:srgbClr>
              </a:solidFill>
              <a:prstDash val="dash"/>
            </a:ln>
          </c:spPr>
          <c:marker>
            <c:symbol val="none"/>
          </c:marker>
          <c:cat>
            <c:strRef>
              <c:f>transport!$G$181:$G$192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transport!$I$181:$I$192</c:f>
              <c:numCache>
                <c:formatCode>#,##0</c:formatCode>
                <c:ptCount val="12"/>
                <c:pt idx="0">
                  <c:v>4039</c:v>
                </c:pt>
                <c:pt idx="1">
                  <c:v>3051</c:v>
                </c:pt>
                <c:pt idx="2">
                  <c:v>9066</c:v>
                </c:pt>
                <c:pt idx="3">
                  <c:v>8884</c:v>
                </c:pt>
                <c:pt idx="4">
                  <c:v>9922</c:v>
                </c:pt>
                <c:pt idx="5">
                  <c:v>7097</c:v>
                </c:pt>
                <c:pt idx="6">
                  <c:v>5648</c:v>
                </c:pt>
                <c:pt idx="7">
                  <c:v>3565</c:v>
                </c:pt>
                <c:pt idx="8">
                  <c:v>4568</c:v>
                </c:pt>
                <c:pt idx="9">
                  <c:v>6848</c:v>
                </c:pt>
                <c:pt idx="10">
                  <c:v>3500</c:v>
                </c:pt>
                <c:pt idx="11">
                  <c:v>2357</c:v>
                </c:pt>
              </c:numCache>
            </c:numRef>
          </c:val>
          <c:smooth val="1"/>
        </c:ser>
        <c:dLbls>
          <c:showLegendKey val="0"/>
          <c:showVal val="0"/>
          <c:showCatName val="0"/>
          <c:showSerName val="0"/>
          <c:showPercent val="0"/>
          <c:showBubbleSize val="0"/>
        </c:dLbls>
        <c:marker val="1"/>
        <c:smooth val="0"/>
        <c:axId val="129290240"/>
        <c:axId val="129291776"/>
      </c:lineChart>
      <c:catAx>
        <c:axId val="129290240"/>
        <c:scaling>
          <c:orientation val="minMax"/>
        </c:scaling>
        <c:delete val="0"/>
        <c:axPos val="b"/>
        <c:majorTickMark val="out"/>
        <c:minorTickMark val="none"/>
        <c:tickLblPos val="nextTo"/>
        <c:txPr>
          <a:bodyPr/>
          <a:lstStyle/>
          <a:p>
            <a:pPr>
              <a:defRPr>
                <a:solidFill>
                  <a:srgbClr val="3D3D3D"/>
                </a:solidFill>
              </a:defRPr>
            </a:pPr>
            <a:endParaRPr lang="en-US"/>
          </a:p>
        </c:txPr>
        <c:crossAx val="129291776"/>
        <c:crosses val="autoZero"/>
        <c:auto val="1"/>
        <c:lblAlgn val="ctr"/>
        <c:lblOffset val="100"/>
        <c:noMultiLvlLbl val="0"/>
      </c:catAx>
      <c:valAx>
        <c:axId val="129291776"/>
        <c:scaling>
          <c:orientation val="minMax"/>
        </c:scaling>
        <c:delete val="0"/>
        <c:axPos val="l"/>
        <c:majorGridlines>
          <c:spPr>
            <a:ln w="3175">
              <a:solidFill>
                <a:srgbClr val="BE975B">
                  <a:alpha val="50000"/>
                </a:srgbClr>
              </a:solidFill>
            </a:ln>
          </c:spPr>
        </c:majorGridlines>
        <c:numFmt formatCode="#,##0" sourceLinked="1"/>
        <c:majorTickMark val="out"/>
        <c:minorTickMark val="none"/>
        <c:tickLblPos val="nextTo"/>
        <c:txPr>
          <a:bodyPr/>
          <a:lstStyle/>
          <a:p>
            <a:pPr>
              <a:defRPr>
                <a:solidFill>
                  <a:srgbClr val="3D3D3D"/>
                </a:solidFill>
              </a:defRPr>
            </a:pPr>
            <a:endParaRPr lang="en-US"/>
          </a:p>
        </c:txPr>
        <c:crossAx val="129290240"/>
        <c:crosses val="autoZero"/>
        <c:crossBetween val="between"/>
      </c:valAx>
    </c:plotArea>
    <c:legend>
      <c:legendPos val="r"/>
      <c:layout>
        <c:manualLayout>
          <c:xMode val="edge"/>
          <c:yMode val="edge"/>
          <c:x val="0.22023201138783421"/>
          <c:y val="0.52745039736173349"/>
          <c:w val="0.31239343571530731"/>
          <c:h val="6.5717742395041523E-2"/>
        </c:manualLayout>
      </c:layout>
      <c:overlay val="0"/>
      <c:txPr>
        <a:bodyPr/>
        <a:lstStyle/>
        <a:p>
          <a:pPr>
            <a:defRPr>
              <a:solidFill>
                <a:srgbClr val="3D3D3D"/>
              </a:solidFill>
            </a:defRPr>
          </a:pPr>
          <a:endParaRPr lang="en-US"/>
        </a:p>
      </c:txPr>
    </c:legend>
    <c:plotVisOnly val="1"/>
    <c:dispBlanksAs val="gap"/>
    <c:showDLblsOverMax val="0"/>
  </c:chart>
  <c:printSettings>
    <c:headerFooter/>
    <c:pageMargins b="1" l="0.75000000000000189" r="0.75000000000000189"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549884451694535"/>
          <c:y val="0.19421296296296742"/>
          <c:w val="0.44458333333333339"/>
          <c:h val="0.74097222222222225"/>
        </c:manualLayout>
      </c:layout>
      <c:pieChart>
        <c:varyColors val="1"/>
        <c:ser>
          <c:idx val="0"/>
          <c:order val="0"/>
          <c:tx>
            <c:strRef>
              <c:f>'BoP&amp;Trade'!$E$6</c:f>
              <c:strCache>
                <c:ptCount val="1"/>
                <c:pt idx="0">
                  <c:v>2010</c:v>
                </c:pt>
              </c:strCache>
            </c:strRef>
          </c:tx>
          <c:dPt>
            <c:idx val="0"/>
            <c:bubble3D val="0"/>
            <c:spPr>
              <a:solidFill>
                <a:schemeClr val="accent2">
                  <a:lumMod val="60000"/>
                  <a:lumOff val="40000"/>
                </a:schemeClr>
              </a:solidFill>
            </c:spPr>
          </c:dPt>
          <c:dPt>
            <c:idx val="1"/>
            <c:bubble3D val="0"/>
            <c:spPr>
              <a:solidFill>
                <a:srgbClr val="E63723"/>
              </a:solidFill>
            </c:spPr>
          </c:dPt>
          <c:dPt>
            <c:idx val="2"/>
            <c:bubble3D val="0"/>
            <c:spPr>
              <a:solidFill>
                <a:schemeClr val="bg2">
                  <a:lumMod val="50000"/>
                </a:schemeClr>
              </a:solidFill>
            </c:spPr>
          </c:dPt>
          <c:dLbls>
            <c:dLbl>
              <c:idx val="0"/>
              <c:layout>
                <c:manualLayout>
                  <c:x val="-7.0093568078436932E-2"/>
                  <c:y val="0.13688994314830324"/>
                </c:manualLayout>
              </c:layout>
              <c:showLegendKey val="0"/>
              <c:showVal val="0"/>
              <c:showCatName val="0"/>
              <c:showSerName val="0"/>
              <c:showPercent val="1"/>
              <c:showBubbleSize val="0"/>
            </c:dLbl>
            <c:dLbl>
              <c:idx val="1"/>
              <c:layout>
                <c:manualLayout>
                  <c:x val="-0.10236257260176658"/>
                  <c:y val="0.12769590847142137"/>
                </c:manualLayout>
              </c:layout>
              <c:showLegendKey val="0"/>
              <c:showVal val="0"/>
              <c:showCatName val="0"/>
              <c:showSerName val="0"/>
              <c:showPercent val="1"/>
              <c:showBubbleSize val="0"/>
            </c:dLbl>
            <c:dLbl>
              <c:idx val="2"/>
              <c:layout>
                <c:manualLayout>
                  <c:x val="0.26171430179286492"/>
                  <c:y val="-0.23049868766404241"/>
                </c:manualLayout>
              </c:layout>
              <c:showLegendKey val="0"/>
              <c:showVal val="0"/>
              <c:showCatName val="0"/>
              <c:showSerName val="0"/>
              <c:showPercent val="1"/>
              <c:showBubbleSize val="0"/>
            </c:dLbl>
            <c:numFmt formatCode="0.0%" sourceLinked="0"/>
            <c:txPr>
              <a:bodyPr/>
              <a:lstStyle/>
              <a:p>
                <a:pPr>
                  <a:defRPr lang="en-US" sz="1400" b="1">
                    <a:solidFill>
                      <a:schemeClr val="bg1"/>
                    </a:solidFill>
                  </a:defRPr>
                </a:pPr>
                <a:endParaRPr lang="en-US"/>
              </a:p>
            </c:txPr>
            <c:showLegendKey val="0"/>
            <c:showVal val="0"/>
            <c:showCatName val="0"/>
            <c:showSerName val="0"/>
            <c:showPercent val="1"/>
            <c:showBubbleSize val="0"/>
            <c:showLeaderLines val="1"/>
          </c:dLbls>
          <c:cat>
            <c:strRef>
              <c:f>'BoP&amp;Trade'!$A$9:$A$11</c:f>
              <c:strCache>
                <c:ptCount val="3"/>
                <c:pt idx="0">
                  <c:v>Non-Oil  exports  </c:v>
                </c:pt>
                <c:pt idx="1">
                  <c:v>Re- exports </c:v>
                </c:pt>
                <c:pt idx="2">
                  <c:v>Imports </c:v>
                </c:pt>
              </c:strCache>
            </c:strRef>
          </c:cat>
          <c:val>
            <c:numRef>
              <c:f>'BoP&amp;Trade'!$E$9:$E$11</c:f>
              <c:numCache>
                <c:formatCode>#,##0.0</c:formatCode>
                <c:ptCount val="3"/>
                <c:pt idx="0">
                  <c:v>11610.884797999999</c:v>
                </c:pt>
                <c:pt idx="1">
                  <c:v>10991.670990000001</c:v>
                </c:pt>
                <c:pt idx="2">
                  <c:v>86574.122810999994</c:v>
                </c:pt>
              </c:numCache>
            </c:numRef>
          </c:val>
        </c:ser>
        <c:dLbls>
          <c:showLegendKey val="0"/>
          <c:showVal val="1"/>
          <c:showCatName val="0"/>
          <c:showSerName val="0"/>
          <c:showPercent val="0"/>
          <c:showBubbleSize val="0"/>
          <c:showLeaderLines val="1"/>
        </c:dLbls>
        <c:firstSliceAng val="0"/>
      </c:pieChart>
    </c:plotArea>
    <c:plotVisOnly val="1"/>
    <c:dispBlanksAs val="zero"/>
    <c:showDLblsOverMax val="0"/>
  </c:chart>
  <c:printSettings>
    <c:headerFooter/>
    <c:pageMargins b="0.75000000000001465" l="0.70000000000000062" r="0.70000000000000062" t="0.75000000000001465" header="0.30000000000000032" footer="0.30000000000000032"/>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overlay val="0"/>
      <c:txPr>
        <a:bodyPr/>
        <a:lstStyle/>
        <a:p>
          <a:pPr>
            <a:defRPr sz="1200"/>
          </a:pPr>
          <a:endParaRPr lang="en-US"/>
        </a:p>
      </c:txPr>
    </c:title>
    <c:autoTitleDeleted val="0"/>
    <c:plotArea>
      <c:layout>
        <c:manualLayout>
          <c:layoutTarget val="inner"/>
          <c:xMode val="edge"/>
          <c:yMode val="edge"/>
          <c:x val="0.17297149565606262"/>
          <c:y val="0.21735855515036553"/>
          <c:w val="0.78070497225017554"/>
          <c:h val="0.62258954764211805"/>
        </c:manualLayout>
      </c:layout>
      <c:barChart>
        <c:barDir val="col"/>
        <c:grouping val="clustered"/>
        <c:varyColors val="0"/>
        <c:ser>
          <c:idx val="1"/>
          <c:order val="0"/>
          <c:tx>
            <c:strRef>
              <c:f>ICT!$H$13</c:f>
              <c:strCache>
                <c:ptCount val="1"/>
                <c:pt idx="0">
                  <c:v>Number of fixed telephone line </c:v>
                </c:pt>
              </c:strCache>
            </c:strRef>
          </c:tx>
          <c:spPr>
            <a:solidFill>
              <a:srgbClr val="BE975B"/>
            </a:solidFill>
          </c:spPr>
          <c:invertIfNegative val="0"/>
          <c:cat>
            <c:numRef>
              <c:f>ICT!$I$12:$L$12</c:f>
              <c:numCache>
                <c:formatCode>General</c:formatCode>
                <c:ptCount val="4"/>
                <c:pt idx="0">
                  <c:v>2007</c:v>
                </c:pt>
                <c:pt idx="1">
                  <c:v>2008</c:v>
                </c:pt>
                <c:pt idx="2">
                  <c:v>2009</c:v>
                </c:pt>
                <c:pt idx="3">
                  <c:v>2010</c:v>
                </c:pt>
              </c:numCache>
            </c:numRef>
          </c:cat>
          <c:val>
            <c:numRef>
              <c:f>ICT!$I$13:$L$13</c:f>
              <c:numCache>
                <c:formatCode>#,##0</c:formatCode>
                <c:ptCount val="4"/>
                <c:pt idx="0">
                  <c:v>366394</c:v>
                </c:pt>
                <c:pt idx="1">
                  <c:v>282225</c:v>
                </c:pt>
                <c:pt idx="2">
                  <c:v>306202</c:v>
                </c:pt>
                <c:pt idx="3">
                  <c:v>268847</c:v>
                </c:pt>
              </c:numCache>
            </c:numRef>
          </c:val>
        </c:ser>
        <c:dLbls>
          <c:showLegendKey val="0"/>
          <c:showVal val="0"/>
          <c:showCatName val="0"/>
          <c:showSerName val="0"/>
          <c:showPercent val="0"/>
          <c:showBubbleSize val="0"/>
        </c:dLbls>
        <c:gapWidth val="150"/>
        <c:axId val="129623936"/>
        <c:axId val="129625472"/>
      </c:barChart>
      <c:catAx>
        <c:axId val="129623936"/>
        <c:scaling>
          <c:orientation val="minMax"/>
        </c:scaling>
        <c:delete val="0"/>
        <c:axPos val="b"/>
        <c:numFmt formatCode="General" sourceLinked="1"/>
        <c:majorTickMark val="out"/>
        <c:minorTickMark val="none"/>
        <c:tickLblPos val="nextTo"/>
        <c:crossAx val="129625472"/>
        <c:crosses val="autoZero"/>
        <c:auto val="1"/>
        <c:lblAlgn val="ctr"/>
        <c:lblOffset val="100"/>
        <c:noMultiLvlLbl val="0"/>
      </c:catAx>
      <c:valAx>
        <c:axId val="129625472"/>
        <c:scaling>
          <c:orientation val="minMax"/>
        </c:scaling>
        <c:delete val="0"/>
        <c:axPos val="l"/>
        <c:majorGridlines>
          <c:spPr>
            <a:ln w="3175">
              <a:solidFill>
                <a:srgbClr val="BE975B">
                  <a:alpha val="50000"/>
                </a:srgbClr>
              </a:solidFill>
            </a:ln>
          </c:spPr>
        </c:majorGridlines>
        <c:numFmt formatCode="#,##0" sourceLinked="1"/>
        <c:majorTickMark val="out"/>
        <c:minorTickMark val="none"/>
        <c:tickLblPos val="nextTo"/>
        <c:crossAx val="129623936"/>
        <c:crosses val="autoZero"/>
        <c:crossBetween val="between"/>
      </c:valAx>
    </c:plotArea>
    <c:plotVisOnly val="1"/>
    <c:dispBlanksAs val="gap"/>
    <c:showDLblsOverMax val="0"/>
  </c:chart>
  <c:printSettings>
    <c:headerFooter/>
    <c:pageMargins b="1" l="0.75000000000000189" r="0.75000000000000189"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a:pPr>
            <a:r>
              <a:rPr lang="en-US" sz="1200"/>
              <a:t>Number of Internet Subscribers</a:t>
            </a:r>
          </a:p>
        </c:rich>
      </c:tx>
      <c:layout>
        <c:manualLayout>
          <c:xMode val="edge"/>
          <c:yMode val="edge"/>
          <c:x val="0.22398029654133292"/>
          <c:y val="1.9424464833051623E-2"/>
        </c:manualLayout>
      </c:layout>
      <c:overlay val="0"/>
    </c:title>
    <c:autoTitleDeleted val="0"/>
    <c:plotArea>
      <c:layout>
        <c:manualLayout>
          <c:layoutTarget val="inner"/>
          <c:xMode val="edge"/>
          <c:yMode val="edge"/>
          <c:x val="0.17088339849681344"/>
          <c:y val="0.16906014140602574"/>
          <c:w val="0.72390002907958373"/>
          <c:h val="0.65433374595451099"/>
        </c:manualLayout>
      </c:layout>
      <c:barChart>
        <c:barDir val="col"/>
        <c:grouping val="clustered"/>
        <c:varyColors val="0"/>
        <c:ser>
          <c:idx val="0"/>
          <c:order val="0"/>
          <c:tx>
            <c:strRef>
              <c:f>ICT!$H$14</c:f>
              <c:strCache>
                <c:ptCount val="1"/>
                <c:pt idx="0">
                  <c:v>Dial up connections</c:v>
                </c:pt>
              </c:strCache>
            </c:strRef>
          </c:tx>
          <c:spPr>
            <a:solidFill>
              <a:srgbClr val="BE975B"/>
            </a:solidFill>
          </c:spPr>
          <c:invertIfNegative val="0"/>
          <c:cat>
            <c:numRef>
              <c:f>[2]ICT!$K$15:$N$15</c:f>
              <c:numCache>
                <c:formatCode>General</c:formatCode>
                <c:ptCount val="4"/>
                <c:pt idx="0">
                  <c:v>2007</c:v>
                </c:pt>
                <c:pt idx="1">
                  <c:v>2008</c:v>
                </c:pt>
                <c:pt idx="2">
                  <c:v>2009</c:v>
                </c:pt>
                <c:pt idx="3">
                  <c:v>2010</c:v>
                </c:pt>
              </c:numCache>
            </c:numRef>
          </c:cat>
          <c:val>
            <c:numRef>
              <c:f>ICT!$I$14:$L$14</c:f>
              <c:numCache>
                <c:formatCode>#,##0</c:formatCode>
                <c:ptCount val="4"/>
                <c:pt idx="0">
                  <c:v>120866</c:v>
                </c:pt>
                <c:pt idx="1">
                  <c:v>189826</c:v>
                </c:pt>
                <c:pt idx="2">
                  <c:v>218355</c:v>
                </c:pt>
                <c:pt idx="3">
                  <c:v>401057</c:v>
                </c:pt>
              </c:numCache>
            </c:numRef>
          </c:val>
        </c:ser>
        <c:ser>
          <c:idx val="1"/>
          <c:order val="1"/>
          <c:tx>
            <c:strRef>
              <c:f>ICT!$H$15</c:f>
              <c:strCache>
                <c:ptCount val="1"/>
                <c:pt idx="0">
                  <c:v>Broadband connections</c:v>
                </c:pt>
              </c:strCache>
            </c:strRef>
          </c:tx>
          <c:spPr>
            <a:solidFill>
              <a:srgbClr val="838183"/>
            </a:solidFill>
          </c:spPr>
          <c:invertIfNegative val="0"/>
          <c:cat>
            <c:numRef>
              <c:f>[2]ICT!$K$15:$N$15</c:f>
              <c:numCache>
                <c:formatCode>General</c:formatCode>
                <c:ptCount val="4"/>
                <c:pt idx="0">
                  <c:v>2007</c:v>
                </c:pt>
                <c:pt idx="1">
                  <c:v>2008</c:v>
                </c:pt>
                <c:pt idx="2">
                  <c:v>2009</c:v>
                </c:pt>
                <c:pt idx="3">
                  <c:v>2010</c:v>
                </c:pt>
              </c:numCache>
            </c:numRef>
          </c:cat>
          <c:val>
            <c:numRef>
              <c:f>ICT!$I$15:$L$15</c:f>
              <c:numCache>
                <c:formatCode>#,##0</c:formatCode>
                <c:ptCount val="4"/>
                <c:pt idx="0">
                  <c:v>66554</c:v>
                </c:pt>
                <c:pt idx="1">
                  <c:v>210598</c:v>
                </c:pt>
                <c:pt idx="2">
                  <c:v>194964</c:v>
                </c:pt>
                <c:pt idx="3">
                  <c:v>208604</c:v>
                </c:pt>
              </c:numCache>
            </c:numRef>
          </c:val>
        </c:ser>
        <c:dLbls>
          <c:showLegendKey val="0"/>
          <c:showVal val="0"/>
          <c:showCatName val="0"/>
          <c:showSerName val="0"/>
          <c:showPercent val="0"/>
          <c:showBubbleSize val="0"/>
        </c:dLbls>
        <c:gapWidth val="150"/>
        <c:axId val="129789952"/>
        <c:axId val="129791488"/>
      </c:barChart>
      <c:catAx>
        <c:axId val="129789952"/>
        <c:scaling>
          <c:orientation val="minMax"/>
        </c:scaling>
        <c:delete val="0"/>
        <c:axPos val="b"/>
        <c:numFmt formatCode="General" sourceLinked="1"/>
        <c:majorTickMark val="out"/>
        <c:minorTickMark val="none"/>
        <c:tickLblPos val="nextTo"/>
        <c:crossAx val="129791488"/>
        <c:crosses val="autoZero"/>
        <c:auto val="1"/>
        <c:lblAlgn val="ctr"/>
        <c:lblOffset val="100"/>
        <c:noMultiLvlLbl val="0"/>
      </c:catAx>
      <c:valAx>
        <c:axId val="129791488"/>
        <c:scaling>
          <c:orientation val="minMax"/>
        </c:scaling>
        <c:delete val="0"/>
        <c:axPos val="l"/>
        <c:majorGridlines>
          <c:spPr>
            <a:ln w="3175">
              <a:solidFill>
                <a:srgbClr val="A58B22">
                  <a:alpha val="50000"/>
                </a:srgbClr>
              </a:solidFill>
            </a:ln>
          </c:spPr>
        </c:majorGridlines>
        <c:numFmt formatCode="#,##0" sourceLinked="1"/>
        <c:majorTickMark val="out"/>
        <c:minorTickMark val="none"/>
        <c:tickLblPos val="nextTo"/>
        <c:crossAx val="129789952"/>
        <c:crosses val="autoZero"/>
        <c:crossBetween val="between"/>
        <c:majorUnit val="100000"/>
      </c:valAx>
    </c:plotArea>
    <c:legend>
      <c:legendPos val="r"/>
      <c:layout>
        <c:manualLayout>
          <c:xMode val="edge"/>
          <c:yMode val="edge"/>
          <c:x val="0.17194603389500607"/>
          <c:y val="0.17572029267274941"/>
          <c:w val="0.65281540138024363"/>
          <c:h val="0.22144231669702732"/>
        </c:manualLayout>
      </c:layout>
      <c:overlay val="0"/>
      <c:spPr>
        <a:noFill/>
      </c:spPr>
    </c:legend>
    <c:plotVisOnly val="1"/>
    <c:dispBlanksAs val="gap"/>
    <c:showDLblsOverMax val="0"/>
  </c:chart>
  <c:printSettings>
    <c:headerFooter/>
    <c:pageMargins b="1" l="0.75000000000000189" r="0.75000000000000189"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overlay val="0"/>
      <c:txPr>
        <a:bodyPr/>
        <a:lstStyle/>
        <a:p>
          <a:pPr>
            <a:defRPr sz="1200"/>
          </a:pPr>
          <a:endParaRPr lang="en-US"/>
        </a:p>
      </c:txPr>
    </c:title>
    <c:autoTitleDeleted val="0"/>
    <c:plotArea>
      <c:layout>
        <c:manualLayout>
          <c:layoutTarget val="inner"/>
          <c:xMode val="edge"/>
          <c:yMode val="edge"/>
          <c:x val="0.19182497999585144"/>
          <c:y val="0.16285718865500201"/>
          <c:w val="0.71851934711549004"/>
          <c:h val="0.66423654787304498"/>
        </c:manualLayout>
      </c:layout>
      <c:barChart>
        <c:barDir val="col"/>
        <c:grouping val="clustered"/>
        <c:varyColors val="0"/>
        <c:ser>
          <c:idx val="0"/>
          <c:order val="0"/>
          <c:tx>
            <c:strRef>
              <c:f>ICT!$H$16</c:f>
              <c:strCache>
                <c:ptCount val="1"/>
                <c:pt idx="0">
                  <c:v>Number  of Mobile lines </c:v>
                </c:pt>
              </c:strCache>
            </c:strRef>
          </c:tx>
          <c:spPr>
            <a:solidFill>
              <a:srgbClr val="BE975B"/>
            </a:solidFill>
          </c:spPr>
          <c:invertIfNegative val="0"/>
          <c:cat>
            <c:numRef>
              <c:f>ICT!$I$12:$L$12</c:f>
              <c:numCache>
                <c:formatCode>General</c:formatCode>
                <c:ptCount val="4"/>
                <c:pt idx="0">
                  <c:v>2007</c:v>
                </c:pt>
                <c:pt idx="1">
                  <c:v>2008</c:v>
                </c:pt>
                <c:pt idx="2">
                  <c:v>2009</c:v>
                </c:pt>
                <c:pt idx="3">
                  <c:v>2010</c:v>
                </c:pt>
              </c:numCache>
            </c:numRef>
          </c:cat>
          <c:val>
            <c:numRef>
              <c:f>ICT!$I$16:$L$16</c:f>
              <c:numCache>
                <c:formatCode>#,##0</c:formatCode>
                <c:ptCount val="4"/>
                <c:pt idx="0">
                  <c:v>1974814</c:v>
                </c:pt>
                <c:pt idx="1">
                  <c:v>2529907</c:v>
                </c:pt>
                <c:pt idx="2">
                  <c:v>2898162</c:v>
                </c:pt>
                <c:pt idx="3">
                  <c:v>3160584</c:v>
                </c:pt>
              </c:numCache>
            </c:numRef>
          </c:val>
        </c:ser>
        <c:dLbls>
          <c:showLegendKey val="0"/>
          <c:showVal val="0"/>
          <c:showCatName val="0"/>
          <c:showSerName val="0"/>
          <c:showPercent val="0"/>
          <c:showBubbleSize val="0"/>
        </c:dLbls>
        <c:gapWidth val="150"/>
        <c:axId val="129824256"/>
        <c:axId val="129825792"/>
      </c:barChart>
      <c:catAx>
        <c:axId val="129824256"/>
        <c:scaling>
          <c:orientation val="minMax"/>
        </c:scaling>
        <c:delete val="0"/>
        <c:axPos val="b"/>
        <c:numFmt formatCode="General" sourceLinked="1"/>
        <c:majorTickMark val="out"/>
        <c:minorTickMark val="none"/>
        <c:tickLblPos val="nextTo"/>
        <c:crossAx val="129825792"/>
        <c:crosses val="autoZero"/>
        <c:auto val="1"/>
        <c:lblAlgn val="ctr"/>
        <c:lblOffset val="100"/>
        <c:noMultiLvlLbl val="0"/>
      </c:catAx>
      <c:valAx>
        <c:axId val="129825792"/>
        <c:scaling>
          <c:orientation val="minMax"/>
        </c:scaling>
        <c:delete val="0"/>
        <c:axPos val="l"/>
        <c:majorGridlines>
          <c:spPr>
            <a:ln w="3175">
              <a:solidFill>
                <a:srgbClr val="BE975B">
                  <a:alpha val="50000"/>
                </a:srgbClr>
              </a:solidFill>
            </a:ln>
          </c:spPr>
        </c:majorGridlines>
        <c:numFmt formatCode="#,##0" sourceLinked="1"/>
        <c:majorTickMark val="out"/>
        <c:minorTickMark val="none"/>
        <c:tickLblPos val="nextTo"/>
        <c:crossAx val="129824256"/>
        <c:crosses val="autoZero"/>
        <c:crossBetween val="between"/>
      </c:valAx>
    </c:plotArea>
    <c:plotVisOnly val="1"/>
    <c:dispBlanksAs val="gap"/>
    <c:showDLblsOverMax val="0"/>
  </c:chart>
  <c:printSettings>
    <c:headerFooter/>
    <c:pageMargins b="1" l="0.75000000000000189" r="0.75000000000000189"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294913404641528"/>
          <c:y val="5.6030183727034118E-2"/>
          <c:w val="0.69356648849550739"/>
          <c:h val="0.8326195683872849"/>
        </c:manualLayout>
      </c:layout>
      <c:barChart>
        <c:barDir val="col"/>
        <c:grouping val="clustered"/>
        <c:varyColors val="0"/>
        <c:ser>
          <c:idx val="0"/>
          <c:order val="0"/>
          <c:spPr>
            <a:solidFill>
              <a:schemeClr val="bg2">
                <a:lumMod val="50000"/>
              </a:schemeClr>
            </a:solidFill>
          </c:spPr>
          <c:invertIfNegative val="0"/>
          <c:cat>
            <c:numRef>
              <c:f>Hotel!$C$129:$E$129</c:f>
              <c:numCache>
                <c:formatCode>General</c:formatCode>
                <c:ptCount val="3"/>
                <c:pt idx="0">
                  <c:v>2008</c:v>
                </c:pt>
                <c:pt idx="1">
                  <c:v>2009</c:v>
                </c:pt>
                <c:pt idx="2">
                  <c:v>2010</c:v>
                </c:pt>
              </c:numCache>
            </c:numRef>
          </c:cat>
          <c:val>
            <c:numRef>
              <c:f>Hotel!$C$130:$E$130</c:f>
              <c:numCache>
                <c:formatCode>#,##0</c:formatCode>
                <c:ptCount val="3"/>
                <c:pt idx="0">
                  <c:v>4304871</c:v>
                </c:pt>
                <c:pt idx="1">
                  <c:v>4293074</c:v>
                </c:pt>
                <c:pt idx="2">
                  <c:v>4228398.75502</c:v>
                </c:pt>
              </c:numCache>
            </c:numRef>
          </c:val>
        </c:ser>
        <c:dLbls>
          <c:showLegendKey val="0"/>
          <c:showVal val="0"/>
          <c:showCatName val="0"/>
          <c:showSerName val="0"/>
          <c:showPercent val="0"/>
          <c:showBubbleSize val="0"/>
        </c:dLbls>
        <c:gapWidth val="150"/>
        <c:axId val="134192128"/>
        <c:axId val="134193920"/>
      </c:barChart>
      <c:catAx>
        <c:axId val="134192128"/>
        <c:scaling>
          <c:orientation val="minMax"/>
        </c:scaling>
        <c:delete val="0"/>
        <c:axPos val="b"/>
        <c:numFmt formatCode="General" sourceLinked="1"/>
        <c:majorTickMark val="out"/>
        <c:minorTickMark val="none"/>
        <c:tickLblPos val="nextTo"/>
        <c:crossAx val="134193920"/>
        <c:crosses val="autoZero"/>
        <c:auto val="1"/>
        <c:lblAlgn val="ctr"/>
        <c:lblOffset val="100"/>
        <c:noMultiLvlLbl val="0"/>
      </c:catAx>
      <c:valAx>
        <c:axId val="134193920"/>
        <c:scaling>
          <c:orientation val="minMax"/>
        </c:scaling>
        <c:delete val="0"/>
        <c:axPos val="l"/>
        <c:majorGridlines/>
        <c:numFmt formatCode="#,##0" sourceLinked="1"/>
        <c:majorTickMark val="out"/>
        <c:minorTickMark val="none"/>
        <c:tickLblPos val="nextTo"/>
        <c:crossAx val="134192128"/>
        <c:crosses val="autoZero"/>
        <c:crossBetween val="between"/>
      </c:valAx>
    </c:plotArea>
    <c:plotVisOnly val="1"/>
    <c:dispBlanksAs val="gap"/>
    <c:showDLblsOverMax val="0"/>
  </c:chart>
  <c:printSettings>
    <c:headerFooter/>
    <c:pageMargins b="0.750000000000002" l="0.70000000000000062" r="0.70000000000000062" t="0.750000000000002" header="0.30000000000000032" footer="0.30000000000000032"/>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a:solidFill>
                  <a:srgbClr val="3D3D3D"/>
                </a:solidFill>
              </a:defRPr>
            </a:pPr>
            <a:r>
              <a:rPr lang="en-US" sz="1200">
                <a:solidFill>
                  <a:srgbClr val="3D3D3D"/>
                </a:solidFill>
              </a:rPr>
              <a:t>Number of Guest Nights by months</a:t>
            </a:r>
          </a:p>
        </c:rich>
      </c:tx>
      <c:layout>
        <c:manualLayout>
          <c:xMode val="edge"/>
          <c:yMode val="edge"/>
          <c:x val="0.38267536952617831"/>
          <c:y val="1.2096774193548401E-2"/>
        </c:manualLayout>
      </c:layout>
      <c:overlay val="0"/>
    </c:title>
    <c:autoTitleDeleted val="0"/>
    <c:plotArea>
      <c:layout>
        <c:manualLayout>
          <c:layoutTarget val="inner"/>
          <c:xMode val="edge"/>
          <c:yMode val="edge"/>
          <c:x val="0.114380715568449"/>
          <c:y val="0.12527749555499162"/>
          <c:w val="0.83226909794170501"/>
          <c:h val="0.65002540005080389"/>
        </c:manualLayout>
      </c:layout>
      <c:lineChart>
        <c:grouping val="standard"/>
        <c:varyColors val="0"/>
        <c:ser>
          <c:idx val="0"/>
          <c:order val="0"/>
          <c:tx>
            <c:v>2009</c:v>
          </c:tx>
          <c:spPr>
            <a:ln w="15875">
              <a:solidFill>
                <a:srgbClr val="FF3300"/>
              </a:solidFill>
              <a:prstDash val="dash"/>
            </a:ln>
          </c:spPr>
          <c:marker>
            <c:symbol val="none"/>
          </c:marker>
          <c:cat>
            <c:strRef>
              <c:f>Hotel!$H$100:$H$111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Hotel!$I$100:$I$111</c:f>
              <c:numCache>
                <c:formatCode>0.00</c:formatCode>
                <c:ptCount val="12"/>
                <c:pt idx="0">
                  <c:v>78.260000000000005</c:v>
                </c:pt>
                <c:pt idx="1">
                  <c:v>83.35</c:v>
                </c:pt>
                <c:pt idx="2">
                  <c:v>83.5</c:v>
                </c:pt>
                <c:pt idx="3">
                  <c:v>79.349999999999994</c:v>
                </c:pt>
                <c:pt idx="4">
                  <c:v>73.92</c:v>
                </c:pt>
                <c:pt idx="5">
                  <c:v>71.34</c:v>
                </c:pt>
                <c:pt idx="6">
                  <c:v>68.430000000000007</c:v>
                </c:pt>
                <c:pt idx="7">
                  <c:v>64.959999999999994</c:v>
                </c:pt>
                <c:pt idx="8">
                  <c:v>66.13</c:v>
                </c:pt>
                <c:pt idx="9">
                  <c:v>78.09</c:v>
                </c:pt>
                <c:pt idx="10">
                  <c:v>65.25</c:v>
                </c:pt>
                <c:pt idx="11">
                  <c:v>59.71</c:v>
                </c:pt>
              </c:numCache>
            </c:numRef>
          </c:val>
          <c:smooth val="1"/>
        </c:ser>
        <c:ser>
          <c:idx val="1"/>
          <c:order val="1"/>
          <c:tx>
            <c:v>2010</c:v>
          </c:tx>
          <c:spPr>
            <a:ln w="15875">
              <a:solidFill>
                <a:srgbClr val="BE975B"/>
              </a:solidFill>
              <a:prstDash val="dash"/>
            </a:ln>
          </c:spPr>
          <c:marker>
            <c:symbol val="none"/>
          </c:marker>
          <c:cat>
            <c:strRef>
              <c:f>Hotel!$H$100:$H$111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Hotel!$J$100:$J$111</c:f>
              <c:numCache>
                <c:formatCode>0.00</c:formatCode>
                <c:ptCount val="12"/>
                <c:pt idx="0">
                  <c:v>60.5</c:v>
                </c:pt>
                <c:pt idx="1">
                  <c:v>66.59</c:v>
                </c:pt>
                <c:pt idx="2">
                  <c:v>70.52</c:v>
                </c:pt>
                <c:pt idx="3">
                  <c:v>64.62</c:v>
                </c:pt>
                <c:pt idx="4">
                  <c:v>61.24</c:v>
                </c:pt>
                <c:pt idx="5">
                  <c:v>61.06</c:v>
                </c:pt>
                <c:pt idx="6">
                  <c:v>59.22</c:v>
                </c:pt>
                <c:pt idx="7">
                  <c:v>51.42</c:v>
                </c:pt>
                <c:pt idx="8">
                  <c:v>61.02</c:v>
                </c:pt>
                <c:pt idx="9">
                  <c:v>72.02</c:v>
                </c:pt>
                <c:pt idx="10">
                  <c:v>77.150000000000006</c:v>
                </c:pt>
                <c:pt idx="11">
                  <c:v>70.2</c:v>
                </c:pt>
              </c:numCache>
            </c:numRef>
          </c:val>
          <c:smooth val="1"/>
        </c:ser>
        <c:dLbls>
          <c:showLegendKey val="0"/>
          <c:showVal val="0"/>
          <c:showCatName val="0"/>
          <c:showSerName val="0"/>
          <c:showPercent val="0"/>
          <c:showBubbleSize val="0"/>
        </c:dLbls>
        <c:marker val="1"/>
        <c:smooth val="0"/>
        <c:axId val="134550656"/>
        <c:axId val="134552192"/>
      </c:lineChart>
      <c:catAx>
        <c:axId val="134550656"/>
        <c:scaling>
          <c:orientation val="minMax"/>
        </c:scaling>
        <c:delete val="0"/>
        <c:axPos val="b"/>
        <c:majorTickMark val="out"/>
        <c:minorTickMark val="none"/>
        <c:tickLblPos val="nextTo"/>
        <c:txPr>
          <a:bodyPr/>
          <a:lstStyle/>
          <a:p>
            <a:pPr>
              <a:defRPr>
                <a:solidFill>
                  <a:srgbClr val="3D3D3D"/>
                </a:solidFill>
              </a:defRPr>
            </a:pPr>
            <a:endParaRPr lang="en-US"/>
          </a:p>
        </c:txPr>
        <c:crossAx val="134552192"/>
        <c:crosses val="autoZero"/>
        <c:auto val="1"/>
        <c:lblAlgn val="ctr"/>
        <c:lblOffset val="100"/>
        <c:noMultiLvlLbl val="0"/>
      </c:catAx>
      <c:valAx>
        <c:axId val="134552192"/>
        <c:scaling>
          <c:orientation val="minMax"/>
          <c:min val="50"/>
        </c:scaling>
        <c:delete val="0"/>
        <c:axPos val="l"/>
        <c:majorGridlines>
          <c:spPr>
            <a:ln>
              <a:solidFill>
                <a:srgbClr val="BE975B">
                  <a:alpha val="50000"/>
                </a:srgbClr>
              </a:solidFill>
            </a:ln>
          </c:spPr>
        </c:majorGridlines>
        <c:title>
          <c:tx>
            <c:rich>
              <a:bodyPr/>
              <a:lstStyle/>
              <a:p>
                <a:pPr>
                  <a:defRPr/>
                </a:pPr>
                <a:r>
                  <a:rPr lang="en-US"/>
                  <a:t>Guest Nights (Number)</a:t>
                </a:r>
              </a:p>
            </c:rich>
          </c:tx>
          <c:overlay val="0"/>
        </c:title>
        <c:numFmt formatCode="0.00" sourceLinked="1"/>
        <c:majorTickMark val="out"/>
        <c:minorTickMark val="none"/>
        <c:tickLblPos val="nextTo"/>
        <c:txPr>
          <a:bodyPr/>
          <a:lstStyle/>
          <a:p>
            <a:pPr>
              <a:defRPr>
                <a:solidFill>
                  <a:srgbClr val="3D3D3D"/>
                </a:solidFill>
              </a:defRPr>
            </a:pPr>
            <a:endParaRPr lang="en-US"/>
          </a:p>
        </c:txPr>
        <c:crossAx val="134550656"/>
        <c:crosses val="autoZero"/>
        <c:crossBetween val="between"/>
      </c:valAx>
    </c:plotArea>
    <c:legend>
      <c:legendPos val="r"/>
      <c:layout>
        <c:manualLayout>
          <c:xMode val="edge"/>
          <c:yMode val="edge"/>
          <c:x val="0.12907266196988423"/>
          <c:y val="0.13658591567183101"/>
          <c:w val="0.21400173662502744"/>
          <c:h val="6.410115570231141E-2"/>
        </c:manualLayout>
      </c:layout>
      <c:overlay val="0"/>
    </c:legend>
    <c:plotVisOnly val="1"/>
    <c:dispBlanksAs val="gap"/>
    <c:showDLblsOverMax val="0"/>
  </c:chart>
  <c:printSettings>
    <c:headerFooter/>
    <c:pageMargins b="1" l="0.75000000000000189" r="0.75000000000000189"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a:solidFill>
                  <a:srgbClr val="3D3D3D"/>
                </a:solidFill>
              </a:defRPr>
            </a:pPr>
            <a:r>
              <a:rPr lang="en-US" sz="1200">
                <a:solidFill>
                  <a:srgbClr val="3D3D3D"/>
                </a:solidFill>
              </a:rPr>
              <a:t>Number of Guest by months</a:t>
            </a:r>
          </a:p>
        </c:rich>
      </c:tx>
      <c:overlay val="0"/>
    </c:title>
    <c:autoTitleDeleted val="0"/>
    <c:plotArea>
      <c:layout>
        <c:manualLayout>
          <c:layoutTarget val="inner"/>
          <c:xMode val="edge"/>
          <c:yMode val="edge"/>
          <c:x val="0.10100180446194212"/>
          <c:y val="0.11462450592885429"/>
          <c:w val="0.878636975065617"/>
          <c:h val="0.64313062151816203"/>
        </c:manualLayout>
      </c:layout>
      <c:lineChart>
        <c:grouping val="standard"/>
        <c:varyColors val="0"/>
        <c:ser>
          <c:idx val="0"/>
          <c:order val="0"/>
          <c:tx>
            <c:strRef>
              <c:f>Hotel!$I$120</c:f>
              <c:strCache>
                <c:ptCount val="1"/>
                <c:pt idx="0">
                  <c:v>2009</c:v>
                </c:pt>
              </c:strCache>
            </c:strRef>
          </c:tx>
          <c:spPr>
            <a:ln w="15875">
              <a:solidFill>
                <a:srgbClr val="FF3300"/>
              </a:solidFill>
              <a:prstDash val="dash"/>
            </a:ln>
          </c:spPr>
          <c:marker>
            <c:symbol val="none"/>
          </c:marker>
          <c:cat>
            <c:strRef>
              <c:f>[2]Hotel!$A$156:$A$167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Hotel!$I$121:$I$132</c:f>
              <c:numCache>
                <c:formatCode>General</c:formatCode>
                <c:ptCount val="12"/>
                <c:pt idx="0">
                  <c:v>130</c:v>
                </c:pt>
                <c:pt idx="1">
                  <c:v>116</c:v>
                </c:pt>
                <c:pt idx="2">
                  <c:v>144</c:v>
                </c:pt>
                <c:pt idx="3">
                  <c:v>150</c:v>
                </c:pt>
                <c:pt idx="4">
                  <c:v>142</c:v>
                </c:pt>
                <c:pt idx="5">
                  <c:v>124</c:v>
                </c:pt>
                <c:pt idx="6">
                  <c:v>119</c:v>
                </c:pt>
                <c:pt idx="7">
                  <c:v>116</c:v>
                </c:pt>
                <c:pt idx="8">
                  <c:v>103</c:v>
                </c:pt>
                <c:pt idx="9">
                  <c:v>128</c:v>
                </c:pt>
                <c:pt idx="10">
                  <c:v>133</c:v>
                </c:pt>
                <c:pt idx="11">
                  <c:v>136</c:v>
                </c:pt>
              </c:numCache>
            </c:numRef>
          </c:val>
          <c:smooth val="1"/>
        </c:ser>
        <c:ser>
          <c:idx val="1"/>
          <c:order val="1"/>
          <c:tx>
            <c:strRef>
              <c:f>Hotel!$J$120</c:f>
              <c:strCache>
                <c:ptCount val="1"/>
                <c:pt idx="0">
                  <c:v>2010</c:v>
                </c:pt>
              </c:strCache>
            </c:strRef>
          </c:tx>
          <c:spPr>
            <a:ln w="15875">
              <a:solidFill>
                <a:srgbClr val="BE975B"/>
              </a:solidFill>
              <a:prstDash val="dash"/>
            </a:ln>
          </c:spPr>
          <c:marker>
            <c:symbol val="none"/>
          </c:marker>
          <c:cat>
            <c:strRef>
              <c:f>[2]Hotel!$A$156:$A$167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Hotel!$J$121:$J$132</c:f>
              <c:numCache>
                <c:formatCode>General</c:formatCode>
                <c:ptCount val="12"/>
                <c:pt idx="0">
                  <c:v>146</c:v>
                </c:pt>
                <c:pt idx="1">
                  <c:v>150</c:v>
                </c:pt>
                <c:pt idx="2">
                  <c:v>166</c:v>
                </c:pt>
                <c:pt idx="3">
                  <c:v>168</c:v>
                </c:pt>
                <c:pt idx="4">
                  <c:v>161</c:v>
                </c:pt>
                <c:pt idx="5">
                  <c:v>146</c:v>
                </c:pt>
                <c:pt idx="6">
                  <c:v>138</c:v>
                </c:pt>
                <c:pt idx="7">
                  <c:v>122</c:v>
                </c:pt>
                <c:pt idx="8">
                  <c:v>130</c:v>
                </c:pt>
                <c:pt idx="9">
                  <c:v>151</c:v>
                </c:pt>
                <c:pt idx="10">
                  <c:v>169</c:v>
                </c:pt>
                <c:pt idx="11">
                  <c:v>165</c:v>
                </c:pt>
              </c:numCache>
            </c:numRef>
          </c:val>
          <c:smooth val="1"/>
        </c:ser>
        <c:dLbls>
          <c:showLegendKey val="0"/>
          <c:showVal val="0"/>
          <c:showCatName val="0"/>
          <c:showSerName val="0"/>
          <c:showPercent val="0"/>
          <c:showBubbleSize val="0"/>
        </c:dLbls>
        <c:marker val="1"/>
        <c:smooth val="0"/>
        <c:axId val="134590464"/>
        <c:axId val="134592000"/>
      </c:lineChart>
      <c:catAx>
        <c:axId val="134590464"/>
        <c:scaling>
          <c:orientation val="minMax"/>
        </c:scaling>
        <c:delete val="0"/>
        <c:axPos val="b"/>
        <c:majorTickMark val="out"/>
        <c:minorTickMark val="none"/>
        <c:tickLblPos val="nextTo"/>
        <c:txPr>
          <a:bodyPr/>
          <a:lstStyle/>
          <a:p>
            <a:pPr>
              <a:defRPr>
                <a:solidFill>
                  <a:srgbClr val="3D3D3D"/>
                </a:solidFill>
              </a:defRPr>
            </a:pPr>
            <a:endParaRPr lang="en-US"/>
          </a:p>
        </c:txPr>
        <c:crossAx val="134592000"/>
        <c:crosses val="autoZero"/>
        <c:auto val="1"/>
        <c:lblAlgn val="ctr"/>
        <c:lblOffset val="100"/>
        <c:noMultiLvlLbl val="0"/>
      </c:catAx>
      <c:valAx>
        <c:axId val="134592000"/>
        <c:scaling>
          <c:orientation val="minMax"/>
          <c:max val="200"/>
          <c:min val="80"/>
        </c:scaling>
        <c:delete val="0"/>
        <c:axPos val="l"/>
        <c:majorGridlines>
          <c:spPr>
            <a:ln>
              <a:solidFill>
                <a:srgbClr val="BE975B">
                  <a:alpha val="50000"/>
                </a:srgbClr>
              </a:solidFill>
            </a:ln>
          </c:spPr>
        </c:majorGridlines>
        <c:title>
          <c:tx>
            <c:rich>
              <a:bodyPr/>
              <a:lstStyle/>
              <a:p>
                <a:pPr>
                  <a:defRPr/>
                </a:pPr>
                <a:r>
                  <a:rPr lang="en-US"/>
                  <a:t>Guest (number)</a:t>
                </a:r>
              </a:p>
            </c:rich>
          </c:tx>
          <c:overlay val="0"/>
        </c:title>
        <c:numFmt formatCode="General" sourceLinked="1"/>
        <c:majorTickMark val="out"/>
        <c:minorTickMark val="none"/>
        <c:tickLblPos val="nextTo"/>
        <c:txPr>
          <a:bodyPr/>
          <a:lstStyle/>
          <a:p>
            <a:pPr>
              <a:defRPr>
                <a:solidFill>
                  <a:srgbClr val="3D3D3D"/>
                </a:solidFill>
              </a:defRPr>
            </a:pPr>
            <a:endParaRPr lang="en-US"/>
          </a:p>
        </c:txPr>
        <c:crossAx val="134590464"/>
        <c:crosses val="autoZero"/>
        <c:crossBetween val="between"/>
      </c:valAx>
    </c:plotArea>
    <c:legend>
      <c:legendPos val="r"/>
      <c:layout>
        <c:manualLayout>
          <c:xMode val="edge"/>
          <c:yMode val="edge"/>
          <c:x val="0.1179302821522312"/>
          <c:y val="0.15975133049080387"/>
          <c:w val="0.24482327969873297"/>
          <c:h val="4.413370265475712E-2"/>
        </c:manualLayout>
      </c:layout>
      <c:overlay val="0"/>
      <c:txPr>
        <a:bodyPr/>
        <a:lstStyle/>
        <a:p>
          <a:pPr>
            <a:defRPr>
              <a:solidFill>
                <a:srgbClr val="3D3D3D"/>
              </a:solidFill>
            </a:defRPr>
          </a:pPr>
          <a:endParaRPr lang="en-US"/>
        </a:p>
      </c:txPr>
    </c:legend>
    <c:plotVisOnly val="1"/>
    <c:dispBlanksAs val="gap"/>
    <c:showDLblsOverMax val="0"/>
  </c:chart>
  <c:spPr>
    <a:ln>
      <a:noFill/>
    </a:ln>
  </c:spPr>
  <c:printSettings>
    <c:headerFooter/>
    <c:pageMargins b="1" l="0.75000000000000167" r="0.75000000000000167"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4.8837194397486912E-2"/>
          <c:y val="0.33147113594041211"/>
        </c:manualLayout>
      </c:layout>
      <c:overlay val="0"/>
      <c:txPr>
        <a:bodyPr/>
        <a:lstStyle/>
        <a:p>
          <a:pPr>
            <a:defRPr lang="en-US"/>
          </a:pPr>
          <a:endParaRPr lang="en-US"/>
        </a:p>
      </c:txPr>
    </c:title>
    <c:autoTitleDeleted val="0"/>
    <c:plotArea>
      <c:layout>
        <c:manualLayout>
          <c:layoutTarget val="inner"/>
          <c:xMode val="edge"/>
          <c:yMode val="edge"/>
          <c:x val="3.5545023696682464E-2"/>
          <c:y val="8.9126714862401927E-3"/>
          <c:w val="0.82464454976303314"/>
          <c:h val="0.83957365400383765"/>
        </c:manualLayout>
      </c:layout>
      <c:barChart>
        <c:barDir val="bar"/>
        <c:grouping val="clustered"/>
        <c:varyColors val="0"/>
        <c:ser>
          <c:idx val="0"/>
          <c:order val="0"/>
          <c:tx>
            <c:v>Males</c:v>
          </c:tx>
          <c:spPr>
            <a:solidFill>
              <a:srgbClr val="B32C11"/>
            </a:solidFill>
            <a:ln w="12700">
              <a:solidFill>
                <a:srgbClr val="000000"/>
              </a:solidFill>
              <a:prstDash val="solid"/>
            </a:ln>
          </c:spPr>
          <c:invertIfNegative val="0"/>
          <c:cat>
            <c:strRef>
              <c:f>population!$B$131:$B$147</c:f>
              <c:strCache>
                <c:ptCount val="17"/>
                <c:pt idx="0">
                  <c:v>0 - 4 </c:v>
                </c:pt>
                <c:pt idx="1">
                  <c:v>5 - 9</c:v>
                </c:pt>
                <c:pt idx="2">
                  <c:v>10 - 14</c:v>
                </c:pt>
                <c:pt idx="3">
                  <c:v>15 - 19 </c:v>
                </c:pt>
                <c:pt idx="4">
                  <c:v>20 - 24 </c:v>
                </c:pt>
                <c:pt idx="5">
                  <c:v>25 - 29 </c:v>
                </c:pt>
                <c:pt idx="6">
                  <c:v>30 - 34 </c:v>
                </c:pt>
                <c:pt idx="7">
                  <c:v>35 - 39 </c:v>
                </c:pt>
                <c:pt idx="8">
                  <c:v>40 - 44 </c:v>
                </c:pt>
                <c:pt idx="9">
                  <c:v>45 - 49 </c:v>
                </c:pt>
                <c:pt idx="10">
                  <c:v>50 - 54 </c:v>
                </c:pt>
                <c:pt idx="11">
                  <c:v>55 - 59 </c:v>
                </c:pt>
                <c:pt idx="12">
                  <c:v> 60 - 64 </c:v>
                </c:pt>
                <c:pt idx="13">
                  <c:v>65 - 69 </c:v>
                </c:pt>
                <c:pt idx="14">
                  <c:v>70 - 74 </c:v>
                </c:pt>
                <c:pt idx="15">
                  <c:v>75 - 79 </c:v>
                </c:pt>
                <c:pt idx="16">
                  <c:v> 80  +</c:v>
                </c:pt>
              </c:strCache>
            </c:strRef>
          </c:cat>
          <c:val>
            <c:numRef>
              <c:f>population!$C$131:$C$147</c:f>
              <c:numCache>
                <c:formatCode>#,##0</c:formatCode>
                <c:ptCount val="17"/>
                <c:pt idx="0">
                  <c:v>30568.743207202246</c:v>
                </c:pt>
                <c:pt idx="1">
                  <c:v>29644.477071991154</c:v>
                </c:pt>
                <c:pt idx="2">
                  <c:v>28498.660997823368</c:v>
                </c:pt>
                <c:pt idx="3">
                  <c:v>26252.618059752571</c:v>
                </c:pt>
                <c:pt idx="4">
                  <c:v>23848.02750900824</c:v>
                </c:pt>
                <c:pt idx="5">
                  <c:v>20150.978787463282</c:v>
                </c:pt>
                <c:pt idx="6">
                  <c:v>15364.353247201123</c:v>
                </c:pt>
                <c:pt idx="7">
                  <c:v>11835.054870390199</c:v>
                </c:pt>
                <c:pt idx="8">
                  <c:v>8211.6511971120308</c:v>
                </c:pt>
                <c:pt idx="9">
                  <c:v>6205.4338650135287</c:v>
                </c:pt>
                <c:pt idx="10">
                  <c:v>4900.2463622819696</c:v>
                </c:pt>
                <c:pt idx="11">
                  <c:v>3863.8772791511942</c:v>
                </c:pt>
                <c:pt idx="12">
                  <c:v>3088.8106545548908</c:v>
                </c:pt>
                <c:pt idx="13">
                  <c:v>2281.0097401065259</c:v>
                </c:pt>
                <c:pt idx="14">
                  <c:v>1491.0088677805832</c:v>
                </c:pt>
                <c:pt idx="15">
                  <c:v>722.95135857932485</c:v>
                </c:pt>
                <c:pt idx="16">
                  <c:v>910.89365283738164</c:v>
                </c:pt>
              </c:numCache>
            </c:numRef>
          </c:val>
        </c:ser>
        <c:dLbls>
          <c:showLegendKey val="0"/>
          <c:showVal val="0"/>
          <c:showCatName val="0"/>
          <c:showSerName val="0"/>
          <c:showPercent val="0"/>
          <c:showBubbleSize val="0"/>
        </c:dLbls>
        <c:gapWidth val="0"/>
        <c:axId val="128985344"/>
        <c:axId val="128991232"/>
      </c:barChart>
      <c:catAx>
        <c:axId val="128985344"/>
        <c:scaling>
          <c:orientation val="minMax"/>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lang="en-US" sz="1000" b="0" i="0" u="none" strike="noStrike" baseline="0">
                <a:solidFill>
                  <a:srgbClr val="000000"/>
                </a:solidFill>
                <a:latin typeface="Courier New"/>
                <a:ea typeface="Courier New"/>
                <a:cs typeface="Courier New"/>
              </a:defRPr>
            </a:pPr>
            <a:endParaRPr lang="en-US"/>
          </a:p>
        </c:txPr>
        <c:crossAx val="128991232"/>
        <c:crosses val="autoZero"/>
        <c:auto val="0"/>
        <c:lblAlgn val="ctr"/>
        <c:lblOffset val="100"/>
        <c:tickLblSkip val="1"/>
        <c:tickMarkSkip val="1"/>
        <c:noMultiLvlLbl val="0"/>
      </c:catAx>
      <c:valAx>
        <c:axId val="128991232"/>
        <c:scaling>
          <c:orientation val="maxMin"/>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lang="en-US" sz="800" b="0" i="0" u="none" strike="noStrike" baseline="0">
                <a:solidFill>
                  <a:srgbClr val="000000"/>
                </a:solidFill>
                <a:latin typeface="Courier New"/>
                <a:ea typeface="Courier New"/>
                <a:cs typeface="Courier New"/>
              </a:defRPr>
            </a:pPr>
            <a:endParaRPr lang="en-US"/>
          </a:p>
        </c:txPr>
        <c:crossAx val="12898534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ourier New"/>
          <a:ea typeface="Courier New"/>
          <a:cs typeface="Courier New"/>
        </a:defRPr>
      </a:pPr>
      <a:endParaRPr lang="en-US"/>
    </a:p>
  </c:txPr>
  <c:printSettings>
    <c:headerFooter alignWithMargins="0">
      <c:oddHeader>&amp;A</c:oddHeader>
      <c:oddFooter>Page &amp;P</c:oddFooter>
    </c:headerFooter>
    <c:pageMargins b="1" l="0.75000000000001454" r="0.75000000000001454" t="1" header="0.5" footer="0.5"/>
    <c:pageSetup orientation="landscape" horizontalDpi="-4" verticalDpi="0"/>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67730436237504665"/>
          <c:y val="0.3277979508759753"/>
        </c:manualLayout>
      </c:layout>
      <c:overlay val="0"/>
      <c:txPr>
        <a:bodyPr/>
        <a:lstStyle/>
        <a:p>
          <a:pPr>
            <a:defRPr lang="en-US"/>
          </a:pPr>
          <a:endParaRPr lang="en-US"/>
        </a:p>
      </c:txPr>
    </c:title>
    <c:autoTitleDeleted val="0"/>
    <c:plotArea>
      <c:layout>
        <c:manualLayout>
          <c:layoutTarget val="inner"/>
          <c:xMode val="edge"/>
          <c:yMode val="edge"/>
          <c:x val="9.0680212285761688E-2"/>
          <c:y val="8.9126714862401927E-3"/>
          <c:w val="0.86146201671473643"/>
          <c:h val="0.83957365400383765"/>
        </c:manualLayout>
      </c:layout>
      <c:barChart>
        <c:barDir val="bar"/>
        <c:grouping val="clustered"/>
        <c:varyColors val="0"/>
        <c:ser>
          <c:idx val="1"/>
          <c:order val="0"/>
          <c:tx>
            <c:v>Females</c:v>
          </c:tx>
          <c:spPr>
            <a:solidFill>
              <a:srgbClr val="838183"/>
            </a:solidFill>
            <a:ln w="12700">
              <a:solidFill>
                <a:srgbClr val="000000"/>
              </a:solidFill>
              <a:prstDash val="solid"/>
            </a:ln>
          </c:spPr>
          <c:invertIfNegative val="0"/>
          <c:cat>
            <c:strRef>
              <c:f>[3]PYRAMID!$A$10:$A$29</c:f>
              <c:strCache>
                <c:ptCount val="20"/>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c:v>
                </c:pt>
              </c:strCache>
            </c:strRef>
          </c:cat>
          <c:val>
            <c:numRef>
              <c:f>population!$D$131:$D$147</c:f>
              <c:numCache>
                <c:formatCode>#,##0</c:formatCode>
                <c:ptCount val="17"/>
                <c:pt idx="0">
                  <c:v>29088.468960150571</c:v>
                </c:pt>
                <c:pt idx="1">
                  <c:v>28674.527290941205</c:v>
                </c:pt>
                <c:pt idx="2">
                  <c:v>28032.935349788993</c:v>
                </c:pt>
                <c:pt idx="3">
                  <c:v>26260.909703104113</c:v>
                </c:pt>
                <c:pt idx="4">
                  <c:v>24473.698475723748</c:v>
                </c:pt>
                <c:pt idx="5">
                  <c:v>20915.934796152975</c:v>
                </c:pt>
                <c:pt idx="6">
                  <c:v>16077.650567825838</c:v>
                </c:pt>
                <c:pt idx="7">
                  <c:v>12420.751234403069</c:v>
                </c:pt>
                <c:pt idx="8">
                  <c:v>8625.5975958853069</c:v>
                </c:pt>
                <c:pt idx="9">
                  <c:v>6379.2037904440267</c:v>
                </c:pt>
                <c:pt idx="10">
                  <c:v>4762.4331988474378</c:v>
                </c:pt>
                <c:pt idx="11">
                  <c:v>3509.1248453216895</c:v>
                </c:pt>
                <c:pt idx="12">
                  <c:v>2428.0150635022665</c:v>
                </c:pt>
                <c:pt idx="13">
                  <c:v>1689.5323114859596</c:v>
                </c:pt>
                <c:pt idx="14">
                  <c:v>1103.2462739928328</c:v>
                </c:pt>
                <c:pt idx="15">
                  <c:v>667.52099471208123</c:v>
                </c:pt>
                <c:pt idx="16">
                  <c:v>838.51783396470182</c:v>
                </c:pt>
              </c:numCache>
            </c:numRef>
          </c:val>
        </c:ser>
        <c:dLbls>
          <c:showLegendKey val="0"/>
          <c:showVal val="0"/>
          <c:showCatName val="0"/>
          <c:showSerName val="0"/>
          <c:showPercent val="0"/>
          <c:showBubbleSize val="0"/>
        </c:dLbls>
        <c:gapWidth val="0"/>
        <c:axId val="129002880"/>
        <c:axId val="129008768"/>
      </c:barChart>
      <c:catAx>
        <c:axId val="129002880"/>
        <c:scaling>
          <c:orientation val="minMax"/>
        </c:scaling>
        <c:delete val="1"/>
        <c:axPos val="l"/>
        <c:numFmt formatCode="General" sourceLinked="1"/>
        <c:majorTickMark val="out"/>
        <c:minorTickMark val="none"/>
        <c:tickLblPos val="none"/>
        <c:crossAx val="129008768"/>
        <c:crosses val="autoZero"/>
        <c:auto val="0"/>
        <c:lblAlgn val="ctr"/>
        <c:lblOffset val="100"/>
        <c:noMultiLvlLbl val="0"/>
      </c:catAx>
      <c:valAx>
        <c:axId val="129008768"/>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lang="en-US" sz="800" b="0" i="0" u="none" strike="noStrike" baseline="0">
                <a:solidFill>
                  <a:srgbClr val="000000"/>
                </a:solidFill>
                <a:latin typeface="Courier New"/>
                <a:ea typeface="Courier New"/>
                <a:cs typeface="Courier New"/>
              </a:defRPr>
            </a:pPr>
            <a:endParaRPr lang="en-US"/>
          </a:p>
        </c:txPr>
        <c:crossAx val="129002880"/>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ourier New"/>
          <a:ea typeface="Courier New"/>
          <a:cs typeface="Courier New"/>
        </a:defRPr>
      </a:pPr>
      <a:endParaRPr lang="en-US"/>
    </a:p>
  </c:txPr>
  <c:printSettings>
    <c:headerFooter alignWithMargins="0">
      <c:oddHeader>&amp;A</c:oddHeader>
      <c:oddFooter>Page &amp;P</c:oddFooter>
    </c:headerFooter>
    <c:pageMargins b="1" l="0.75000000000001454" r="0.75000000000001454"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Arrivals</c:v>
          </c:tx>
          <c:spPr>
            <a:solidFill>
              <a:schemeClr val="bg1">
                <a:lumMod val="50000"/>
              </a:schemeClr>
            </a:solidFill>
          </c:spPr>
          <c:invertIfNegative val="0"/>
          <c:cat>
            <c:numRef>
              <c:f>birthFertility!$I$421:$M$421</c:f>
              <c:numCache>
                <c:formatCode>General</c:formatCode>
                <c:ptCount val="5"/>
                <c:pt idx="0">
                  <c:v>2005</c:v>
                </c:pt>
                <c:pt idx="1">
                  <c:v>2006</c:v>
                </c:pt>
                <c:pt idx="2">
                  <c:v>2007</c:v>
                </c:pt>
                <c:pt idx="3">
                  <c:v>2008</c:v>
                </c:pt>
                <c:pt idx="4">
                  <c:v>2009</c:v>
                </c:pt>
              </c:numCache>
            </c:numRef>
          </c:cat>
          <c:val>
            <c:numRef>
              <c:f>birthFertility!$I$422:$M$422</c:f>
              <c:numCache>
                <c:formatCode>#,##0</c:formatCode>
                <c:ptCount val="5"/>
                <c:pt idx="0">
                  <c:v>2752434</c:v>
                </c:pt>
                <c:pt idx="1">
                  <c:v>2843785</c:v>
                </c:pt>
                <c:pt idx="2">
                  <c:v>4062242</c:v>
                </c:pt>
                <c:pt idx="3">
                  <c:v>4403373</c:v>
                </c:pt>
                <c:pt idx="4">
                  <c:v>4770721</c:v>
                </c:pt>
              </c:numCache>
            </c:numRef>
          </c:val>
        </c:ser>
        <c:ser>
          <c:idx val="1"/>
          <c:order val="1"/>
          <c:tx>
            <c:v>Departures</c:v>
          </c:tx>
          <c:spPr>
            <a:solidFill>
              <a:srgbClr val="B43214"/>
            </a:solidFill>
          </c:spPr>
          <c:invertIfNegative val="0"/>
          <c:cat>
            <c:numRef>
              <c:f>birthFertility!$I$421:$M$421</c:f>
              <c:numCache>
                <c:formatCode>General</c:formatCode>
                <c:ptCount val="5"/>
                <c:pt idx="0">
                  <c:v>2005</c:v>
                </c:pt>
                <c:pt idx="1">
                  <c:v>2006</c:v>
                </c:pt>
                <c:pt idx="2">
                  <c:v>2007</c:v>
                </c:pt>
                <c:pt idx="3">
                  <c:v>2008</c:v>
                </c:pt>
                <c:pt idx="4">
                  <c:v>2009</c:v>
                </c:pt>
              </c:numCache>
            </c:numRef>
          </c:cat>
          <c:val>
            <c:numRef>
              <c:f>birthFertility!$I$423:$M$423</c:f>
              <c:numCache>
                <c:formatCode>#,##0</c:formatCode>
                <c:ptCount val="5"/>
                <c:pt idx="0">
                  <c:v>2717242</c:v>
                </c:pt>
                <c:pt idx="1">
                  <c:v>2771809</c:v>
                </c:pt>
                <c:pt idx="2">
                  <c:v>3933073</c:v>
                </c:pt>
                <c:pt idx="3">
                  <c:v>4124115</c:v>
                </c:pt>
                <c:pt idx="4">
                  <c:v>4643975</c:v>
                </c:pt>
              </c:numCache>
            </c:numRef>
          </c:val>
        </c:ser>
        <c:dLbls>
          <c:showLegendKey val="0"/>
          <c:showVal val="0"/>
          <c:showCatName val="0"/>
          <c:showSerName val="0"/>
          <c:showPercent val="0"/>
          <c:showBubbleSize val="0"/>
        </c:dLbls>
        <c:gapWidth val="150"/>
        <c:axId val="129226624"/>
        <c:axId val="129232896"/>
      </c:barChart>
      <c:catAx>
        <c:axId val="129226624"/>
        <c:scaling>
          <c:orientation val="minMax"/>
        </c:scaling>
        <c:delete val="0"/>
        <c:axPos val="b"/>
        <c:title>
          <c:tx>
            <c:rich>
              <a:bodyPr/>
              <a:lstStyle/>
              <a:p>
                <a:pPr>
                  <a:defRPr/>
                </a:pPr>
                <a:r>
                  <a:rPr lang="en-US"/>
                  <a:t>Year</a:t>
                </a:r>
              </a:p>
            </c:rich>
          </c:tx>
          <c:overlay val="0"/>
        </c:title>
        <c:numFmt formatCode="General" sourceLinked="1"/>
        <c:majorTickMark val="out"/>
        <c:minorTickMark val="none"/>
        <c:tickLblPos val="nextTo"/>
        <c:crossAx val="129232896"/>
        <c:crosses val="autoZero"/>
        <c:auto val="1"/>
        <c:lblAlgn val="ctr"/>
        <c:lblOffset val="100"/>
        <c:noMultiLvlLbl val="0"/>
      </c:catAx>
      <c:valAx>
        <c:axId val="129232896"/>
        <c:scaling>
          <c:orientation val="minMax"/>
        </c:scaling>
        <c:delete val="0"/>
        <c:axPos val="l"/>
        <c:majorGridlines/>
        <c:title>
          <c:tx>
            <c:rich>
              <a:bodyPr rot="-5400000" vert="horz"/>
              <a:lstStyle/>
              <a:p>
                <a:pPr>
                  <a:defRPr/>
                </a:pPr>
                <a:r>
                  <a:rPr lang="en-US"/>
                  <a:t>Persons</a:t>
                </a:r>
              </a:p>
            </c:rich>
          </c:tx>
          <c:overlay val="0"/>
        </c:title>
        <c:numFmt formatCode="#,##0" sourceLinked="1"/>
        <c:majorTickMark val="out"/>
        <c:minorTickMark val="none"/>
        <c:tickLblPos val="nextTo"/>
        <c:crossAx val="129226624"/>
        <c:crosses val="autoZero"/>
        <c:crossBetween val="between"/>
      </c:valAx>
    </c:plotArea>
    <c:legend>
      <c:legendPos val="r"/>
      <c:overlay val="0"/>
    </c:legend>
    <c:plotVisOnly val="1"/>
    <c:dispBlanksAs val="gap"/>
    <c:showDLblsOverMax val="0"/>
  </c:chart>
  <c:spPr>
    <a:noFill/>
    <a:ln>
      <a:noFill/>
    </a:ln>
  </c:spPr>
  <c:printSettings>
    <c:headerFooter/>
    <c:pageMargins b="0.75000000000000255" l="0.70000000000000062" r="0.70000000000000062" t="0.75000000000000255"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Nationals</c:v>
          </c:tx>
          <c:spPr>
            <a:solidFill>
              <a:srgbClr val="B32C11"/>
            </a:solidFill>
          </c:spPr>
          <c:invertIfNegative val="0"/>
          <c:cat>
            <c:strRef>
              <c:f>birthFertility!$D$53:$F$53</c:f>
              <c:strCache>
                <c:ptCount val="3"/>
                <c:pt idx="0">
                  <c:v>Abu Dhabi</c:v>
                </c:pt>
                <c:pt idx="1">
                  <c:v>Al-Ain</c:v>
                </c:pt>
                <c:pt idx="2">
                  <c:v>Western Region</c:v>
                </c:pt>
              </c:strCache>
            </c:strRef>
          </c:cat>
          <c:val>
            <c:numRef>
              <c:f>birthFertility!$D$55:$F$55</c:f>
              <c:numCache>
                <c:formatCode>#,##0.0_-;#,##0.0\-</c:formatCode>
                <c:ptCount val="3"/>
                <c:pt idx="0">
                  <c:v>30.868660313287325</c:v>
                </c:pt>
                <c:pt idx="1">
                  <c:v>33.83428932749198</c:v>
                </c:pt>
                <c:pt idx="2">
                  <c:v>16.177449365089558</c:v>
                </c:pt>
              </c:numCache>
            </c:numRef>
          </c:val>
        </c:ser>
        <c:ser>
          <c:idx val="1"/>
          <c:order val="1"/>
          <c:tx>
            <c:v>Non-Nationals</c:v>
          </c:tx>
          <c:spPr>
            <a:solidFill>
              <a:srgbClr val="838183"/>
            </a:solidFill>
          </c:spPr>
          <c:invertIfNegative val="0"/>
          <c:cat>
            <c:strRef>
              <c:f>birthFertility!$D$53:$F$53</c:f>
              <c:strCache>
                <c:ptCount val="3"/>
                <c:pt idx="0">
                  <c:v>Abu Dhabi</c:v>
                </c:pt>
                <c:pt idx="1">
                  <c:v>Al-Ain</c:v>
                </c:pt>
                <c:pt idx="2">
                  <c:v>Western Region</c:v>
                </c:pt>
              </c:strCache>
            </c:strRef>
          </c:cat>
          <c:val>
            <c:numRef>
              <c:f>birthFertility!$D$56:$F$56</c:f>
              <c:numCache>
                <c:formatCode>#,##0.0_-;#,##0.0\-</c:formatCode>
                <c:ptCount val="3"/>
                <c:pt idx="0">
                  <c:v>10.94257418794934</c:v>
                </c:pt>
                <c:pt idx="1">
                  <c:v>11.938336917306113</c:v>
                </c:pt>
                <c:pt idx="2">
                  <c:v>3.1487577786800993</c:v>
                </c:pt>
              </c:numCache>
            </c:numRef>
          </c:val>
        </c:ser>
        <c:dLbls>
          <c:showLegendKey val="0"/>
          <c:showVal val="0"/>
          <c:showCatName val="0"/>
          <c:showSerName val="0"/>
          <c:showPercent val="0"/>
          <c:showBubbleSize val="0"/>
        </c:dLbls>
        <c:gapWidth val="150"/>
        <c:axId val="127747200"/>
        <c:axId val="127748736"/>
      </c:barChart>
      <c:catAx>
        <c:axId val="127747200"/>
        <c:scaling>
          <c:orientation val="minMax"/>
        </c:scaling>
        <c:delete val="0"/>
        <c:axPos val="b"/>
        <c:majorTickMark val="out"/>
        <c:minorTickMark val="none"/>
        <c:tickLblPos val="nextTo"/>
        <c:crossAx val="127748736"/>
        <c:crosses val="autoZero"/>
        <c:auto val="1"/>
        <c:lblAlgn val="ctr"/>
        <c:lblOffset val="100"/>
        <c:noMultiLvlLbl val="0"/>
      </c:catAx>
      <c:valAx>
        <c:axId val="127748736"/>
        <c:scaling>
          <c:orientation val="minMax"/>
        </c:scaling>
        <c:delete val="0"/>
        <c:axPos val="l"/>
        <c:majorGridlines/>
        <c:title>
          <c:tx>
            <c:rich>
              <a:bodyPr rot="-5400000" vert="horz"/>
              <a:lstStyle/>
              <a:p>
                <a:pPr>
                  <a:defRPr/>
                </a:pPr>
                <a:r>
                  <a:rPr lang="en-US"/>
                  <a:t>Birth per  1000population</a:t>
                </a:r>
              </a:p>
            </c:rich>
          </c:tx>
          <c:overlay val="0"/>
        </c:title>
        <c:numFmt formatCode="#,##0.0_-;#,##0.0\-" sourceLinked="1"/>
        <c:majorTickMark val="out"/>
        <c:minorTickMark val="none"/>
        <c:tickLblPos val="nextTo"/>
        <c:crossAx val="127747200"/>
        <c:crosses val="autoZero"/>
        <c:crossBetween val="between"/>
      </c:valAx>
    </c:plotArea>
    <c:legend>
      <c:legendPos val="b"/>
      <c:layout>
        <c:manualLayout>
          <c:xMode val="edge"/>
          <c:yMode val="edge"/>
          <c:x val="2.1230869562893238E-2"/>
          <c:y val="0.88850503062117259"/>
          <c:w val="0.38727328126754029"/>
          <c:h val="8.3717191601049887E-2"/>
        </c:manualLayout>
      </c:layout>
      <c:overlay val="0"/>
    </c:legend>
    <c:plotVisOnly val="1"/>
    <c:dispBlanksAs val="gap"/>
    <c:showDLblsOverMax val="0"/>
  </c:chart>
  <c:spPr>
    <a:ln>
      <a:noFill/>
    </a:ln>
  </c:spPr>
  <c:printSettings>
    <c:headerFooter/>
    <c:pageMargins b="0.75000000000000233" l="0.70000000000000062" r="0.70000000000000062" t="0.7500000000000023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93002983060851"/>
          <c:y val="0.12382363969209731"/>
          <c:w val="0.81682509565823946"/>
          <c:h val="0.69421072365954262"/>
        </c:manualLayout>
      </c:layout>
      <c:barChart>
        <c:barDir val="col"/>
        <c:grouping val="clustered"/>
        <c:varyColors val="0"/>
        <c:ser>
          <c:idx val="0"/>
          <c:order val="0"/>
          <c:spPr>
            <a:solidFill>
              <a:srgbClr val="BE9B55"/>
            </a:solidFill>
          </c:spPr>
          <c:invertIfNegative val="0"/>
          <c:dLbls>
            <c:dLbl>
              <c:idx val="0"/>
              <c:layout>
                <c:manualLayout>
                  <c:x val="0"/>
                  <c:y val="1.6806722689076046E-2"/>
                </c:manualLayout>
              </c:layout>
              <c:dLblPos val="outEnd"/>
              <c:showLegendKey val="0"/>
              <c:showVal val="1"/>
              <c:showCatName val="0"/>
              <c:showSerName val="0"/>
              <c:showPercent val="0"/>
              <c:showBubbleSize val="0"/>
            </c:dLbl>
            <c:dLbl>
              <c:idx val="1"/>
              <c:layout>
                <c:manualLayout>
                  <c:x val="-2.6773761713521655E-3"/>
                  <c:y val="1.1204481792717817E-2"/>
                </c:manualLayout>
              </c:layout>
              <c:dLblPos val="outEnd"/>
              <c:showLegendKey val="0"/>
              <c:showVal val="1"/>
              <c:showCatName val="0"/>
              <c:showSerName val="0"/>
              <c:showPercent val="0"/>
              <c:showBubbleSize val="0"/>
            </c:dLbl>
            <c:dLbl>
              <c:idx val="2"/>
              <c:layout>
                <c:manualLayout>
                  <c:x val="0"/>
                  <c:y val="1.1204481792717817E-2"/>
                </c:manualLayout>
              </c:layout>
              <c:dLblPos val="outEnd"/>
              <c:showLegendKey val="0"/>
              <c:showVal val="1"/>
              <c:showCatName val="0"/>
              <c:showSerName val="0"/>
              <c:showPercent val="0"/>
              <c:showBubbleSize val="0"/>
            </c:dLbl>
            <c:dLbl>
              <c:idx val="3"/>
              <c:layout>
                <c:manualLayout>
                  <c:x val="0"/>
                  <c:y val="1.6806722689076046E-2"/>
                </c:manualLayout>
              </c:layout>
              <c:dLblPos val="outEnd"/>
              <c:showLegendKey val="0"/>
              <c:showVal val="1"/>
              <c:showCatName val="0"/>
              <c:showSerName val="0"/>
              <c:showPercent val="0"/>
              <c:showBubbleSize val="0"/>
            </c:dLbl>
            <c:dLbl>
              <c:idx val="4"/>
              <c:layout>
                <c:manualLayout>
                  <c:x val="-2.7605244996550286E-3"/>
                  <c:y val="-1.6806722689076039E-2"/>
                </c:manualLayout>
              </c:layout>
              <c:tx>
                <c:rich>
                  <a:bodyPr/>
                  <a:lstStyle/>
                  <a:p>
                    <a:r>
                      <a:rPr lang="en-US"/>
                      <a:t>0.78</a:t>
                    </a:r>
                  </a:p>
                </c:rich>
              </c:tx>
              <c:dLblPos val="outEnd"/>
              <c:showLegendKey val="0"/>
              <c:showVal val="1"/>
              <c:showCatName val="0"/>
              <c:showSerName val="0"/>
              <c:showPercent val="0"/>
              <c:showBubbleSize val="0"/>
            </c:dLbl>
            <c:numFmt formatCode="#,##0.00" sourceLinked="0"/>
            <c:dLblPos val="outEnd"/>
            <c:showLegendKey val="0"/>
            <c:showVal val="1"/>
            <c:showCatName val="0"/>
            <c:showSerName val="0"/>
            <c:showPercent val="0"/>
            <c:showBubbleSize val="0"/>
            <c:showLeaderLines val="0"/>
          </c:dLbls>
          <c:cat>
            <c:numRef>
              <c:f>'Prices '!$H$20:$H$25</c:f>
              <c:numCache>
                <c:formatCode>General</c:formatCode>
                <c:ptCount val="6"/>
                <c:pt idx="0">
                  <c:v>2005</c:v>
                </c:pt>
                <c:pt idx="1">
                  <c:v>2006</c:v>
                </c:pt>
                <c:pt idx="2">
                  <c:v>2007</c:v>
                </c:pt>
                <c:pt idx="3">
                  <c:v>2008</c:v>
                </c:pt>
                <c:pt idx="4">
                  <c:v>2009</c:v>
                </c:pt>
                <c:pt idx="5">
                  <c:v>2010</c:v>
                </c:pt>
              </c:numCache>
            </c:numRef>
          </c:cat>
          <c:val>
            <c:numRef>
              <c:f>'Prices '!$I$20:$I$25</c:f>
              <c:numCache>
                <c:formatCode>0.00</c:formatCode>
                <c:ptCount val="6"/>
                <c:pt idx="0">
                  <c:v>6.2</c:v>
                </c:pt>
                <c:pt idx="1">
                  <c:v>8.3000000000000007</c:v>
                </c:pt>
                <c:pt idx="2">
                  <c:v>10.7</c:v>
                </c:pt>
                <c:pt idx="3">
                  <c:v>14.88</c:v>
                </c:pt>
                <c:pt idx="4">
                  <c:v>0.8</c:v>
                </c:pt>
                <c:pt idx="5">
                  <c:v>3.0611235310251033</c:v>
                </c:pt>
              </c:numCache>
            </c:numRef>
          </c:val>
        </c:ser>
        <c:dLbls>
          <c:showLegendKey val="0"/>
          <c:showVal val="0"/>
          <c:showCatName val="0"/>
          <c:showSerName val="0"/>
          <c:showPercent val="0"/>
          <c:showBubbleSize val="0"/>
        </c:dLbls>
        <c:gapWidth val="150"/>
        <c:axId val="117985664"/>
        <c:axId val="117987200"/>
      </c:barChart>
      <c:catAx>
        <c:axId val="117985664"/>
        <c:scaling>
          <c:orientation val="minMax"/>
        </c:scaling>
        <c:delete val="0"/>
        <c:axPos val="b"/>
        <c:numFmt formatCode="General" sourceLinked="1"/>
        <c:majorTickMark val="out"/>
        <c:minorTickMark val="none"/>
        <c:tickLblPos val="nextTo"/>
        <c:crossAx val="117987200"/>
        <c:crossesAt val="0"/>
        <c:auto val="1"/>
        <c:lblAlgn val="ctr"/>
        <c:lblOffset val="100"/>
        <c:noMultiLvlLbl val="0"/>
      </c:catAx>
      <c:valAx>
        <c:axId val="117987200"/>
        <c:scaling>
          <c:orientation val="minMax"/>
        </c:scaling>
        <c:delete val="0"/>
        <c:axPos val="l"/>
        <c:majorGridlines>
          <c:spPr>
            <a:ln>
              <a:solidFill>
                <a:srgbClr val="B2B2B2"/>
              </a:solidFill>
            </a:ln>
          </c:spPr>
        </c:majorGridlines>
        <c:title>
          <c:tx>
            <c:rich>
              <a:bodyPr rot="0" vert="wordArtVert"/>
              <a:lstStyle/>
              <a:p>
                <a:pPr>
                  <a:defRPr/>
                </a:pPr>
                <a:r>
                  <a:rPr lang="en-US"/>
                  <a:t>%</a:t>
                </a:r>
              </a:p>
            </c:rich>
          </c:tx>
          <c:overlay val="0"/>
        </c:title>
        <c:numFmt formatCode="#,##0.0" sourceLinked="0"/>
        <c:majorTickMark val="out"/>
        <c:minorTickMark val="none"/>
        <c:tickLblPos val="nextTo"/>
        <c:spPr>
          <a:ln>
            <a:solidFill>
              <a:srgbClr val="BE9B55"/>
            </a:solidFill>
          </a:ln>
        </c:spPr>
        <c:crossAx val="117985664"/>
        <c:crosses val="autoZero"/>
        <c:crossBetween val="between"/>
      </c:valAx>
      <c:spPr>
        <a:noFill/>
        <a:ln>
          <a:solidFill>
            <a:srgbClr val="BE9B55"/>
          </a:solidFill>
        </a:ln>
      </c:spPr>
    </c:plotArea>
    <c:plotVisOnly val="1"/>
    <c:dispBlanksAs val="gap"/>
    <c:showDLblsOverMax val="0"/>
  </c:chart>
  <c:printSettings>
    <c:headerFooter/>
    <c:pageMargins b="0.75000000000001288" l="0.70000000000000062" r="0.70000000000000062" t="0.75000000000001288"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birthFertility!$D$103</c:f>
              <c:strCache>
                <c:ptCount val="1"/>
                <c:pt idx="0">
                  <c:v>Males</c:v>
                </c:pt>
              </c:strCache>
            </c:strRef>
          </c:tx>
          <c:spPr>
            <a:ln w="38100"/>
          </c:spPr>
          <c:marker>
            <c:symbol val="none"/>
          </c:marker>
          <c:cat>
            <c:strRef>
              <c:f>birthFertility!$B$105:$B$121</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c:v>
                </c:pt>
              </c:strCache>
            </c:strRef>
          </c:cat>
          <c:val>
            <c:numRef>
              <c:f>birthFertility!$D$105:$D$117</c:f>
              <c:numCache>
                <c:formatCode>0.0</c:formatCode>
                <c:ptCount val="13"/>
                <c:pt idx="0">
                  <c:v>2.2548613721350312</c:v>
                </c:pt>
                <c:pt idx="1">
                  <c:v>0.39162650343305089</c:v>
                </c:pt>
                <c:pt idx="2">
                  <c:v>0.13980847241182517</c:v>
                </c:pt>
                <c:pt idx="3">
                  <c:v>0.60385737771953196</c:v>
                </c:pt>
                <c:pt idx="4">
                  <c:v>0.9424200233372434</c:v>
                </c:pt>
                <c:pt idx="5">
                  <c:v>0.79613285109565679</c:v>
                </c:pt>
                <c:pt idx="6">
                  <c:v>0.74392904618999489</c:v>
                </c:pt>
                <c:pt idx="7">
                  <c:v>0.8037835388360377</c:v>
                </c:pt>
                <c:pt idx="8">
                  <c:v>1.2136912298259745</c:v>
                </c:pt>
                <c:pt idx="9">
                  <c:v>1.3917146335312427</c:v>
                </c:pt>
                <c:pt idx="10">
                  <c:v>2.800971697824246</c:v>
                </c:pt>
                <c:pt idx="11">
                  <c:v>4.881278722771726</c:v>
                </c:pt>
                <c:pt idx="12">
                  <c:v>12.24223009565628</c:v>
                </c:pt>
              </c:numCache>
            </c:numRef>
          </c:val>
          <c:smooth val="0"/>
        </c:ser>
        <c:ser>
          <c:idx val="2"/>
          <c:order val="1"/>
          <c:tx>
            <c:strRef>
              <c:f>birthFertility!$E$103</c:f>
              <c:strCache>
                <c:ptCount val="1"/>
                <c:pt idx="0">
                  <c:v>Females</c:v>
                </c:pt>
              </c:strCache>
            </c:strRef>
          </c:tx>
          <c:spPr>
            <a:ln w="38100">
              <a:solidFill>
                <a:srgbClr val="838183"/>
              </a:solidFill>
            </a:ln>
          </c:spPr>
          <c:marker>
            <c:symbol val="none"/>
          </c:marker>
          <c:cat>
            <c:strRef>
              <c:f>birthFertility!$B$105:$B$121</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c:v>
                </c:pt>
              </c:strCache>
            </c:strRef>
          </c:cat>
          <c:val>
            <c:numRef>
              <c:f>birthFertility!$E$105:$E$117</c:f>
              <c:numCache>
                <c:formatCode>0.0</c:formatCode>
                <c:ptCount val="13"/>
                <c:pt idx="0">
                  <c:v>1.8159341109644926</c:v>
                </c:pt>
                <c:pt idx="1">
                  <c:v>0.18737574947723168</c:v>
                </c:pt>
                <c:pt idx="2">
                  <c:v>0.11690212581213134</c:v>
                </c:pt>
                <c:pt idx="3">
                  <c:v>0.14851773651309008</c:v>
                </c:pt>
                <c:pt idx="4">
                  <c:v>0.25156351823771389</c:v>
                </c:pt>
                <c:pt idx="5">
                  <c:v>0.33086315507367925</c:v>
                </c:pt>
                <c:pt idx="6">
                  <c:v>0.34804894681896775</c:v>
                </c:pt>
                <c:pt idx="7">
                  <c:v>0.64363913505255066</c:v>
                </c:pt>
                <c:pt idx="8">
                  <c:v>0.92985793212922396</c:v>
                </c:pt>
                <c:pt idx="9">
                  <c:v>1.6918950843927718</c:v>
                </c:pt>
                <c:pt idx="10">
                  <c:v>2.8937275456647944</c:v>
                </c:pt>
                <c:pt idx="11">
                  <c:v>7.4562514978317616</c:v>
                </c:pt>
                <c:pt idx="12">
                  <c:v>15.154494559581188</c:v>
                </c:pt>
              </c:numCache>
            </c:numRef>
          </c:val>
          <c:smooth val="0"/>
        </c:ser>
        <c:dLbls>
          <c:showLegendKey val="0"/>
          <c:showVal val="0"/>
          <c:showCatName val="0"/>
          <c:showSerName val="0"/>
          <c:showPercent val="0"/>
          <c:showBubbleSize val="0"/>
        </c:dLbls>
        <c:marker val="1"/>
        <c:smooth val="0"/>
        <c:axId val="127765888"/>
        <c:axId val="127788544"/>
      </c:lineChart>
      <c:catAx>
        <c:axId val="127765888"/>
        <c:scaling>
          <c:orientation val="minMax"/>
        </c:scaling>
        <c:delete val="0"/>
        <c:axPos val="b"/>
        <c:title>
          <c:tx>
            <c:rich>
              <a:bodyPr/>
              <a:lstStyle/>
              <a:p>
                <a:pPr>
                  <a:defRPr/>
                </a:pPr>
                <a:r>
                  <a:rPr lang="en-US"/>
                  <a:t>Age group</a:t>
                </a:r>
              </a:p>
            </c:rich>
          </c:tx>
          <c:overlay val="0"/>
        </c:title>
        <c:numFmt formatCode="General" sourceLinked="1"/>
        <c:majorTickMark val="out"/>
        <c:minorTickMark val="none"/>
        <c:tickLblPos val="nextTo"/>
        <c:txPr>
          <a:bodyPr rot="5400000" vert="horz"/>
          <a:lstStyle/>
          <a:p>
            <a:pPr>
              <a:defRPr/>
            </a:pPr>
            <a:endParaRPr lang="en-US"/>
          </a:p>
        </c:txPr>
        <c:crossAx val="127788544"/>
        <c:crosses val="autoZero"/>
        <c:auto val="1"/>
        <c:lblAlgn val="ctr"/>
        <c:lblOffset val="100"/>
        <c:noMultiLvlLbl val="0"/>
      </c:catAx>
      <c:valAx>
        <c:axId val="127788544"/>
        <c:scaling>
          <c:orientation val="minMax"/>
        </c:scaling>
        <c:delete val="0"/>
        <c:axPos val="l"/>
        <c:majorGridlines/>
        <c:title>
          <c:tx>
            <c:rich>
              <a:bodyPr rot="-5400000" vert="horz"/>
              <a:lstStyle/>
              <a:p>
                <a:pPr>
                  <a:defRPr/>
                </a:pPr>
                <a:r>
                  <a:rPr lang="en-US" baseline="0"/>
                  <a:t>Death  per 1000 population</a:t>
                </a:r>
                <a:endParaRPr lang="en-US"/>
              </a:p>
            </c:rich>
          </c:tx>
          <c:overlay val="0"/>
          <c:spPr>
            <a:ln>
              <a:noFill/>
            </a:ln>
          </c:spPr>
        </c:title>
        <c:numFmt formatCode="0.0" sourceLinked="1"/>
        <c:majorTickMark val="out"/>
        <c:minorTickMark val="none"/>
        <c:tickLblPos val="nextTo"/>
        <c:crossAx val="127765888"/>
        <c:crosses val="autoZero"/>
        <c:crossBetween val="between"/>
      </c:valAx>
    </c:plotArea>
    <c:legend>
      <c:legendPos val="b"/>
      <c:overlay val="0"/>
    </c:legend>
    <c:plotVisOnly val="1"/>
    <c:dispBlanksAs val="gap"/>
    <c:showDLblsOverMax val="0"/>
  </c:chart>
  <c:spPr>
    <a:ln>
      <a:noFill/>
    </a:ln>
  </c:spPr>
  <c:printSettings>
    <c:headerFooter/>
    <c:pageMargins b="0.75000000000000244" l="0.70000000000000062" r="0.70000000000000062" t="0.75000000000000244"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birthFertility!$D$103</c:f>
              <c:strCache>
                <c:ptCount val="1"/>
                <c:pt idx="0">
                  <c:v>Males</c:v>
                </c:pt>
              </c:strCache>
            </c:strRef>
          </c:tx>
          <c:spPr>
            <a:ln w="38100"/>
          </c:spPr>
          <c:marker>
            <c:symbol val="none"/>
          </c:marker>
          <c:cat>
            <c:strRef>
              <c:f>birthFertility!$B$117:$B$121</c:f>
              <c:strCache>
                <c:ptCount val="5"/>
                <c:pt idx="0">
                  <c:v>60-64</c:v>
                </c:pt>
                <c:pt idx="1">
                  <c:v>65-69</c:v>
                </c:pt>
                <c:pt idx="2">
                  <c:v>70-74</c:v>
                </c:pt>
                <c:pt idx="3">
                  <c:v>75-79</c:v>
                </c:pt>
                <c:pt idx="4">
                  <c:v>80+</c:v>
                </c:pt>
              </c:strCache>
            </c:strRef>
          </c:cat>
          <c:val>
            <c:numRef>
              <c:f>birthFertility!$D$117:$D$121</c:f>
              <c:numCache>
                <c:formatCode>0.0</c:formatCode>
                <c:ptCount val="5"/>
                <c:pt idx="0">
                  <c:v>12.24223009565628</c:v>
                </c:pt>
                <c:pt idx="1">
                  <c:v>20.715324944891645</c:v>
                </c:pt>
                <c:pt idx="2">
                  <c:v>32.680559640158918</c:v>
                </c:pt>
                <c:pt idx="3">
                  <c:v>92.289268334175347</c:v>
                </c:pt>
                <c:pt idx="4">
                  <c:v>131.54732323392528</c:v>
                </c:pt>
              </c:numCache>
            </c:numRef>
          </c:val>
          <c:smooth val="0"/>
        </c:ser>
        <c:ser>
          <c:idx val="2"/>
          <c:order val="1"/>
          <c:tx>
            <c:strRef>
              <c:f>birthFertility!$E$103</c:f>
              <c:strCache>
                <c:ptCount val="1"/>
                <c:pt idx="0">
                  <c:v>Females</c:v>
                </c:pt>
              </c:strCache>
            </c:strRef>
          </c:tx>
          <c:spPr>
            <a:ln w="38100">
              <a:solidFill>
                <a:srgbClr val="838183"/>
              </a:solidFill>
            </a:ln>
          </c:spPr>
          <c:marker>
            <c:symbol val="none"/>
          </c:marker>
          <c:cat>
            <c:strRef>
              <c:f>birthFertility!$B$117:$B$121</c:f>
              <c:strCache>
                <c:ptCount val="5"/>
                <c:pt idx="0">
                  <c:v>60-64</c:v>
                </c:pt>
                <c:pt idx="1">
                  <c:v>65-69</c:v>
                </c:pt>
                <c:pt idx="2">
                  <c:v>70-74</c:v>
                </c:pt>
                <c:pt idx="3">
                  <c:v>75-79</c:v>
                </c:pt>
                <c:pt idx="4">
                  <c:v>80+</c:v>
                </c:pt>
              </c:strCache>
            </c:strRef>
          </c:cat>
          <c:val>
            <c:numRef>
              <c:f>birthFertility!$E$117:$E$121</c:f>
              <c:numCache>
                <c:formatCode>0.0</c:formatCode>
                <c:ptCount val="5"/>
                <c:pt idx="0">
                  <c:v>15.154494559581188</c:v>
                </c:pt>
                <c:pt idx="1">
                  <c:v>20.334203553295911</c:v>
                </c:pt>
                <c:pt idx="2">
                  <c:v>45.32529100341025</c:v>
                </c:pt>
                <c:pt idx="3">
                  <c:v>61.05831643852575</c:v>
                </c:pt>
                <c:pt idx="4">
                  <c:v>115.04665270274894</c:v>
                </c:pt>
              </c:numCache>
            </c:numRef>
          </c:val>
          <c:smooth val="0"/>
        </c:ser>
        <c:dLbls>
          <c:showLegendKey val="0"/>
          <c:showVal val="0"/>
          <c:showCatName val="0"/>
          <c:showSerName val="0"/>
          <c:showPercent val="0"/>
          <c:showBubbleSize val="0"/>
        </c:dLbls>
        <c:marker val="1"/>
        <c:smooth val="0"/>
        <c:axId val="134613248"/>
        <c:axId val="127861120"/>
      </c:lineChart>
      <c:catAx>
        <c:axId val="134613248"/>
        <c:scaling>
          <c:orientation val="minMax"/>
        </c:scaling>
        <c:delete val="0"/>
        <c:axPos val="b"/>
        <c:title>
          <c:tx>
            <c:rich>
              <a:bodyPr/>
              <a:lstStyle/>
              <a:p>
                <a:pPr>
                  <a:defRPr/>
                </a:pPr>
                <a:r>
                  <a:rPr lang="en-US"/>
                  <a:t>Age group</a:t>
                </a:r>
              </a:p>
            </c:rich>
          </c:tx>
          <c:overlay val="0"/>
        </c:title>
        <c:numFmt formatCode="General" sourceLinked="1"/>
        <c:majorTickMark val="out"/>
        <c:minorTickMark val="none"/>
        <c:tickLblPos val="nextTo"/>
        <c:txPr>
          <a:bodyPr rot="5400000" vert="horz"/>
          <a:lstStyle/>
          <a:p>
            <a:pPr>
              <a:defRPr/>
            </a:pPr>
            <a:endParaRPr lang="en-US"/>
          </a:p>
        </c:txPr>
        <c:crossAx val="127861120"/>
        <c:crosses val="autoZero"/>
        <c:auto val="1"/>
        <c:lblAlgn val="ctr"/>
        <c:lblOffset val="100"/>
        <c:noMultiLvlLbl val="0"/>
      </c:catAx>
      <c:valAx>
        <c:axId val="127861120"/>
        <c:scaling>
          <c:orientation val="minMax"/>
        </c:scaling>
        <c:delete val="0"/>
        <c:axPos val="l"/>
        <c:majorGridlines/>
        <c:title>
          <c:tx>
            <c:rich>
              <a:bodyPr rot="-5400000" vert="horz"/>
              <a:lstStyle/>
              <a:p>
                <a:pPr>
                  <a:defRPr/>
                </a:pPr>
                <a:r>
                  <a:rPr lang="en-US" baseline="0"/>
                  <a:t>Death  per 1000 population</a:t>
                </a:r>
                <a:endParaRPr lang="en-US"/>
              </a:p>
            </c:rich>
          </c:tx>
          <c:overlay val="0"/>
        </c:title>
        <c:numFmt formatCode="0.0" sourceLinked="1"/>
        <c:majorTickMark val="out"/>
        <c:minorTickMark val="none"/>
        <c:tickLblPos val="nextTo"/>
        <c:crossAx val="134613248"/>
        <c:crosses val="autoZero"/>
        <c:crossBetween val="between"/>
      </c:valAx>
    </c:plotArea>
    <c:legend>
      <c:legendPos val="b"/>
      <c:overlay val="0"/>
    </c:legend>
    <c:plotVisOnly val="1"/>
    <c:dispBlanksAs val="gap"/>
    <c:showDLblsOverMax val="0"/>
  </c:chart>
  <c:spPr>
    <a:ln>
      <a:noFill/>
    </a:ln>
  </c:spPr>
  <c:printSettings>
    <c:headerFooter/>
    <c:pageMargins b="0.75000000000000244" l="0.70000000000000062" r="0.70000000000000062" t="0.75000000000000244"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Males</c:v>
          </c:tx>
          <c:spPr>
            <a:solidFill>
              <a:srgbClr val="838183"/>
            </a:solidFill>
          </c:spPr>
          <c:invertIfNegative val="0"/>
          <c:cat>
            <c:numRef>
              <c:f>birthFertility!$C$327:$F$327</c:f>
              <c:numCache>
                <c:formatCode>General</c:formatCode>
                <c:ptCount val="4"/>
                <c:pt idx="0">
                  <c:v>1995</c:v>
                </c:pt>
                <c:pt idx="1">
                  <c:v>2001</c:v>
                </c:pt>
                <c:pt idx="2">
                  <c:v>2005</c:v>
                </c:pt>
                <c:pt idx="3">
                  <c:v>2010</c:v>
                </c:pt>
              </c:numCache>
            </c:numRef>
          </c:cat>
          <c:val>
            <c:numRef>
              <c:f>birthFertility!$C$332:$F$332</c:f>
              <c:numCache>
                <c:formatCode>0.0</c:formatCode>
                <c:ptCount val="4"/>
                <c:pt idx="0">
                  <c:v>25.292225434423901</c:v>
                </c:pt>
                <c:pt idx="1">
                  <c:v>25.943443690395949</c:v>
                </c:pt>
                <c:pt idx="2">
                  <c:v>26.12103946905648</c:v>
                </c:pt>
                <c:pt idx="3">
                  <c:v>26.514878857770007</c:v>
                </c:pt>
              </c:numCache>
            </c:numRef>
          </c:val>
        </c:ser>
        <c:ser>
          <c:idx val="1"/>
          <c:order val="1"/>
          <c:tx>
            <c:v>Females</c:v>
          </c:tx>
          <c:spPr>
            <a:solidFill>
              <a:srgbClr val="B32C11"/>
            </a:solidFill>
          </c:spPr>
          <c:invertIfNegative val="0"/>
          <c:cat>
            <c:numRef>
              <c:f>birthFertility!$C$327:$F$327</c:f>
              <c:numCache>
                <c:formatCode>General</c:formatCode>
                <c:ptCount val="4"/>
                <c:pt idx="0">
                  <c:v>1995</c:v>
                </c:pt>
                <c:pt idx="1">
                  <c:v>2001</c:v>
                </c:pt>
                <c:pt idx="2">
                  <c:v>2005</c:v>
                </c:pt>
                <c:pt idx="3">
                  <c:v>2010</c:v>
                </c:pt>
              </c:numCache>
            </c:numRef>
          </c:cat>
          <c:val>
            <c:numRef>
              <c:f>birthFertility!$C$333:$F$333</c:f>
              <c:numCache>
                <c:formatCode>0.0</c:formatCode>
                <c:ptCount val="4"/>
                <c:pt idx="0">
                  <c:v>23.706246469858943</c:v>
                </c:pt>
                <c:pt idx="1">
                  <c:v>24.629873368384491</c:v>
                </c:pt>
                <c:pt idx="2">
                  <c:v>25.175383910643774</c:v>
                </c:pt>
                <c:pt idx="3">
                  <c:v>25.881746174971443</c:v>
                </c:pt>
              </c:numCache>
            </c:numRef>
          </c:val>
        </c:ser>
        <c:dLbls>
          <c:showLegendKey val="0"/>
          <c:showVal val="0"/>
          <c:showCatName val="0"/>
          <c:showSerName val="0"/>
          <c:showPercent val="0"/>
          <c:showBubbleSize val="0"/>
        </c:dLbls>
        <c:gapWidth val="75"/>
        <c:overlap val="-25"/>
        <c:axId val="127906944"/>
        <c:axId val="127908864"/>
      </c:barChart>
      <c:catAx>
        <c:axId val="127906944"/>
        <c:scaling>
          <c:orientation val="minMax"/>
        </c:scaling>
        <c:delete val="0"/>
        <c:axPos val="b"/>
        <c:title>
          <c:tx>
            <c:rich>
              <a:bodyPr/>
              <a:lstStyle/>
              <a:p>
                <a:pPr>
                  <a:defRPr/>
                </a:pPr>
                <a:r>
                  <a:rPr lang="en-US"/>
                  <a:t>Year</a:t>
                </a:r>
              </a:p>
            </c:rich>
          </c:tx>
          <c:overlay val="0"/>
        </c:title>
        <c:numFmt formatCode="General" sourceLinked="1"/>
        <c:majorTickMark val="none"/>
        <c:minorTickMark val="none"/>
        <c:tickLblPos val="nextTo"/>
        <c:crossAx val="127908864"/>
        <c:crosses val="autoZero"/>
        <c:auto val="1"/>
        <c:lblAlgn val="ctr"/>
        <c:lblOffset val="100"/>
        <c:noMultiLvlLbl val="0"/>
      </c:catAx>
      <c:valAx>
        <c:axId val="127908864"/>
        <c:scaling>
          <c:orientation val="minMax"/>
        </c:scaling>
        <c:delete val="0"/>
        <c:axPos val="l"/>
        <c:majorGridlines/>
        <c:title>
          <c:tx>
            <c:rich>
              <a:bodyPr rot="-5400000" vert="horz"/>
              <a:lstStyle/>
              <a:p>
                <a:pPr>
                  <a:defRPr/>
                </a:pPr>
                <a:r>
                  <a:rPr lang="en-US"/>
                  <a:t>Age</a:t>
                </a:r>
              </a:p>
            </c:rich>
          </c:tx>
          <c:overlay val="0"/>
        </c:title>
        <c:numFmt formatCode="0.0" sourceLinked="1"/>
        <c:majorTickMark val="none"/>
        <c:minorTickMark val="none"/>
        <c:tickLblPos val="nextTo"/>
        <c:spPr>
          <a:ln w="9525">
            <a:noFill/>
          </a:ln>
        </c:spPr>
        <c:crossAx val="127906944"/>
        <c:crosses val="autoZero"/>
        <c:crossBetween val="between"/>
      </c:valAx>
    </c:plotArea>
    <c:legend>
      <c:legendPos val="b"/>
      <c:overlay val="0"/>
    </c:legend>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Government Education</c:v>
          </c:tx>
          <c:spPr>
            <a:solidFill>
              <a:srgbClr val="B32C11"/>
            </a:solidFill>
          </c:spPr>
          <c:invertIfNegative val="0"/>
          <c:cat>
            <c:strRef>
              <c:f>'[4]Education. schools '!$A$4:$A$6</c:f>
              <c:strCache>
                <c:ptCount val="3"/>
                <c:pt idx="0">
                  <c:v>Abu Dhabi</c:v>
                </c:pt>
                <c:pt idx="1">
                  <c:v>Al Ain</c:v>
                </c:pt>
                <c:pt idx="2">
                  <c:v>Western Region</c:v>
                </c:pt>
              </c:strCache>
            </c:strRef>
          </c:cat>
          <c:val>
            <c:numRef>
              <c:f>Education!$I$61:$I$63</c:f>
              <c:numCache>
                <c:formatCode>General</c:formatCode>
                <c:ptCount val="3"/>
                <c:pt idx="0">
                  <c:v>128</c:v>
                </c:pt>
                <c:pt idx="1">
                  <c:v>131</c:v>
                </c:pt>
                <c:pt idx="2">
                  <c:v>46</c:v>
                </c:pt>
              </c:numCache>
            </c:numRef>
          </c:val>
        </c:ser>
        <c:ser>
          <c:idx val="1"/>
          <c:order val="1"/>
          <c:tx>
            <c:v>Private Education</c:v>
          </c:tx>
          <c:spPr>
            <a:solidFill>
              <a:srgbClr val="838183"/>
            </a:solidFill>
          </c:spPr>
          <c:invertIfNegative val="0"/>
          <c:cat>
            <c:strRef>
              <c:f>'[4]Education. schools '!$A$4:$A$6</c:f>
              <c:strCache>
                <c:ptCount val="3"/>
                <c:pt idx="0">
                  <c:v>Abu Dhabi</c:v>
                </c:pt>
                <c:pt idx="1">
                  <c:v>Al Ain</c:v>
                </c:pt>
                <c:pt idx="2">
                  <c:v>Western Region</c:v>
                </c:pt>
              </c:strCache>
            </c:strRef>
          </c:cat>
          <c:val>
            <c:numRef>
              <c:f>Education!$J$61:$J$63</c:f>
              <c:numCache>
                <c:formatCode>General</c:formatCode>
                <c:ptCount val="3"/>
                <c:pt idx="0">
                  <c:v>120</c:v>
                </c:pt>
                <c:pt idx="1">
                  <c:v>57</c:v>
                </c:pt>
                <c:pt idx="2">
                  <c:v>7</c:v>
                </c:pt>
              </c:numCache>
            </c:numRef>
          </c:val>
        </c:ser>
        <c:dLbls>
          <c:showLegendKey val="0"/>
          <c:showVal val="0"/>
          <c:showCatName val="0"/>
          <c:showSerName val="0"/>
          <c:showPercent val="0"/>
          <c:showBubbleSize val="0"/>
        </c:dLbls>
        <c:gapWidth val="150"/>
        <c:axId val="134377856"/>
        <c:axId val="134379776"/>
      </c:barChart>
      <c:catAx>
        <c:axId val="134377856"/>
        <c:scaling>
          <c:orientation val="minMax"/>
        </c:scaling>
        <c:delete val="0"/>
        <c:axPos val="b"/>
        <c:title>
          <c:tx>
            <c:rich>
              <a:bodyPr/>
              <a:lstStyle/>
              <a:p>
                <a:pPr>
                  <a:defRPr/>
                </a:pPr>
                <a:r>
                  <a:rPr lang="en-US"/>
                  <a:t>Region</a:t>
                </a:r>
              </a:p>
            </c:rich>
          </c:tx>
          <c:overlay val="0"/>
        </c:title>
        <c:numFmt formatCode="General" sourceLinked="1"/>
        <c:majorTickMark val="none"/>
        <c:minorTickMark val="none"/>
        <c:tickLblPos val="nextTo"/>
        <c:crossAx val="134379776"/>
        <c:crosses val="autoZero"/>
        <c:auto val="1"/>
        <c:lblAlgn val="ctr"/>
        <c:lblOffset val="100"/>
        <c:noMultiLvlLbl val="0"/>
      </c:catAx>
      <c:valAx>
        <c:axId val="134379776"/>
        <c:scaling>
          <c:orientation val="minMax"/>
        </c:scaling>
        <c:delete val="0"/>
        <c:axPos val="l"/>
        <c:majorGridlines/>
        <c:title>
          <c:tx>
            <c:rich>
              <a:bodyPr/>
              <a:lstStyle/>
              <a:p>
                <a:pPr>
                  <a:defRPr/>
                </a:pPr>
                <a:r>
                  <a:rPr lang="en-US"/>
                  <a:t>Schools</a:t>
                </a:r>
              </a:p>
            </c:rich>
          </c:tx>
          <c:overlay val="0"/>
        </c:title>
        <c:numFmt formatCode="General" sourceLinked="1"/>
        <c:majorTickMark val="out"/>
        <c:minorTickMark val="none"/>
        <c:tickLblPos val="nextTo"/>
        <c:crossAx val="134377856"/>
        <c:crosses val="autoZero"/>
        <c:crossBetween val="between"/>
      </c:valAx>
    </c:plotArea>
    <c:legend>
      <c:legendPos val="r"/>
      <c:overlay val="0"/>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Males</c:v>
          </c:tx>
          <c:spPr>
            <a:solidFill>
              <a:srgbClr val="B43214"/>
            </a:solidFill>
          </c:spPr>
          <c:invertIfNegative val="0"/>
          <c:cat>
            <c:strRef>
              <c:f>Education!$H$189:$H$191</c:f>
              <c:strCache>
                <c:ptCount val="3"/>
                <c:pt idx="0">
                  <c:v>Abu Dhabi</c:v>
                </c:pt>
                <c:pt idx="1">
                  <c:v>Al Ain</c:v>
                </c:pt>
                <c:pt idx="2">
                  <c:v>Western Region</c:v>
                </c:pt>
              </c:strCache>
            </c:strRef>
          </c:cat>
          <c:val>
            <c:numRef>
              <c:f>Education!$I$189:$I$191</c:f>
              <c:numCache>
                <c:formatCode>_-* #,##0_-;\-* #,##0_-;_-* "-"??_-;_-@_-</c:formatCode>
                <c:ptCount val="3"/>
                <c:pt idx="0">
                  <c:v>89275</c:v>
                </c:pt>
                <c:pt idx="1">
                  <c:v>51144</c:v>
                </c:pt>
                <c:pt idx="2">
                  <c:v>7806</c:v>
                </c:pt>
              </c:numCache>
            </c:numRef>
          </c:val>
        </c:ser>
        <c:ser>
          <c:idx val="1"/>
          <c:order val="1"/>
          <c:tx>
            <c:v>Females</c:v>
          </c:tx>
          <c:spPr>
            <a:solidFill>
              <a:srgbClr val="838183"/>
            </a:solidFill>
          </c:spPr>
          <c:invertIfNegative val="0"/>
          <c:cat>
            <c:strRef>
              <c:f>Education!$H$189:$H$191</c:f>
              <c:strCache>
                <c:ptCount val="3"/>
                <c:pt idx="0">
                  <c:v>Abu Dhabi</c:v>
                </c:pt>
                <c:pt idx="1">
                  <c:v>Al Ain</c:v>
                </c:pt>
                <c:pt idx="2">
                  <c:v>Western Region</c:v>
                </c:pt>
              </c:strCache>
            </c:strRef>
          </c:cat>
          <c:val>
            <c:numRef>
              <c:f>Education!$J$189:$J$191</c:f>
              <c:numCache>
                <c:formatCode>_-* #,##0_-;\-* #,##0_-;_-* "-"??_-;_-@_-</c:formatCode>
                <c:ptCount val="3"/>
                <c:pt idx="0">
                  <c:v>85391</c:v>
                </c:pt>
                <c:pt idx="1">
                  <c:v>49418</c:v>
                </c:pt>
                <c:pt idx="2">
                  <c:v>8478</c:v>
                </c:pt>
              </c:numCache>
            </c:numRef>
          </c:val>
        </c:ser>
        <c:dLbls>
          <c:showLegendKey val="0"/>
          <c:showVal val="0"/>
          <c:showCatName val="0"/>
          <c:showSerName val="0"/>
          <c:showPercent val="0"/>
          <c:showBubbleSize val="0"/>
        </c:dLbls>
        <c:gapWidth val="150"/>
        <c:axId val="134429696"/>
        <c:axId val="134431872"/>
      </c:barChart>
      <c:catAx>
        <c:axId val="134429696"/>
        <c:scaling>
          <c:orientation val="minMax"/>
        </c:scaling>
        <c:delete val="0"/>
        <c:axPos val="b"/>
        <c:title>
          <c:tx>
            <c:rich>
              <a:bodyPr/>
              <a:lstStyle/>
              <a:p>
                <a:pPr>
                  <a:defRPr/>
                </a:pPr>
                <a:r>
                  <a:rPr lang="en-US"/>
                  <a:t>Region</a:t>
                </a:r>
              </a:p>
            </c:rich>
          </c:tx>
          <c:overlay val="0"/>
        </c:title>
        <c:numFmt formatCode="General" sourceLinked="1"/>
        <c:majorTickMark val="none"/>
        <c:minorTickMark val="none"/>
        <c:tickLblPos val="nextTo"/>
        <c:crossAx val="134431872"/>
        <c:crosses val="autoZero"/>
        <c:auto val="1"/>
        <c:lblAlgn val="ctr"/>
        <c:lblOffset val="100"/>
        <c:noMultiLvlLbl val="0"/>
      </c:catAx>
      <c:valAx>
        <c:axId val="134431872"/>
        <c:scaling>
          <c:orientation val="minMax"/>
        </c:scaling>
        <c:delete val="0"/>
        <c:axPos val="l"/>
        <c:majorGridlines/>
        <c:title>
          <c:tx>
            <c:rich>
              <a:bodyPr/>
              <a:lstStyle/>
              <a:p>
                <a:pPr>
                  <a:defRPr/>
                </a:pPr>
                <a:r>
                  <a:rPr lang="en-US"/>
                  <a:t>Pupils</a:t>
                </a:r>
              </a:p>
            </c:rich>
          </c:tx>
          <c:overlay val="0"/>
        </c:title>
        <c:numFmt formatCode="_-* #,##0_-;\-* #,##0_-;_-* &quot;-&quot;??_-;_-@_-" sourceLinked="1"/>
        <c:majorTickMark val="out"/>
        <c:minorTickMark val="none"/>
        <c:tickLblPos val="nextTo"/>
        <c:crossAx val="134429696"/>
        <c:crosses val="autoZero"/>
        <c:crossBetween val="between"/>
      </c:valAx>
    </c:plotArea>
    <c:legend>
      <c:legendPos val="r"/>
      <c:overlay val="0"/>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9746360704248"/>
          <c:y val="0.13366673068305487"/>
          <c:w val="0.83182765148690063"/>
          <c:h val="0.68238601882081817"/>
        </c:manualLayout>
      </c:layout>
      <c:barChart>
        <c:barDir val="col"/>
        <c:grouping val="percentStacked"/>
        <c:varyColors val="0"/>
        <c:ser>
          <c:idx val="0"/>
          <c:order val="0"/>
          <c:tx>
            <c:strRef>
              <c:f>Education!$H$490</c:f>
              <c:strCache>
                <c:ptCount val="1"/>
                <c:pt idx="0">
                  <c:v>Government Education*</c:v>
                </c:pt>
              </c:strCache>
            </c:strRef>
          </c:tx>
          <c:spPr>
            <a:solidFill>
              <a:srgbClr val="B32C11"/>
            </a:solidFill>
          </c:spPr>
          <c:invertIfNegative val="0"/>
          <c:dLbls>
            <c:dLbl>
              <c:idx val="0"/>
              <c:tx>
                <c:rich>
                  <a:bodyPr/>
                  <a:lstStyle/>
                  <a:p>
                    <a:r>
                      <a:rPr lang="en-US">
                        <a:solidFill>
                          <a:schemeClr val="bg1">
                            <a:lumMod val="95000"/>
                          </a:schemeClr>
                        </a:solidFill>
                      </a:rPr>
                      <a:t>26.4</a:t>
                    </a:r>
                    <a:r>
                      <a:rPr lang="ar-AE">
                        <a:solidFill>
                          <a:schemeClr val="bg1">
                            <a:lumMod val="95000"/>
                          </a:schemeClr>
                        </a:solidFill>
                      </a:rPr>
                      <a:t>%</a:t>
                    </a:r>
                    <a:endParaRPr lang="en-US"/>
                  </a:p>
                </c:rich>
              </c:tx>
              <c:showLegendKey val="0"/>
              <c:showVal val="1"/>
              <c:showCatName val="0"/>
              <c:showSerName val="0"/>
              <c:showPercent val="0"/>
              <c:showBubbleSize val="0"/>
            </c:dLbl>
            <c:dLbl>
              <c:idx val="1"/>
              <c:tx>
                <c:rich>
                  <a:bodyPr/>
                  <a:lstStyle/>
                  <a:p>
                    <a:r>
                      <a:rPr lang="en-US">
                        <a:solidFill>
                          <a:schemeClr val="bg1">
                            <a:lumMod val="95000"/>
                          </a:schemeClr>
                        </a:solidFill>
                      </a:rPr>
                      <a:t>37.5</a:t>
                    </a:r>
                    <a:r>
                      <a:rPr lang="ar-AE">
                        <a:solidFill>
                          <a:schemeClr val="bg1">
                            <a:lumMod val="95000"/>
                          </a:schemeClr>
                        </a:solidFill>
                      </a:rPr>
                      <a:t>%</a:t>
                    </a:r>
                    <a:endParaRPr lang="en-US"/>
                  </a:p>
                </c:rich>
              </c:tx>
              <c:showLegendKey val="0"/>
              <c:showVal val="1"/>
              <c:showCatName val="0"/>
              <c:showSerName val="0"/>
              <c:showPercent val="0"/>
              <c:showBubbleSize val="0"/>
            </c:dLbl>
            <c:dLbl>
              <c:idx val="2"/>
              <c:tx>
                <c:rich>
                  <a:bodyPr/>
                  <a:lstStyle/>
                  <a:p>
                    <a:r>
                      <a:rPr lang="en-US">
                        <a:solidFill>
                          <a:schemeClr val="bg1">
                            <a:lumMod val="95000"/>
                          </a:schemeClr>
                        </a:solidFill>
                      </a:rPr>
                      <a:t>51.0</a:t>
                    </a:r>
                    <a:r>
                      <a:rPr lang="ar-AE">
                        <a:solidFill>
                          <a:schemeClr val="bg1">
                            <a:lumMod val="95000"/>
                          </a:schemeClr>
                        </a:solidFill>
                      </a:rPr>
                      <a:t>%</a:t>
                    </a:r>
                    <a:endParaRPr lang="en-US"/>
                  </a:p>
                </c:rich>
              </c:tx>
              <c:showLegendKey val="0"/>
              <c:showVal val="1"/>
              <c:showCatName val="0"/>
              <c:showSerName val="0"/>
              <c:showPercent val="0"/>
              <c:showBubbleSize val="0"/>
            </c:dLbl>
            <c:dLbl>
              <c:idx val="3"/>
              <c:tx>
                <c:rich>
                  <a:bodyPr/>
                  <a:lstStyle/>
                  <a:p>
                    <a:r>
                      <a:rPr lang="en-US">
                        <a:solidFill>
                          <a:schemeClr val="bg1">
                            <a:lumMod val="95000"/>
                          </a:schemeClr>
                        </a:solidFill>
                      </a:rPr>
                      <a:t>60.5</a:t>
                    </a:r>
                    <a:r>
                      <a:rPr lang="ar-AE">
                        <a:solidFill>
                          <a:schemeClr val="bg1">
                            <a:lumMod val="95000"/>
                          </a:schemeClr>
                        </a:solidFill>
                      </a:rPr>
                      <a:t>%</a:t>
                    </a:r>
                    <a:endParaRPr lang="en-US"/>
                  </a:p>
                </c:rich>
              </c:tx>
              <c:showLegendKey val="0"/>
              <c:showVal val="1"/>
              <c:showCatName val="0"/>
              <c:showSerName val="0"/>
              <c:showPercent val="0"/>
              <c:showBubbleSize val="0"/>
            </c:dLbl>
            <c:dLbl>
              <c:idx val="4"/>
              <c:tx>
                <c:rich>
                  <a:bodyPr/>
                  <a:lstStyle/>
                  <a:p>
                    <a:r>
                      <a:rPr lang="en-US">
                        <a:solidFill>
                          <a:schemeClr val="bg1">
                            <a:lumMod val="95000"/>
                          </a:schemeClr>
                        </a:solidFill>
                      </a:rPr>
                      <a:t>43.4</a:t>
                    </a:r>
                    <a:r>
                      <a:rPr lang="ar-AE">
                        <a:solidFill>
                          <a:schemeClr val="bg1">
                            <a:lumMod val="95000"/>
                          </a:schemeClr>
                        </a:solidFill>
                      </a:rPr>
                      <a:t>%</a:t>
                    </a:r>
                    <a:endParaRPr lang="en-US"/>
                  </a:p>
                </c:rich>
              </c:tx>
              <c:showLegendKey val="0"/>
              <c:showVal val="1"/>
              <c:showCatName val="0"/>
              <c:showSerName val="0"/>
              <c:showPercent val="0"/>
              <c:showBubbleSize val="0"/>
            </c:dLbl>
            <c:numFmt formatCode="#,##0.0" sourceLinked="0"/>
            <c:txPr>
              <a:bodyPr/>
              <a:lstStyle/>
              <a:p>
                <a:pPr>
                  <a:defRPr>
                    <a:solidFill>
                      <a:schemeClr val="bg1">
                        <a:lumMod val="95000"/>
                      </a:schemeClr>
                    </a:solidFill>
                  </a:defRPr>
                </a:pPr>
                <a:endParaRPr lang="en-US"/>
              </a:p>
            </c:txPr>
            <c:showLegendKey val="0"/>
            <c:showVal val="1"/>
            <c:showCatName val="0"/>
            <c:showSerName val="0"/>
            <c:showPercent val="0"/>
            <c:showBubbleSize val="0"/>
            <c:showLeaderLines val="0"/>
          </c:dLbls>
          <c:cat>
            <c:strRef>
              <c:f>Education!$I$487:$M$487</c:f>
              <c:strCache>
                <c:ptCount val="5"/>
                <c:pt idx="0">
                  <c:v>Kg</c:v>
                </c:pt>
                <c:pt idx="1">
                  <c:v>Cycle 1</c:v>
                </c:pt>
                <c:pt idx="2">
                  <c:v>Cycle 2</c:v>
                </c:pt>
                <c:pt idx="3">
                  <c:v>Secondary</c:v>
                </c:pt>
                <c:pt idx="4">
                  <c:v>Total</c:v>
                </c:pt>
              </c:strCache>
            </c:strRef>
          </c:cat>
          <c:val>
            <c:numRef>
              <c:f>Education!$I$490:$M$490</c:f>
              <c:numCache>
                <c:formatCode>0.0</c:formatCode>
                <c:ptCount val="5"/>
                <c:pt idx="0">
                  <c:v>26.355989997726759</c:v>
                </c:pt>
                <c:pt idx="1">
                  <c:v>37.459165459872693</c:v>
                </c:pt>
                <c:pt idx="2">
                  <c:v>51.024241210057099</c:v>
                </c:pt>
                <c:pt idx="3">
                  <c:v>60.505668747946103</c:v>
                </c:pt>
                <c:pt idx="4">
                  <c:v>43.353220236583205</c:v>
                </c:pt>
              </c:numCache>
            </c:numRef>
          </c:val>
        </c:ser>
        <c:ser>
          <c:idx val="1"/>
          <c:order val="1"/>
          <c:tx>
            <c:strRef>
              <c:f>Education!$H$491</c:f>
              <c:strCache>
                <c:ptCount val="1"/>
                <c:pt idx="0">
                  <c:v>Private Education</c:v>
                </c:pt>
              </c:strCache>
            </c:strRef>
          </c:tx>
          <c:spPr>
            <a:solidFill>
              <a:srgbClr val="838183"/>
            </a:solidFill>
          </c:spPr>
          <c:invertIfNegative val="0"/>
          <c:dLbls>
            <c:dLbl>
              <c:idx val="0"/>
              <c:tx>
                <c:rich>
                  <a:bodyPr/>
                  <a:lstStyle/>
                  <a:p>
                    <a:r>
                      <a:rPr lang="en-US">
                        <a:solidFill>
                          <a:schemeClr val="bg1">
                            <a:lumMod val="95000"/>
                          </a:schemeClr>
                        </a:solidFill>
                      </a:rPr>
                      <a:t>73.6</a:t>
                    </a:r>
                    <a:r>
                      <a:rPr lang="ar-AE">
                        <a:solidFill>
                          <a:schemeClr val="bg1">
                            <a:lumMod val="95000"/>
                          </a:schemeClr>
                        </a:solidFill>
                      </a:rPr>
                      <a:t>%</a:t>
                    </a:r>
                    <a:endParaRPr lang="en-US"/>
                  </a:p>
                </c:rich>
              </c:tx>
              <c:showLegendKey val="0"/>
              <c:showVal val="1"/>
              <c:showCatName val="0"/>
              <c:showSerName val="0"/>
              <c:showPercent val="0"/>
              <c:showBubbleSize val="0"/>
            </c:dLbl>
            <c:dLbl>
              <c:idx val="1"/>
              <c:tx>
                <c:rich>
                  <a:bodyPr/>
                  <a:lstStyle/>
                  <a:p>
                    <a:r>
                      <a:rPr lang="en-US">
                        <a:solidFill>
                          <a:schemeClr val="bg1">
                            <a:lumMod val="95000"/>
                          </a:schemeClr>
                        </a:solidFill>
                      </a:rPr>
                      <a:t>62.5</a:t>
                    </a:r>
                    <a:r>
                      <a:rPr lang="ar-AE">
                        <a:solidFill>
                          <a:schemeClr val="bg1">
                            <a:lumMod val="95000"/>
                          </a:schemeClr>
                        </a:solidFill>
                      </a:rPr>
                      <a:t>%</a:t>
                    </a:r>
                    <a:endParaRPr lang="en-US"/>
                  </a:p>
                </c:rich>
              </c:tx>
              <c:showLegendKey val="0"/>
              <c:showVal val="1"/>
              <c:showCatName val="0"/>
              <c:showSerName val="0"/>
              <c:showPercent val="0"/>
              <c:showBubbleSize val="0"/>
            </c:dLbl>
            <c:dLbl>
              <c:idx val="2"/>
              <c:tx>
                <c:rich>
                  <a:bodyPr/>
                  <a:lstStyle/>
                  <a:p>
                    <a:r>
                      <a:rPr lang="en-US">
                        <a:solidFill>
                          <a:schemeClr val="bg1">
                            <a:lumMod val="95000"/>
                          </a:schemeClr>
                        </a:solidFill>
                      </a:rPr>
                      <a:t>49.0</a:t>
                    </a:r>
                    <a:r>
                      <a:rPr lang="ar-AE">
                        <a:solidFill>
                          <a:schemeClr val="bg1">
                            <a:lumMod val="95000"/>
                          </a:schemeClr>
                        </a:solidFill>
                      </a:rPr>
                      <a:t>%</a:t>
                    </a:r>
                    <a:endParaRPr lang="en-US"/>
                  </a:p>
                </c:rich>
              </c:tx>
              <c:showLegendKey val="0"/>
              <c:showVal val="1"/>
              <c:showCatName val="0"/>
              <c:showSerName val="0"/>
              <c:showPercent val="0"/>
              <c:showBubbleSize val="0"/>
            </c:dLbl>
            <c:dLbl>
              <c:idx val="3"/>
              <c:tx>
                <c:rich>
                  <a:bodyPr/>
                  <a:lstStyle/>
                  <a:p>
                    <a:r>
                      <a:rPr lang="en-US">
                        <a:solidFill>
                          <a:schemeClr val="bg1">
                            <a:lumMod val="95000"/>
                          </a:schemeClr>
                        </a:solidFill>
                      </a:rPr>
                      <a:t>39.5</a:t>
                    </a:r>
                    <a:r>
                      <a:rPr lang="ar-AE">
                        <a:solidFill>
                          <a:schemeClr val="bg1">
                            <a:lumMod val="95000"/>
                          </a:schemeClr>
                        </a:solidFill>
                      </a:rPr>
                      <a:t>%</a:t>
                    </a:r>
                    <a:endParaRPr lang="en-US"/>
                  </a:p>
                </c:rich>
              </c:tx>
              <c:showLegendKey val="0"/>
              <c:showVal val="1"/>
              <c:showCatName val="0"/>
              <c:showSerName val="0"/>
              <c:showPercent val="0"/>
              <c:showBubbleSize val="0"/>
            </c:dLbl>
            <c:dLbl>
              <c:idx val="4"/>
              <c:tx>
                <c:rich>
                  <a:bodyPr/>
                  <a:lstStyle/>
                  <a:p>
                    <a:r>
                      <a:rPr lang="en-US">
                        <a:solidFill>
                          <a:schemeClr val="bg1">
                            <a:lumMod val="95000"/>
                          </a:schemeClr>
                        </a:solidFill>
                      </a:rPr>
                      <a:t>56.6</a:t>
                    </a:r>
                    <a:r>
                      <a:rPr lang="ar-AE">
                        <a:solidFill>
                          <a:schemeClr val="bg1">
                            <a:lumMod val="95000"/>
                          </a:schemeClr>
                        </a:solidFill>
                      </a:rPr>
                      <a:t>%</a:t>
                    </a:r>
                    <a:endParaRPr lang="en-US"/>
                  </a:p>
                </c:rich>
              </c:tx>
              <c:showLegendKey val="0"/>
              <c:showVal val="1"/>
              <c:showCatName val="0"/>
              <c:showSerName val="0"/>
              <c:showPercent val="0"/>
              <c:showBubbleSize val="0"/>
            </c:dLbl>
            <c:numFmt formatCode="#,##0.0" sourceLinked="0"/>
            <c:txPr>
              <a:bodyPr/>
              <a:lstStyle/>
              <a:p>
                <a:pPr>
                  <a:defRPr>
                    <a:solidFill>
                      <a:schemeClr val="bg1">
                        <a:lumMod val="95000"/>
                      </a:schemeClr>
                    </a:solidFill>
                  </a:defRPr>
                </a:pPr>
                <a:endParaRPr lang="en-US"/>
              </a:p>
            </c:txPr>
            <c:showLegendKey val="0"/>
            <c:showVal val="1"/>
            <c:showCatName val="0"/>
            <c:showSerName val="0"/>
            <c:showPercent val="0"/>
            <c:showBubbleSize val="0"/>
            <c:showLeaderLines val="0"/>
          </c:dLbls>
          <c:cat>
            <c:strRef>
              <c:f>Education!$I$487:$M$487</c:f>
              <c:strCache>
                <c:ptCount val="5"/>
                <c:pt idx="0">
                  <c:v>Kg</c:v>
                </c:pt>
                <c:pt idx="1">
                  <c:v>Cycle 1</c:v>
                </c:pt>
                <c:pt idx="2">
                  <c:v>Cycle 2</c:v>
                </c:pt>
                <c:pt idx="3">
                  <c:v>Secondary</c:v>
                </c:pt>
                <c:pt idx="4">
                  <c:v>Total</c:v>
                </c:pt>
              </c:strCache>
            </c:strRef>
          </c:cat>
          <c:val>
            <c:numRef>
              <c:f>Education!$I$491:$M$491</c:f>
              <c:numCache>
                <c:formatCode>0.0</c:formatCode>
                <c:ptCount val="5"/>
                <c:pt idx="0">
                  <c:v>73.644010002273205</c:v>
                </c:pt>
                <c:pt idx="1">
                  <c:v>62.5408345401273</c:v>
                </c:pt>
                <c:pt idx="2">
                  <c:v>48.975758789942901</c:v>
                </c:pt>
                <c:pt idx="3">
                  <c:v>39.494331252053897</c:v>
                </c:pt>
                <c:pt idx="4">
                  <c:v>56.646779763416802</c:v>
                </c:pt>
              </c:numCache>
            </c:numRef>
          </c:val>
        </c:ser>
        <c:dLbls>
          <c:showLegendKey val="0"/>
          <c:showVal val="1"/>
          <c:showCatName val="0"/>
          <c:showSerName val="0"/>
          <c:showPercent val="0"/>
          <c:showBubbleSize val="0"/>
        </c:dLbls>
        <c:gapWidth val="75"/>
        <c:overlap val="100"/>
        <c:axId val="134474368"/>
        <c:axId val="134513024"/>
      </c:barChart>
      <c:catAx>
        <c:axId val="134474368"/>
        <c:scaling>
          <c:orientation val="minMax"/>
        </c:scaling>
        <c:delete val="0"/>
        <c:axPos val="b"/>
        <c:majorTickMark val="none"/>
        <c:minorTickMark val="none"/>
        <c:tickLblPos val="nextTo"/>
        <c:crossAx val="134513024"/>
        <c:crosses val="autoZero"/>
        <c:auto val="1"/>
        <c:lblAlgn val="ctr"/>
        <c:lblOffset val="100"/>
        <c:noMultiLvlLbl val="0"/>
      </c:catAx>
      <c:valAx>
        <c:axId val="134513024"/>
        <c:scaling>
          <c:orientation val="minMax"/>
        </c:scaling>
        <c:delete val="0"/>
        <c:axPos val="l"/>
        <c:majorGridlines/>
        <c:title>
          <c:tx>
            <c:rich>
              <a:bodyPr rot="-5400000" vert="horz"/>
              <a:lstStyle/>
              <a:p>
                <a:pPr>
                  <a:defRPr/>
                </a:pPr>
                <a:r>
                  <a:rPr lang="en-US"/>
                  <a:t>Percentage of pupils</a:t>
                </a:r>
              </a:p>
            </c:rich>
          </c:tx>
          <c:overlay val="0"/>
        </c:title>
        <c:numFmt formatCode="0%" sourceLinked="1"/>
        <c:majorTickMark val="none"/>
        <c:minorTickMark val="none"/>
        <c:tickLblPos val="nextTo"/>
        <c:crossAx val="134474368"/>
        <c:crosses val="autoZero"/>
        <c:crossBetween val="between"/>
      </c:valAx>
    </c:plotArea>
    <c:legend>
      <c:legendPos val="b"/>
      <c:overlay val="0"/>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userShapes r:id="rId1"/>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Education!$J$17</c:f>
              <c:strCache>
                <c:ptCount val="1"/>
                <c:pt idx="0">
                  <c:v>Males</c:v>
                </c:pt>
              </c:strCache>
            </c:strRef>
          </c:tx>
          <c:marker>
            <c:symbol val="none"/>
          </c:marker>
          <c:cat>
            <c:strRef>
              <c:f>Education!$H$18:$H$27</c:f>
              <c:strCache>
                <c:ptCount val="10"/>
                <c:pt idx="0">
                  <c:v>2000/2001</c:v>
                </c:pt>
                <c:pt idx="1">
                  <c:v>2001/2002</c:v>
                </c:pt>
                <c:pt idx="2">
                  <c:v>2002/2003</c:v>
                </c:pt>
                <c:pt idx="3">
                  <c:v>2003/2004</c:v>
                </c:pt>
                <c:pt idx="4">
                  <c:v>2004/2005</c:v>
                </c:pt>
                <c:pt idx="5">
                  <c:v>2005/2006</c:v>
                </c:pt>
                <c:pt idx="6">
                  <c:v>2006/2007</c:v>
                </c:pt>
                <c:pt idx="7">
                  <c:v>2007/2008</c:v>
                </c:pt>
                <c:pt idx="8">
                  <c:v>2008/2009</c:v>
                </c:pt>
                <c:pt idx="9">
                  <c:v>2009/2010</c:v>
                </c:pt>
              </c:strCache>
            </c:strRef>
          </c:cat>
          <c:val>
            <c:numRef>
              <c:f>Education!$J$18:$J$27</c:f>
              <c:numCache>
                <c:formatCode>#,##0</c:formatCode>
                <c:ptCount val="10"/>
                <c:pt idx="0">
                  <c:v>114757</c:v>
                </c:pt>
                <c:pt idx="1">
                  <c:v>116427</c:v>
                </c:pt>
                <c:pt idx="2">
                  <c:v>118979</c:v>
                </c:pt>
                <c:pt idx="3">
                  <c:v>119749</c:v>
                </c:pt>
                <c:pt idx="4">
                  <c:v>122751</c:v>
                </c:pt>
                <c:pt idx="5">
                  <c:v>128410</c:v>
                </c:pt>
                <c:pt idx="6">
                  <c:v>132066</c:v>
                </c:pt>
                <c:pt idx="7">
                  <c:v>129190</c:v>
                </c:pt>
                <c:pt idx="8">
                  <c:v>139596</c:v>
                </c:pt>
                <c:pt idx="9">
                  <c:v>145079</c:v>
                </c:pt>
              </c:numCache>
            </c:numRef>
          </c:val>
          <c:smooth val="0"/>
        </c:ser>
        <c:ser>
          <c:idx val="1"/>
          <c:order val="1"/>
          <c:tx>
            <c:strRef>
              <c:f>Education!$K$17</c:f>
              <c:strCache>
                <c:ptCount val="1"/>
                <c:pt idx="0">
                  <c:v>Females</c:v>
                </c:pt>
              </c:strCache>
            </c:strRef>
          </c:tx>
          <c:marker>
            <c:symbol val="none"/>
          </c:marker>
          <c:cat>
            <c:strRef>
              <c:f>Education!$H$18:$H$27</c:f>
              <c:strCache>
                <c:ptCount val="10"/>
                <c:pt idx="0">
                  <c:v>2000/2001</c:v>
                </c:pt>
                <c:pt idx="1">
                  <c:v>2001/2002</c:v>
                </c:pt>
                <c:pt idx="2">
                  <c:v>2002/2003</c:v>
                </c:pt>
                <c:pt idx="3">
                  <c:v>2003/2004</c:v>
                </c:pt>
                <c:pt idx="4">
                  <c:v>2004/2005</c:v>
                </c:pt>
                <c:pt idx="5">
                  <c:v>2005/2006</c:v>
                </c:pt>
                <c:pt idx="6">
                  <c:v>2006/2007</c:v>
                </c:pt>
                <c:pt idx="7">
                  <c:v>2007/2008</c:v>
                </c:pt>
                <c:pt idx="8">
                  <c:v>2008/2009</c:v>
                </c:pt>
                <c:pt idx="9">
                  <c:v>2009/2010</c:v>
                </c:pt>
              </c:strCache>
            </c:strRef>
          </c:cat>
          <c:val>
            <c:numRef>
              <c:f>Education!$K$18:$K$27</c:f>
              <c:numCache>
                <c:formatCode>#,##0</c:formatCode>
                <c:ptCount val="10"/>
                <c:pt idx="0">
                  <c:v>109253</c:v>
                </c:pt>
                <c:pt idx="1">
                  <c:v>112006</c:v>
                </c:pt>
                <c:pt idx="2">
                  <c:v>114255</c:v>
                </c:pt>
                <c:pt idx="3">
                  <c:v>113942</c:v>
                </c:pt>
                <c:pt idx="4">
                  <c:v>116571</c:v>
                </c:pt>
                <c:pt idx="5">
                  <c:v>122499</c:v>
                </c:pt>
                <c:pt idx="6">
                  <c:v>125406</c:v>
                </c:pt>
                <c:pt idx="7">
                  <c:v>128815</c:v>
                </c:pt>
                <c:pt idx="8">
                  <c:v>136162</c:v>
                </c:pt>
                <c:pt idx="9">
                  <c:v>143235</c:v>
                </c:pt>
              </c:numCache>
            </c:numRef>
          </c:val>
          <c:smooth val="0"/>
        </c:ser>
        <c:dLbls>
          <c:showLegendKey val="0"/>
          <c:showVal val="0"/>
          <c:showCatName val="0"/>
          <c:showSerName val="0"/>
          <c:showPercent val="0"/>
          <c:showBubbleSize val="0"/>
        </c:dLbls>
        <c:marker val="1"/>
        <c:smooth val="0"/>
        <c:axId val="134543232"/>
        <c:axId val="134544768"/>
      </c:lineChart>
      <c:catAx>
        <c:axId val="134543232"/>
        <c:scaling>
          <c:orientation val="minMax"/>
        </c:scaling>
        <c:delete val="0"/>
        <c:axPos val="b"/>
        <c:majorTickMark val="out"/>
        <c:minorTickMark val="none"/>
        <c:tickLblPos val="nextTo"/>
        <c:crossAx val="134544768"/>
        <c:crosses val="autoZero"/>
        <c:auto val="1"/>
        <c:lblAlgn val="ctr"/>
        <c:lblOffset val="100"/>
        <c:noMultiLvlLbl val="0"/>
      </c:catAx>
      <c:valAx>
        <c:axId val="134544768"/>
        <c:scaling>
          <c:orientation val="minMax"/>
        </c:scaling>
        <c:delete val="0"/>
        <c:axPos val="l"/>
        <c:majorGridlines/>
        <c:numFmt formatCode="#,##0" sourceLinked="1"/>
        <c:majorTickMark val="out"/>
        <c:minorTickMark val="none"/>
        <c:tickLblPos val="nextTo"/>
        <c:crossAx val="134543232"/>
        <c:crosses val="autoZero"/>
        <c:crossBetween val="between"/>
      </c:valAx>
    </c:plotArea>
    <c:legend>
      <c:legendPos val="b"/>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69325049965084"/>
          <c:y val="5.1400554097404488E-2"/>
          <c:w val="0.71209689614486271"/>
          <c:h val="0.70005358705161858"/>
        </c:manualLayout>
      </c:layout>
      <c:barChart>
        <c:barDir val="col"/>
        <c:grouping val="clustered"/>
        <c:varyColors val="0"/>
        <c:ser>
          <c:idx val="0"/>
          <c:order val="0"/>
          <c:tx>
            <c:strRef>
              <c:f>Health!$G$22</c:f>
              <c:strCache>
                <c:ptCount val="1"/>
                <c:pt idx="0">
                  <c:v>Hospitals </c:v>
                </c:pt>
              </c:strCache>
            </c:strRef>
          </c:tx>
          <c:spPr>
            <a:solidFill>
              <a:srgbClr val="CECDCB"/>
            </a:solidFill>
          </c:spPr>
          <c:invertIfNegative val="0"/>
          <c:cat>
            <c:strRef>
              <c:f>'[4]Health hosps. clinics centers'!$H$10:$J$10</c:f>
              <c:strCache>
                <c:ptCount val="3"/>
                <c:pt idx="0">
                  <c:v>Abu Dhabi</c:v>
                </c:pt>
                <c:pt idx="1">
                  <c:v>Al Ain</c:v>
                </c:pt>
                <c:pt idx="2">
                  <c:v>Western Region</c:v>
                </c:pt>
              </c:strCache>
            </c:strRef>
          </c:cat>
          <c:val>
            <c:numRef>
              <c:f>Health!$H$22:$J$22</c:f>
              <c:numCache>
                <c:formatCode>#,##0</c:formatCode>
                <c:ptCount val="3"/>
                <c:pt idx="0">
                  <c:v>18</c:v>
                </c:pt>
                <c:pt idx="1">
                  <c:v>9</c:v>
                </c:pt>
                <c:pt idx="2">
                  <c:v>6</c:v>
                </c:pt>
              </c:numCache>
            </c:numRef>
          </c:val>
        </c:ser>
        <c:ser>
          <c:idx val="1"/>
          <c:order val="1"/>
          <c:tx>
            <c:strRef>
              <c:f>Health!$G$23</c:f>
              <c:strCache>
                <c:ptCount val="1"/>
                <c:pt idx="0">
                  <c:v>Health Center </c:v>
                </c:pt>
              </c:strCache>
            </c:strRef>
          </c:tx>
          <c:spPr>
            <a:solidFill>
              <a:srgbClr val="B32C11"/>
            </a:solidFill>
          </c:spPr>
          <c:invertIfNegative val="0"/>
          <c:cat>
            <c:strRef>
              <c:f>'[4]Health hosps. clinics centers'!$H$10:$J$10</c:f>
              <c:strCache>
                <c:ptCount val="3"/>
                <c:pt idx="0">
                  <c:v>Abu Dhabi</c:v>
                </c:pt>
                <c:pt idx="1">
                  <c:v>Al Ain</c:v>
                </c:pt>
                <c:pt idx="2">
                  <c:v>Western Region</c:v>
                </c:pt>
              </c:strCache>
            </c:strRef>
          </c:cat>
          <c:val>
            <c:numRef>
              <c:f>Health!$H$23:$J$23</c:f>
              <c:numCache>
                <c:formatCode>#,##0</c:formatCode>
                <c:ptCount val="3"/>
                <c:pt idx="0">
                  <c:v>310</c:v>
                </c:pt>
                <c:pt idx="1">
                  <c:v>110</c:v>
                </c:pt>
                <c:pt idx="2">
                  <c:v>15</c:v>
                </c:pt>
              </c:numCache>
            </c:numRef>
          </c:val>
        </c:ser>
        <c:ser>
          <c:idx val="2"/>
          <c:order val="2"/>
          <c:tx>
            <c:strRef>
              <c:f>Health!$G$24</c:f>
              <c:strCache>
                <c:ptCount val="1"/>
                <c:pt idx="0">
                  <c:v>Clinics </c:v>
                </c:pt>
              </c:strCache>
            </c:strRef>
          </c:tx>
          <c:spPr>
            <a:solidFill>
              <a:srgbClr val="B4985A"/>
            </a:solidFill>
          </c:spPr>
          <c:invertIfNegative val="0"/>
          <c:cat>
            <c:strRef>
              <c:f>'[4]Health hosps. clinics centers'!$H$10:$J$10</c:f>
              <c:strCache>
                <c:ptCount val="3"/>
                <c:pt idx="0">
                  <c:v>Abu Dhabi</c:v>
                </c:pt>
                <c:pt idx="1">
                  <c:v>Al Ain</c:v>
                </c:pt>
                <c:pt idx="2">
                  <c:v>Western Region</c:v>
                </c:pt>
              </c:strCache>
            </c:strRef>
          </c:cat>
          <c:val>
            <c:numRef>
              <c:f>Health!$H$24:$J$24</c:f>
              <c:numCache>
                <c:formatCode>#,##0</c:formatCode>
                <c:ptCount val="3"/>
                <c:pt idx="0">
                  <c:v>168</c:v>
                </c:pt>
                <c:pt idx="1">
                  <c:v>68</c:v>
                </c:pt>
                <c:pt idx="2">
                  <c:v>3</c:v>
                </c:pt>
              </c:numCache>
            </c:numRef>
          </c:val>
        </c:ser>
        <c:dLbls>
          <c:showLegendKey val="0"/>
          <c:showVal val="0"/>
          <c:showCatName val="0"/>
          <c:showSerName val="0"/>
          <c:showPercent val="0"/>
          <c:showBubbleSize val="0"/>
        </c:dLbls>
        <c:gapWidth val="150"/>
        <c:axId val="135257472"/>
        <c:axId val="135259648"/>
      </c:barChart>
      <c:catAx>
        <c:axId val="135257472"/>
        <c:scaling>
          <c:orientation val="minMax"/>
        </c:scaling>
        <c:delete val="0"/>
        <c:axPos val="b"/>
        <c:title>
          <c:tx>
            <c:rich>
              <a:bodyPr/>
              <a:lstStyle/>
              <a:p>
                <a:pPr>
                  <a:defRPr/>
                </a:pPr>
                <a:r>
                  <a:rPr lang="en-US"/>
                  <a:t>Region</a:t>
                </a:r>
              </a:p>
            </c:rich>
          </c:tx>
          <c:overlay val="0"/>
        </c:title>
        <c:majorTickMark val="out"/>
        <c:minorTickMark val="none"/>
        <c:tickLblPos val="nextTo"/>
        <c:crossAx val="135259648"/>
        <c:crosses val="autoZero"/>
        <c:auto val="1"/>
        <c:lblAlgn val="ctr"/>
        <c:lblOffset val="100"/>
        <c:noMultiLvlLbl val="0"/>
      </c:catAx>
      <c:valAx>
        <c:axId val="135259648"/>
        <c:scaling>
          <c:orientation val="minMax"/>
        </c:scaling>
        <c:delete val="0"/>
        <c:axPos val="l"/>
        <c:majorGridlines/>
        <c:title>
          <c:tx>
            <c:rich>
              <a:bodyPr rot="-5400000" vert="horz"/>
              <a:lstStyle/>
              <a:p>
                <a:pPr>
                  <a:defRPr/>
                </a:pPr>
                <a:r>
                  <a:rPr lang="en-US"/>
                  <a:t>Number </a:t>
                </a:r>
              </a:p>
            </c:rich>
          </c:tx>
          <c:overlay val="0"/>
        </c:title>
        <c:numFmt formatCode="#,##0" sourceLinked="1"/>
        <c:majorTickMark val="out"/>
        <c:minorTickMark val="none"/>
        <c:tickLblPos val="nextTo"/>
        <c:crossAx val="135257472"/>
        <c:crosses val="autoZero"/>
        <c:crossBetween val="between"/>
      </c:valAx>
    </c:plotArea>
    <c:legend>
      <c:legendPos val="b"/>
      <c:overlay val="0"/>
    </c:legend>
    <c:plotVisOnly val="1"/>
    <c:dispBlanksAs val="gap"/>
    <c:showDLblsOverMax val="0"/>
  </c:chart>
  <c:printSettings>
    <c:headerFooter/>
    <c:pageMargins b="0.75000000000000244" l="0.70000000000000062" r="0.70000000000000062" t="0.75000000000000244"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Thiqa</c:v>
          </c:tx>
          <c:spPr>
            <a:solidFill>
              <a:srgbClr val="B32C11"/>
            </a:solidFill>
          </c:spPr>
          <c:invertIfNegative val="0"/>
          <c:cat>
            <c:numRef>
              <c:f>'[4]Health insurance'!$C$3:$E$3</c:f>
              <c:numCache>
                <c:formatCode>General</c:formatCode>
                <c:ptCount val="3"/>
                <c:pt idx="0">
                  <c:v>2008</c:v>
                </c:pt>
                <c:pt idx="1">
                  <c:v>2009</c:v>
                </c:pt>
                <c:pt idx="2">
                  <c:v>2010</c:v>
                </c:pt>
              </c:numCache>
            </c:numRef>
          </c:cat>
          <c:val>
            <c:numRef>
              <c:f>Health!$C$228:$E$228</c:f>
              <c:numCache>
                <c:formatCode>#,##0</c:formatCode>
                <c:ptCount val="3"/>
                <c:pt idx="0">
                  <c:v>383795</c:v>
                </c:pt>
                <c:pt idx="1">
                  <c:v>394618</c:v>
                </c:pt>
                <c:pt idx="2">
                  <c:v>422239</c:v>
                </c:pt>
              </c:numCache>
            </c:numRef>
          </c:val>
        </c:ser>
        <c:ser>
          <c:idx val="1"/>
          <c:order val="1"/>
          <c:tx>
            <c:v>Daman Basic</c:v>
          </c:tx>
          <c:spPr>
            <a:solidFill>
              <a:srgbClr val="B4985A"/>
            </a:solidFill>
          </c:spPr>
          <c:invertIfNegative val="0"/>
          <c:cat>
            <c:numRef>
              <c:f>'[4]Health insurance'!$C$3:$E$3</c:f>
              <c:numCache>
                <c:formatCode>General</c:formatCode>
                <c:ptCount val="3"/>
                <c:pt idx="0">
                  <c:v>2008</c:v>
                </c:pt>
                <c:pt idx="1">
                  <c:v>2009</c:v>
                </c:pt>
                <c:pt idx="2">
                  <c:v>2010</c:v>
                </c:pt>
              </c:numCache>
            </c:numRef>
          </c:cat>
          <c:val>
            <c:numRef>
              <c:f>Health!$C$229:$E$229</c:f>
              <c:numCache>
                <c:formatCode>#,##0</c:formatCode>
                <c:ptCount val="3"/>
                <c:pt idx="0">
                  <c:v>944344</c:v>
                </c:pt>
                <c:pt idx="1">
                  <c:v>936207</c:v>
                </c:pt>
                <c:pt idx="2">
                  <c:v>1204418</c:v>
                </c:pt>
              </c:numCache>
            </c:numRef>
          </c:val>
        </c:ser>
        <c:ser>
          <c:idx val="2"/>
          <c:order val="2"/>
          <c:tx>
            <c:v>Others</c:v>
          </c:tx>
          <c:spPr>
            <a:solidFill>
              <a:srgbClr val="CECDCB"/>
            </a:solidFill>
          </c:spPr>
          <c:invertIfNegative val="0"/>
          <c:cat>
            <c:numRef>
              <c:f>'[4]Health insurance'!$C$3:$E$3</c:f>
              <c:numCache>
                <c:formatCode>General</c:formatCode>
                <c:ptCount val="3"/>
                <c:pt idx="0">
                  <c:v>2008</c:v>
                </c:pt>
                <c:pt idx="1">
                  <c:v>2009</c:v>
                </c:pt>
                <c:pt idx="2">
                  <c:v>2010</c:v>
                </c:pt>
              </c:numCache>
            </c:numRef>
          </c:cat>
          <c:val>
            <c:numRef>
              <c:f>Health!$C$230:$E$230</c:f>
              <c:numCache>
                <c:formatCode>#,##0</c:formatCode>
                <c:ptCount val="3"/>
                <c:pt idx="0">
                  <c:v>932610</c:v>
                </c:pt>
                <c:pt idx="1">
                  <c:v>981744</c:v>
                </c:pt>
                <c:pt idx="2">
                  <c:v>1044734</c:v>
                </c:pt>
              </c:numCache>
            </c:numRef>
          </c:val>
        </c:ser>
        <c:dLbls>
          <c:showLegendKey val="0"/>
          <c:showVal val="0"/>
          <c:showCatName val="0"/>
          <c:showSerName val="0"/>
          <c:showPercent val="0"/>
          <c:showBubbleSize val="0"/>
        </c:dLbls>
        <c:gapWidth val="150"/>
        <c:axId val="134777856"/>
        <c:axId val="134780032"/>
      </c:barChart>
      <c:catAx>
        <c:axId val="134777856"/>
        <c:scaling>
          <c:orientation val="minMax"/>
        </c:scaling>
        <c:delete val="0"/>
        <c:axPos val="b"/>
        <c:title>
          <c:tx>
            <c:rich>
              <a:bodyPr/>
              <a:lstStyle/>
              <a:p>
                <a:pPr>
                  <a:defRPr/>
                </a:pPr>
                <a:r>
                  <a:rPr lang="en-US"/>
                  <a:t>Year</a:t>
                </a:r>
              </a:p>
            </c:rich>
          </c:tx>
          <c:overlay val="0"/>
        </c:title>
        <c:numFmt formatCode="General" sourceLinked="1"/>
        <c:majorTickMark val="out"/>
        <c:minorTickMark val="none"/>
        <c:tickLblPos val="nextTo"/>
        <c:crossAx val="134780032"/>
        <c:crosses val="autoZero"/>
        <c:auto val="1"/>
        <c:lblAlgn val="ctr"/>
        <c:lblOffset val="100"/>
        <c:noMultiLvlLbl val="0"/>
      </c:catAx>
      <c:valAx>
        <c:axId val="134780032"/>
        <c:scaling>
          <c:orientation val="minMax"/>
        </c:scaling>
        <c:delete val="0"/>
        <c:axPos val="l"/>
        <c:majorGridlines/>
        <c:title>
          <c:tx>
            <c:rich>
              <a:bodyPr rot="-5400000" vert="horz"/>
              <a:lstStyle/>
              <a:p>
                <a:pPr>
                  <a:defRPr/>
                </a:pPr>
                <a:r>
                  <a:rPr lang="en-US"/>
                  <a:t>Persons</a:t>
                </a:r>
              </a:p>
            </c:rich>
          </c:tx>
          <c:overlay val="0"/>
        </c:title>
        <c:numFmt formatCode="#,##0" sourceLinked="1"/>
        <c:majorTickMark val="out"/>
        <c:minorTickMark val="none"/>
        <c:tickLblPos val="nextTo"/>
        <c:crossAx val="134777856"/>
        <c:crosses val="autoZero"/>
        <c:crossBetween val="between"/>
      </c:valAx>
    </c:plotArea>
    <c:legend>
      <c:legendPos val="r"/>
      <c:overlay val="0"/>
    </c:legend>
    <c:plotVisOnly val="1"/>
    <c:dispBlanksAs val="gap"/>
    <c:showDLblsOverMax val="0"/>
  </c:chart>
  <c:printSettings>
    <c:headerFooter/>
    <c:pageMargins b="0.75000000000000244" l="0.70000000000000062" r="0.70000000000000062" t="0.75000000000000244"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B32C11"/>
            </a:solidFill>
          </c:spPr>
          <c:invertIfNegative val="0"/>
          <c:dLbls>
            <c:dLbl>
              <c:idx val="0"/>
              <c:tx>
                <c:rich>
                  <a:bodyPr/>
                  <a:lstStyle/>
                  <a:p>
                    <a:r>
                      <a:rPr lang="en-US"/>
                      <a:t>28</a:t>
                    </a:r>
                    <a:r>
                      <a:rPr lang="ar-AE"/>
                      <a:t>%</a:t>
                    </a:r>
                    <a:endParaRPr lang="en-US"/>
                  </a:p>
                </c:rich>
              </c:tx>
              <c:showLegendKey val="0"/>
              <c:showVal val="1"/>
              <c:showCatName val="0"/>
              <c:showSerName val="0"/>
              <c:showPercent val="0"/>
              <c:showBubbleSize val="0"/>
            </c:dLbl>
            <c:dLbl>
              <c:idx val="1"/>
              <c:tx>
                <c:rich>
                  <a:bodyPr/>
                  <a:lstStyle/>
                  <a:p>
                    <a:r>
                      <a:rPr lang="en-US"/>
                      <a:t>24</a:t>
                    </a:r>
                    <a:r>
                      <a:rPr lang="ar-AE"/>
                      <a:t>%</a:t>
                    </a:r>
                    <a:endParaRPr lang="en-US"/>
                  </a:p>
                </c:rich>
              </c:tx>
              <c:showLegendKey val="0"/>
              <c:showVal val="1"/>
              <c:showCatName val="0"/>
              <c:showSerName val="0"/>
              <c:showPercent val="0"/>
              <c:showBubbleSize val="0"/>
            </c:dLbl>
            <c:dLbl>
              <c:idx val="2"/>
              <c:tx>
                <c:rich>
                  <a:bodyPr/>
                  <a:lstStyle/>
                  <a:p>
                    <a:r>
                      <a:rPr lang="en-US"/>
                      <a:t>10</a:t>
                    </a:r>
                    <a:r>
                      <a:rPr lang="ar-AE"/>
                      <a:t>%</a:t>
                    </a:r>
                    <a:endParaRPr lang="en-US"/>
                  </a:p>
                </c:rich>
              </c:tx>
              <c:showLegendKey val="0"/>
              <c:showVal val="1"/>
              <c:showCatName val="0"/>
              <c:showSerName val="0"/>
              <c:showPercent val="0"/>
              <c:showBubbleSize val="0"/>
            </c:dLbl>
            <c:dLbl>
              <c:idx val="3"/>
              <c:tx>
                <c:rich>
                  <a:bodyPr/>
                  <a:lstStyle/>
                  <a:p>
                    <a:r>
                      <a:rPr lang="en-US"/>
                      <a:t>10</a:t>
                    </a:r>
                    <a:r>
                      <a:rPr lang="ar-AE"/>
                      <a:t>%</a:t>
                    </a:r>
                    <a:endParaRPr lang="en-US"/>
                  </a:p>
                </c:rich>
              </c:tx>
              <c:showLegendKey val="0"/>
              <c:showVal val="1"/>
              <c:showCatName val="0"/>
              <c:showSerName val="0"/>
              <c:showPercent val="0"/>
              <c:showBubbleSize val="0"/>
            </c:dLbl>
            <c:dLbl>
              <c:idx val="4"/>
              <c:tx>
                <c:rich>
                  <a:bodyPr/>
                  <a:lstStyle/>
                  <a:p>
                    <a:r>
                      <a:rPr lang="en-US"/>
                      <a:t>10</a:t>
                    </a:r>
                    <a:r>
                      <a:rPr lang="ar-AE"/>
                      <a:t>%</a:t>
                    </a:r>
                    <a:endParaRPr lang="en-US"/>
                  </a:p>
                </c:rich>
              </c:tx>
              <c:showLegendKey val="0"/>
              <c:showVal val="1"/>
              <c:showCatName val="0"/>
              <c:showSerName val="0"/>
              <c:showPercent val="0"/>
              <c:showBubbleSize val="0"/>
            </c:dLbl>
            <c:dLbl>
              <c:idx val="5"/>
              <c:tx>
                <c:rich>
                  <a:bodyPr/>
                  <a:lstStyle/>
                  <a:p>
                    <a:r>
                      <a:rPr lang="en-US"/>
                      <a:t>6</a:t>
                    </a:r>
                    <a:r>
                      <a:rPr lang="ar-AE"/>
                      <a:t>%</a:t>
                    </a:r>
                    <a:endParaRPr lang="en-US"/>
                  </a:p>
                </c:rich>
              </c:tx>
              <c:showLegendKey val="0"/>
              <c:showVal val="1"/>
              <c:showCatName val="0"/>
              <c:showSerName val="0"/>
              <c:showPercent val="0"/>
              <c:showBubbleSize val="0"/>
            </c:dLbl>
            <c:dLbl>
              <c:idx val="6"/>
              <c:tx>
                <c:rich>
                  <a:bodyPr/>
                  <a:lstStyle/>
                  <a:p>
                    <a:r>
                      <a:rPr lang="en-US"/>
                      <a:t>6</a:t>
                    </a:r>
                    <a:r>
                      <a:rPr lang="ar-AE"/>
                      <a:t>%</a:t>
                    </a:r>
                    <a:endParaRPr lang="en-US"/>
                  </a:p>
                </c:rich>
              </c:tx>
              <c:showLegendKey val="0"/>
              <c:showVal val="1"/>
              <c:showCatName val="0"/>
              <c:showSerName val="0"/>
              <c:showPercent val="0"/>
              <c:showBubbleSize val="0"/>
            </c:dLbl>
            <c:dLbl>
              <c:idx val="7"/>
              <c:tx>
                <c:rich>
                  <a:bodyPr/>
                  <a:lstStyle/>
                  <a:p>
                    <a:r>
                      <a:rPr lang="en-US"/>
                      <a:t>3</a:t>
                    </a:r>
                    <a:r>
                      <a:rPr lang="ar-AE"/>
                      <a:t>%</a:t>
                    </a:r>
                    <a:endParaRPr lang="en-US"/>
                  </a:p>
                </c:rich>
              </c:tx>
              <c:showLegendKey val="0"/>
              <c:showVal val="1"/>
              <c:showCatName val="0"/>
              <c:showSerName val="0"/>
              <c:showPercent val="0"/>
              <c:showBubbleSize val="0"/>
            </c:dLbl>
            <c:dLbl>
              <c:idx val="8"/>
              <c:tx>
                <c:rich>
                  <a:bodyPr/>
                  <a:lstStyle/>
                  <a:p>
                    <a:r>
                      <a:rPr lang="en-US"/>
                      <a:t>3</a:t>
                    </a:r>
                    <a:r>
                      <a:rPr lang="ar-AE"/>
                      <a:t>%</a:t>
                    </a:r>
                    <a:endParaRPr lang="en-US"/>
                  </a:p>
                </c:rich>
              </c:tx>
              <c:showLegendKey val="0"/>
              <c:showVal val="1"/>
              <c:showCatName val="0"/>
              <c:showSerName val="0"/>
              <c:showPercent val="0"/>
              <c:showBubbleSize val="0"/>
            </c:dLbl>
            <c:dLbl>
              <c:idx val="9"/>
              <c:tx>
                <c:rich>
                  <a:bodyPr/>
                  <a:lstStyle/>
                  <a:p>
                    <a:r>
                      <a:rPr lang="en-US"/>
                      <a:t>1</a:t>
                    </a:r>
                    <a:r>
                      <a:rPr lang="ar-AE"/>
                      <a:t>%</a:t>
                    </a:r>
                    <a:endParaRPr lang="en-US"/>
                  </a:p>
                </c:rich>
              </c:tx>
              <c:showLegendKey val="0"/>
              <c:showVal val="1"/>
              <c:showCatName val="0"/>
              <c:showSerName val="0"/>
              <c:showPercent val="0"/>
              <c:showBubbleSize val="0"/>
            </c:dLbl>
            <c:dLbl>
              <c:idx val="10"/>
              <c:tx>
                <c:rich>
                  <a:bodyPr/>
                  <a:lstStyle/>
                  <a:p>
                    <a:r>
                      <a:rPr lang="en-US"/>
                      <a:t>0</a:t>
                    </a:r>
                    <a:r>
                      <a:rPr lang="ar-AE"/>
                      <a:t>%</a:t>
                    </a:r>
                    <a:endParaRPr lang="en-US"/>
                  </a:p>
                </c:rich>
              </c:tx>
              <c:showLegendKey val="0"/>
              <c:showVal val="1"/>
              <c:showCatName val="0"/>
              <c:showSerName val="0"/>
              <c:showPercent val="0"/>
              <c:showBubbleSize val="0"/>
            </c:dLbl>
            <c:dLbl>
              <c:idx val="11"/>
              <c:tx>
                <c:rich>
                  <a:bodyPr/>
                  <a:lstStyle/>
                  <a:p>
                    <a:r>
                      <a:rPr lang="en-US"/>
                      <a:t>0</a:t>
                    </a:r>
                    <a:r>
                      <a:rPr lang="ar-AE"/>
                      <a:t>%</a:t>
                    </a:r>
                    <a:endParaRPr lang="en-US"/>
                  </a:p>
                </c:rich>
              </c:tx>
              <c:showLegendKey val="0"/>
              <c:showVal val="1"/>
              <c:showCatName val="0"/>
              <c:showSerName val="0"/>
              <c:showPercent val="0"/>
              <c:showBubbleSize val="0"/>
            </c:dLbl>
            <c:dLbl>
              <c:idx val="12"/>
              <c:tx>
                <c:rich>
                  <a:bodyPr/>
                  <a:lstStyle/>
                  <a:p>
                    <a:r>
                      <a:rPr lang="en-US"/>
                      <a:t>0</a:t>
                    </a:r>
                    <a:r>
                      <a:rPr lang="ar-AE"/>
                      <a:t>%</a:t>
                    </a:r>
                    <a:endParaRPr lang="en-US"/>
                  </a:p>
                </c:rich>
              </c:tx>
              <c:showLegendKey val="0"/>
              <c:showVal val="1"/>
              <c:showCatName val="0"/>
              <c:showSerName val="0"/>
              <c:showPercent val="0"/>
              <c:showBubbleSize val="0"/>
            </c:dLbl>
            <c:dLbl>
              <c:idx val="13"/>
              <c:tx>
                <c:rich>
                  <a:bodyPr/>
                  <a:lstStyle/>
                  <a:p>
                    <a:r>
                      <a:rPr lang="en-US"/>
                      <a:t>0</a:t>
                    </a:r>
                    <a:r>
                      <a:rPr lang="ar-AE"/>
                      <a:t>%</a:t>
                    </a:r>
                    <a:endParaRPr lang="en-US"/>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[4]social!$A$9:$A$22</c:f>
              <c:strCache>
                <c:ptCount val="14"/>
                <c:pt idx="0">
                  <c:v>Old Age</c:v>
                </c:pt>
                <c:pt idx="1">
                  <c:v>Divorce</c:v>
                </c:pt>
                <c:pt idx="2">
                  <c:v>Handicapped</c:v>
                </c:pt>
                <c:pt idx="3">
                  <c:v>Married to Foreigner</c:v>
                </c:pt>
                <c:pt idx="4">
                  <c:v>Health Disability</c:v>
                </c:pt>
                <c:pt idx="5">
                  <c:v>Limited Income</c:v>
                </c:pt>
                <c:pt idx="6">
                  <c:v>Widowhood</c:v>
                </c:pt>
                <c:pt idx="7">
                  <c:v>Never Married</c:v>
                </c:pt>
                <c:pt idx="8">
                  <c:v>Orphanhood</c:v>
                </c:pt>
                <c:pt idx="9">
                  <c:v>Prisoner's Families</c:v>
                </c:pt>
                <c:pt idx="10">
                  <c:v>Abandonment</c:v>
                </c:pt>
                <c:pt idx="11">
                  <c:v>Illegitimate</c:v>
                </c:pt>
                <c:pt idx="12">
                  <c:v>Exceptions</c:v>
                </c:pt>
                <c:pt idx="13">
                  <c:v>Married Students</c:v>
                </c:pt>
              </c:strCache>
            </c:strRef>
          </c:cat>
          <c:val>
            <c:numRef>
              <c:f>social!$J$70:$J$83</c:f>
              <c:numCache>
                <c:formatCode>0.0</c:formatCode>
                <c:ptCount val="14"/>
                <c:pt idx="0">
                  <c:v>27.501269680040629</c:v>
                </c:pt>
                <c:pt idx="1">
                  <c:v>23.539867953275774</c:v>
                </c:pt>
                <c:pt idx="2">
                  <c:v>9.9966141865583218</c:v>
                </c:pt>
                <c:pt idx="3">
                  <c:v>9.9627560521415273</c:v>
                </c:pt>
                <c:pt idx="4">
                  <c:v>9.5733875063484</c:v>
                </c:pt>
                <c:pt idx="5">
                  <c:v>5.9082444557304896</c:v>
                </c:pt>
                <c:pt idx="6">
                  <c:v>5.8151345860843069</c:v>
                </c:pt>
                <c:pt idx="7">
                  <c:v>3.2673099712205862</c:v>
                </c:pt>
                <c:pt idx="8">
                  <c:v>3.2673099712205862</c:v>
                </c:pt>
                <c:pt idx="9">
                  <c:v>0.78720162519045211</c:v>
                </c:pt>
                <c:pt idx="10">
                  <c:v>0.15236160487557138</c:v>
                </c:pt>
                <c:pt idx="11">
                  <c:v>0.11850347045877772</c:v>
                </c:pt>
                <c:pt idx="12">
                  <c:v>0.1100389368545793</c:v>
                </c:pt>
                <c:pt idx="13">
                  <c:v>0</c:v>
                </c:pt>
              </c:numCache>
            </c:numRef>
          </c:val>
        </c:ser>
        <c:dLbls>
          <c:showLegendKey val="0"/>
          <c:showVal val="0"/>
          <c:showCatName val="0"/>
          <c:showSerName val="0"/>
          <c:showPercent val="0"/>
          <c:showBubbleSize val="0"/>
        </c:dLbls>
        <c:gapWidth val="150"/>
        <c:axId val="134866816"/>
        <c:axId val="134897664"/>
      </c:barChart>
      <c:catAx>
        <c:axId val="134866816"/>
        <c:scaling>
          <c:orientation val="minMax"/>
        </c:scaling>
        <c:delete val="0"/>
        <c:axPos val="b"/>
        <c:title>
          <c:tx>
            <c:rich>
              <a:bodyPr/>
              <a:lstStyle/>
              <a:p>
                <a:pPr>
                  <a:defRPr/>
                </a:pPr>
                <a:r>
                  <a:rPr lang="en-US"/>
                  <a:t>Reason</a:t>
                </a:r>
                <a:r>
                  <a:rPr lang="en-US" baseline="0"/>
                  <a:t> of Aid</a:t>
                </a:r>
                <a:endParaRPr lang="en-US"/>
              </a:p>
            </c:rich>
          </c:tx>
          <c:overlay val="0"/>
        </c:title>
        <c:numFmt formatCode="General" sourceLinked="1"/>
        <c:majorTickMark val="out"/>
        <c:minorTickMark val="none"/>
        <c:tickLblPos val="nextTo"/>
        <c:crossAx val="134897664"/>
        <c:crosses val="autoZero"/>
        <c:auto val="1"/>
        <c:lblAlgn val="ctr"/>
        <c:lblOffset val="100"/>
        <c:noMultiLvlLbl val="0"/>
      </c:catAx>
      <c:valAx>
        <c:axId val="134897664"/>
        <c:scaling>
          <c:orientation val="minMax"/>
        </c:scaling>
        <c:delete val="0"/>
        <c:axPos val="l"/>
        <c:majorGridlines/>
        <c:title>
          <c:tx>
            <c:rich>
              <a:bodyPr rot="-5400000" vert="horz"/>
              <a:lstStyle/>
              <a:p>
                <a:pPr>
                  <a:defRPr/>
                </a:pPr>
                <a:r>
                  <a:rPr lang="en-US"/>
                  <a:t>Percentage of Cases</a:t>
                </a:r>
              </a:p>
            </c:rich>
          </c:tx>
          <c:overlay val="0"/>
        </c:title>
        <c:numFmt formatCode="0.0" sourceLinked="1"/>
        <c:majorTickMark val="out"/>
        <c:minorTickMark val="none"/>
        <c:tickLblPos val="nextTo"/>
        <c:crossAx val="134866816"/>
        <c:crosses val="autoZero"/>
        <c:crossBetween val="between"/>
      </c:valAx>
    </c:plotArea>
    <c:plotVisOnly val="1"/>
    <c:dispBlanksAs val="gap"/>
    <c:showDLblsOverMax val="0"/>
  </c:chart>
  <c:printSettings>
    <c:headerFooter/>
    <c:pageMargins b="0.75000000000000244" l="0.70000000000000062" r="0.70000000000000062" t="0.75000000000000244"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43878388783356"/>
          <c:y val="6.4814814814815103E-2"/>
          <c:w val="0.83981561679790062"/>
          <c:h val="0.7986996937882993"/>
        </c:manualLayout>
      </c:layout>
      <c:barChart>
        <c:barDir val="bar"/>
        <c:grouping val="clustered"/>
        <c:varyColors val="0"/>
        <c:ser>
          <c:idx val="0"/>
          <c:order val="0"/>
          <c:spPr>
            <a:solidFill>
              <a:srgbClr val="BE9B55"/>
            </a:solidFill>
          </c:spPr>
          <c:invertIfNegative val="0"/>
          <c:cat>
            <c:strRef>
              <c:f>'Prices '!$A$35:$A$46</c:f>
              <c:strCache>
                <c:ptCount val="12"/>
                <c:pt idx="0">
                  <c:v>Food and non-alcoholic beverages</c:v>
                </c:pt>
                <c:pt idx="1">
                  <c:v>Alcoholic beverages and tobacco</c:v>
                </c:pt>
                <c:pt idx="2">
                  <c:v>Clothing and footwear</c:v>
                </c:pt>
                <c:pt idx="3">
                  <c:v>Housing, water, electricity, gas, and other fuels</c:v>
                </c:pt>
                <c:pt idx="4">
                  <c:v>Fixtures and fittings, household equipment, and routine household maintenance</c:v>
                </c:pt>
                <c:pt idx="5">
                  <c:v>Health</c:v>
                </c:pt>
                <c:pt idx="6">
                  <c:v>Transportation</c:v>
                </c:pt>
                <c:pt idx="7">
                  <c:v>Communication</c:v>
                </c:pt>
                <c:pt idx="8">
                  <c:v>Recreation and culture</c:v>
                </c:pt>
                <c:pt idx="9">
                  <c:v>Education</c:v>
                </c:pt>
                <c:pt idx="10">
                  <c:v>Hotels and Restaurants</c:v>
                </c:pt>
                <c:pt idx="11">
                  <c:v>Miscellaneous goods and services</c:v>
                </c:pt>
              </c:strCache>
            </c:strRef>
          </c:cat>
          <c:val>
            <c:numRef>
              <c:f>'Prices '!$C$35:$C$46</c:f>
              <c:numCache>
                <c:formatCode>0.0</c:formatCode>
                <c:ptCount val="12"/>
                <c:pt idx="0">
                  <c:v>6.9466706977997319</c:v>
                </c:pt>
                <c:pt idx="1">
                  <c:v>2.9349650669070968</c:v>
                </c:pt>
                <c:pt idx="2">
                  <c:v>-8.2816534667865938</c:v>
                </c:pt>
                <c:pt idx="3">
                  <c:v>4.3883642984431646</c:v>
                </c:pt>
                <c:pt idx="4">
                  <c:v>3.7501083064198895</c:v>
                </c:pt>
                <c:pt idx="5">
                  <c:v>0.76123291083736433</c:v>
                </c:pt>
                <c:pt idx="6">
                  <c:v>6.4785658559374184</c:v>
                </c:pt>
                <c:pt idx="7">
                  <c:v>-3.8313872854219255</c:v>
                </c:pt>
                <c:pt idx="8">
                  <c:v>1.3016127194922689</c:v>
                </c:pt>
                <c:pt idx="9">
                  <c:v>14.161537472591419</c:v>
                </c:pt>
                <c:pt idx="10">
                  <c:v>1.2864254311749477</c:v>
                </c:pt>
                <c:pt idx="11">
                  <c:v>1.7172894149097857</c:v>
                </c:pt>
              </c:numCache>
            </c:numRef>
          </c:val>
        </c:ser>
        <c:dLbls>
          <c:showLegendKey val="0"/>
          <c:showVal val="0"/>
          <c:showCatName val="0"/>
          <c:showSerName val="0"/>
          <c:showPercent val="0"/>
          <c:showBubbleSize val="0"/>
        </c:dLbls>
        <c:gapWidth val="16"/>
        <c:overlap val="78"/>
        <c:axId val="118005120"/>
        <c:axId val="118027392"/>
      </c:barChart>
      <c:catAx>
        <c:axId val="118005120"/>
        <c:scaling>
          <c:orientation val="minMax"/>
        </c:scaling>
        <c:delete val="0"/>
        <c:axPos val="l"/>
        <c:majorTickMark val="out"/>
        <c:minorTickMark val="none"/>
        <c:tickLblPos val="nextTo"/>
        <c:txPr>
          <a:bodyPr/>
          <a:lstStyle/>
          <a:p>
            <a:pPr>
              <a:defRPr sz="800" b="1">
                <a:solidFill>
                  <a:schemeClr val="tx1"/>
                </a:solidFill>
              </a:defRPr>
            </a:pPr>
            <a:endParaRPr lang="en-US"/>
          </a:p>
        </c:txPr>
        <c:crossAx val="118027392"/>
        <c:crosses val="autoZero"/>
        <c:auto val="0"/>
        <c:lblAlgn val="ctr"/>
        <c:lblOffset val="100"/>
        <c:noMultiLvlLbl val="0"/>
      </c:catAx>
      <c:valAx>
        <c:axId val="118027392"/>
        <c:scaling>
          <c:orientation val="minMax"/>
        </c:scaling>
        <c:delete val="0"/>
        <c:axPos val="b"/>
        <c:majorGridlines>
          <c:spPr>
            <a:ln>
              <a:solidFill>
                <a:srgbClr val="B2B2B2"/>
              </a:solidFill>
            </a:ln>
          </c:spPr>
        </c:majorGridlines>
        <c:numFmt formatCode="0.0" sourceLinked="1"/>
        <c:majorTickMark val="out"/>
        <c:minorTickMark val="none"/>
        <c:tickLblPos val="nextTo"/>
        <c:spPr>
          <a:ln>
            <a:solidFill>
              <a:srgbClr val="BE9B55"/>
            </a:solidFill>
          </a:ln>
        </c:spPr>
        <c:crossAx val="118005120"/>
        <c:crosses val="autoZero"/>
        <c:crossBetween val="between"/>
      </c:valAx>
      <c:spPr>
        <a:noFill/>
        <a:ln>
          <a:solidFill>
            <a:srgbClr val="BE9B55"/>
          </a:solidFill>
        </a:ln>
      </c:spPr>
    </c:plotArea>
    <c:plotVisOnly val="1"/>
    <c:dispBlanksAs val="gap"/>
    <c:showDLblsOverMax val="0"/>
  </c:chart>
  <c:printSettings>
    <c:headerFooter/>
    <c:pageMargins b="0.75000000000001288" l="0.70000000000000062" r="0.70000000000000062" t="0.75000000000001288"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B4985A"/>
            </a:solidFill>
          </c:spPr>
          <c:invertIfNegative val="0"/>
          <c:dLbls>
            <c:showLegendKey val="0"/>
            <c:showVal val="1"/>
            <c:showCatName val="0"/>
            <c:showSerName val="0"/>
            <c:showPercent val="0"/>
            <c:showBubbleSize val="0"/>
            <c:showLeaderLines val="0"/>
          </c:dLbls>
          <c:cat>
            <c:strRef>
              <c:f>social!$G$9:$G$15</c:f>
              <c:strCache>
                <c:ptCount val="7"/>
                <c:pt idx="0">
                  <c:v>Women</c:v>
                </c:pt>
                <c:pt idx="1">
                  <c:v>Popular Art</c:v>
                </c:pt>
                <c:pt idx="2">
                  <c:v>Humanitarian Services</c:v>
                </c:pt>
                <c:pt idx="3">
                  <c:v>Theatres</c:v>
                </c:pt>
                <c:pt idx="4">
                  <c:v>Professional</c:v>
                </c:pt>
                <c:pt idx="5">
                  <c:v>Foreign Associations</c:v>
                </c:pt>
                <c:pt idx="6">
                  <c:v>Cultural and Public Services</c:v>
                </c:pt>
              </c:strCache>
            </c:strRef>
          </c:cat>
          <c:val>
            <c:numRef>
              <c:f>social!$H$9:$H$15</c:f>
              <c:numCache>
                <c:formatCode>#,##0</c:formatCode>
                <c:ptCount val="7"/>
                <c:pt idx="0">
                  <c:v>2</c:v>
                </c:pt>
                <c:pt idx="1">
                  <c:v>4</c:v>
                </c:pt>
                <c:pt idx="2">
                  <c:v>4</c:v>
                </c:pt>
                <c:pt idx="3">
                  <c:v>4</c:v>
                </c:pt>
                <c:pt idx="4">
                  <c:v>8</c:v>
                </c:pt>
                <c:pt idx="5">
                  <c:v>13</c:v>
                </c:pt>
                <c:pt idx="6">
                  <c:v>15</c:v>
                </c:pt>
              </c:numCache>
            </c:numRef>
          </c:val>
        </c:ser>
        <c:dLbls>
          <c:showLegendKey val="0"/>
          <c:showVal val="0"/>
          <c:showCatName val="0"/>
          <c:showSerName val="0"/>
          <c:showPercent val="0"/>
          <c:showBubbleSize val="0"/>
        </c:dLbls>
        <c:gapWidth val="150"/>
        <c:axId val="134934912"/>
        <c:axId val="134936832"/>
      </c:barChart>
      <c:catAx>
        <c:axId val="134934912"/>
        <c:scaling>
          <c:orientation val="minMax"/>
        </c:scaling>
        <c:delete val="0"/>
        <c:axPos val="l"/>
        <c:title>
          <c:tx>
            <c:rich>
              <a:bodyPr rot="-5400000" vert="horz"/>
              <a:lstStyle/>
              <a:p>
                <a:pPr>
                  <a:defRPr/>
                </a:pPr>
                <a:r>
                  <a:rPr lang="en-US"/>
                  <a:t>Activity</a:t>
                </a:r>
                <a:r>
                  <a:rPr lang="ar-AE"/>
                  <a:t> </a:t>
                </a:r>
                <a:r>
                  <a:rPr lang="en-US"/>
                  <a:t>Type</a:t>
                </a:r>
              </a:p>
            </c:rich>
          </c:tx>
          <c:overlay val="0"/>
        </c:title>
        <c:majorTickMark val="out"/>
        <c:minorTickMark val="none"/>
        <c:tickLblPos val="nextTo"/>
        <c:crossAx val="134936832"/>
        <c:crosses val="autoZero"/>
        <c:auto val="1"/>
        <c:lblAlgn val="ctr"/>
        <c:lblOffset val="100"/>
        <c:noMultiLvlLbl val="0"/>
      </c:catAx>
      <c:valAx>
        <c:axId val="134936832"/>
        <c:scaling>
          <c:orientation val="minMax"/>
        </c:scaling>
        <c:delete val="0"/>
        <c:axPos val="b"/>
        <c:majorGridlines/>
        <c:title>
          <c:tx>
            <c:rich>
              <a:bodyPr/>
              <a:lstStyle/>
              <a:p>
                <a:pPr>
                  <a:defRPr/>
                </a:pPr>
                <a:r>
                  <a:rPr lang="en-US"/>
                  <a:t>Number</a:t>
                </a:r>
                <a:r>
                  <a:rPr lang="ar-AE"/>
                  <a:t> </a:t>
                </a:r>
                <a:r>
                  <a:rPr lang="en-US"/>
                  <a:t>of</a:t>
                </a:r>
                <a:r>
                  <a:rPr lang="en-US" baseline="0"/>
                  <a:t> NGO's</a:t>
                </a:r>
                <a:endParaRPr lang="en-US"/>
              </a:p>
            </c:rich>
          </c:tx>
          <c:overlay val="0"/>
        </c:title>
        <c:numFmt formatCode="#,##0" sourceLinked="1"/>
        <c:majorTickMark val="out"/>
        <c:minorTickMark val="none"/>
        <c:tickLblPos val="nextTo"/>
        <c:crossAx val="134934912"/>
        <c:crosses val="autoZero"/>
        <c:crossBetween val="between"/>
      </c:valAx>
    </c:plotArea>
    <c:plotVisOnly val="1"/>
    <c:dispBlanksAs val="gap"/>
    <c:showDLblsOverMax val="0"/>
  </c:chart>
  <c:printSettings>
    <c:headerFooter/>
    <c:pageMargins b="0.75000000000000244" l="0.70000000000000062" r="0.70000000000000062" t="0.75000000000000244"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rgbClr val="B32C11"/>
              </a:solidFill>
            </c:spPr>
          </c:dPt>
          <c:dPt>
            <c:idx val="1"/>
            <c:bubble3D val="0"/>
            <c:spPr>
              <a:solidFill>
                <a:srgbClr val="B4985A"/>
              </a:solidFill>
            </c:spPr>
          </c:dPt>
          <c:dPt>
            <c:idx val="2"/>
            <c:bubble3D val="0"/>
            <c:spPr>
              <a:solidFill>
                <a:schemeClr val="tx1">
                  <a:lumMod val="50000"/>
                  <a:lumOff val="50000"/>
                </a:schemeClr>
              </a:solidFill>
            </c:spPr>
          </c:dPt>
          <c:dPt>
            <c:idx val="3"/>
            <c:bubble3D val="0"/>
            <c:spPr>
              <a:solidFill>
                <a:srgbClr val="CECDCB"/>
              </a:solidFill>
            </c:spPr>
          </c:dPt>
          <c:dPt>
            <c:idx val="4"/>
            <c:bubble3D val="0"/>
            <c:spPr>
              <a:solidFill>
                <a:srgbClr val="3AA874"/>
              </a:solidFill>
            </c:spPr>
          </c:dPt>
          <c:dPt>
            <c:idx val="5"/>
            <c:bubble3D val="0"/>
            <c:spPr>
              <a:solidFill>
                <a:schemeClr val="accent5">
                  <a:lumMod val="75000"/>
                </a:schemeClr>
              </a:solidFill>
            </c:spPr>
          </c:dPt>
          <c:dLbls>
            <c:dLblPos val="inEnd"/>
            <c:showLegendKey val="0"/>
            <c:showVal val="0"/>
            <c:showCatName val="0"/>
            <c:showSerName val="0"/>
            <c:showPercent val="1"/>
            <c:showBubbleSize val="0"/>
            <c:showLeaderLines val="1"/>
          </c:dLbls>
          <c:cat>
            <c:strRef>
              <c:f>Culture!$G$103:$G$108</c:f>
              <c:strCache>
                <c:ptCount val="6"/>
                <c:pt idx="0">
                  <c:v>News</c:v>
                </c:pt>
                <c:pt idx="1">
                  <c:v>Variety</c:v>
                </c:pt>
                <c:pt idx="2">
                  <c:v>Religious</c:v>
                </c:pt>
                <c:pt idx="3">
                  <c:v>Special and Services</c:v>
                </c:pt>
                <c:pt idx="4">
                  <c:v>Cultural</c:v>
                </c:pt>
                <c:pt idx="5">
                  <c:v>Live</c:v>
                </c:pt>
              </c:strCache>
            </c:strRef>
          </c:cat>
          <c:val>
            <c:numRef>
              <c:f>Culture!$J$103:$J$108</c:f>
              <c:numCache>
                <c:formatCode>#,##0</c:formatCode>
                <c:ptCount val="6"/>
                <c:pt idx="0">
                  <c:v>21</c:v>
                </c:pt>
                <c:pt idx="1">
                  <c:v>10</c:v>
                </c:pt>
                <c:pt idx="2">
                  <c:v>7</c:v>
                </c:pt>
                <c:pt idx="3">
                  <c:v>3</c:v>
                </c:pt>
                <c:pt idx="4">
                  <c:v>2</c:v>
                </c:pt>
                <c:pt idx="5">
                  <c:v>1</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en-US"/>
        </a:p>
      </c:txPr>
    </c:legend>
    <c:plotVisOnly val="1"/>
    <c:dispBlanksAs val="zero"/>
    <c:showDLblsOverMax val="0"/>
  </c:chart>
  <c:printSettings>
    <c:headerFooter/>
    <c:pageMargins b="0.75000000000000244" l="0.70000000000000062" r="0.70000000000000062" t="0.75000000000000244"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bg1">
                <a:lumMod val="75000"/>
              </a:schemeClr>
            </a:solidFill>
          </c:spPr>
          <c:invertIfNegative val="0"/>
          <c:dPt>
            <c:idx val="4"/>
            <c:invertIfNegative val="0"/>
            <c:bubble3D val="0"/>
            <c:spPr>
              <a:solidFill>
                <a:schemeClr val="bg1">
                  <a:lumMod val="75000"/>
                </a:schemeClr>
              </a:solidFill>
              <a:ln>
                <a:noFill/>
              </a:ln>
            </c:spPr>
          </c:dPt>
          <c:cat>
            <c:strRef>
              <c:f>Culture!$H$8:$H$18</c:f>
              <c:strCache>
                <c:ptCount val="11"/>
                <c:pt idx="0">
                  <c:v>Arts</c:v>
                </c:pt>
                <c:pt idx="1">
                  <c:v>Law</c:v>
                </c:pt>
                <c:pt idx="2">
                  <c:v>Economic</c:v>
                </c:pt>
                <c:pt idx="3">
                  <c:v>Children's Book</c:v>
                </c:pt>
                <c:pt idx="4">
                  <c:v>Pure science</c:v>
                </c:pt>
                <c:pt idx="5">
                  <c:v>General Information</c:v>
                </c:pt>
                <c:pt idx="6">
                  <c:v>Applied Science</c:v>
                </c:pt>
                <c:pt idx="7">
                  <c:v>Historical</c:v>
                </c:pt>
                <c:pt idx="8">
                  <c:v>Politics</c:v>
                </c:pt>
                <c:pt idx="9">
                  <c:v>Literature</c:v>
                </c:pt>
                <c:pt idx="10">
                  <c:v>Religious</c:v>
                </c:pt>
              </c:strCache>
            </c:strRef>
          </c:cat>
          <c:val>
            <c:numRef>
              <c:f>Culture!$I$8:$I$18</c:f>
              <c:numCache>
                <c:formatCode>#,##0</c:formatCode>
                <c:ptCount val="11"/>
                <c:pt idx="0">
                  <c:v>12314</c:v>
                </c:pt>
                <c:pt idx="1">
                  <c:v>13818</c:v>
                </c:pt>
                <c:pt idx="2">
                  <c:v>19960</c:v>
                </c:pt>
                <c:pt idx="3">
                  <c:v>23890</c:v>
                </c:pt>
                <c:pt idx="4">
                  <c:v>28265</c:v>
                </c:pt>
                <c:pt idx="5">
                  <c:v>29918</c:v>
                </c:pt>
                <c:pt idx="6">
                  <c:v>33162</c:v>
                </c:pt>
                <c:pt idx="7">
                  <c:v>49830</c:v>
                </c:pt>
                <c:pt idx="8">
                  <c:v>52840</c:v>
                </c:pt>
                <c:pt idx="9">
                  <c:v>53814</c:v>
                </c:pt>
                <c:pt idx="10">
                  <c:v>58112</c:v>
                </c:pt>
              </c:numCache>
            </c:numRef>
          </c:val>
        </c:ser>
        <c:dLbls>
          <c:showLegendKey val="0"/>
          <c:showVal val="0"/>
          <c:showCatName val="0"/>
          <c:showSerName val="0"/>
          <c:showPercent val="0"/>
          <c:showBubbleSize val="0"/>
        </c:dLbls>
        <c:gapWidth val="150"/>
        <c:axId val="137443584"/>
        <c:axId val="137445760"/>
      </c:barChart>
      <c:catAx>
        <c:axId val="137443584"/>
        <c:scaling>
          <c:orientation val="minMax"/>
        </c:scaling>
        <c:delete val="0"/>
        <c:axPos val="l"/>
        <c:title>
          <c:tx>
            <c:rich>
              <a:bodyPr rot="-5400000" vert="horz"/>
              <a:lstStyle/>
              <a:p>
                <a:pPr>
                  <a:defRPr/>
                </a:pPr>
                <a:r>
                  <a:rPr lang="en-US"/>
                  <a:t>Subject</a:t>
                </a:r>
              </a:p>
            </c:rich>
          </c:tx>
          <c:layout/>
          <c:overlay val="0"/>
        </c:title>
        <c:majorTickMark val="out"/>
        <c:minorTickMark val="none"/>
        <c:tickLblPos val="nextTo"/>
        <c:crossAx val="137445760"/>
        <c:crosses val="autoZero"/>
        <c:auto val="1"/>
        <c:lblAlgn val="ctr"/>
        <c:lblOffset val="100"/>
        <c:noMultiLvlLbl val="0"/>
      </c:catAx>
      <c:valAx>
        <c:axId val="137445760"/>
        <c:scaling>
          <c:orientation val="minMax"/>
        </c:scaling>
        <c:delete val="0"/>
        <c:axPos val="b"/>
        <c:majorGridlines/>
        <c:title>
          <c:tx>
            <c:rich>
              <a:bodyPr/>
              <a:lstStyle/>
              <a:p>
                <a:pPr>
                  <a:defRPr/>
                </a:pPr>
                <a:r>
                  <a:rPr lang="en-US"/>
                  <a:t>Number of Books</a:t>
                </a:r>
              </a:p>
            </c:rich>
          </c:tx>
          <c:layout/>
          <c:overlay val="0"/>
        </c:title>
        <c:numFmt formatCode="#,##0" sourceLinked="1"/>
        <c:majorTickMark val="out"/>
        <c:minorTickMark val="none"/>
        <c:tickLblPos val="nextTo"/>
        <c:crossAx val="137443584"/>
        <c:crosses val="autoZero"/>
        <c:crossBetween val="between"/>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a:solidFill>
                <a:srgbClr val="B32C11"/>
              </a:solidFill>
            </a:ln>
          </c:spPr>
          <c:marker>
            <c:symbol val="none"/>
          </c:marker>
          <c:cat>
            <c:numRef>
              <c:f>Culture!$G$22:$Q$22</c:f>
              <c:numCache>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Cache>
            </c:numRef>
          </c:cat>
          <c:val>
            <c:numRef>
              <c:f>Culture!$G$23:$Q$23</c:f>
              <c:numCache>
                <c:formatCode>General</c:formatCode>
                <c:ptCount val="11"/>
                <c:pt idx="0">
                  <c:v>209443</c:v>
                </c:pt>
                <c:pt idx="1">
                  <c:v>217308</c:v>
                </c:pt>
                <c:pt idx="2">
                  <c:v>213700</c:v>
                </c:pt>
                <c:pt idx="3">
                  <c:v>212072</c:v>
                </c:pt>
                <c:pt idx="4">
                  <c:v>224500</c:v>
                </c:pt>
                <c:pt idx="5">
                  <c:v>242500</c:v>
                </c:pt>
                <c:pt idx="6">
                  <c:v>318550</c:v>
                </c:pt>
                <c:pt idx="7">
                  <c:v>330102</c:v>
                </c:pt>
                <c:pt idx="8">
                  <c:v>343909</c:v>
                </c:pt>
                <c:pt idx="9">
                  <c:v>363713</c:v>
                </c:pt>
                <c:pt idx="10">
                  <c:v>375923</c:v>
                </c:pt>
              </c:numCache>
            </c:numRef>
          </c:val>
          <c:smooth val="0"/>
        </c:ser>
        <c:dLbls>
          <c:showLegendKey val="0"/>
          <c:showVal val="0"/>
          <c:showCatName val="0"/>
          <c:showSerName val="0"/>
          <c:showPercent val="0"/>
          <c:showBubbleSize val="0"/>
        </c:dLbls>
        <c:marker val="1"/>
        <c:smooth val="0"/>
        <c:axId val="137474048"/>
        <c:axId val="137475584"/>
      </c:lineChart>
      <c:catAx>
        <c:axId val="137474048"/>
        <c:scaling>
          <c:orientation val="minMax"/>
        </c:scaling>
        <c:delete val="0"/>
        <c:axPos val="b"/>
        <c:numFmt formatCode="General" sourceLinked="1"/>
        <c:majorTickMark val="out"/>
        <c:minorTickMark val="none"/>
        <c:tickLblPos val="nextTo"/>
        <c:crossAx val="137475584"/>
        <c:crosses val="autoZero"/>
        <c:auto val="1"/>
        <c:lblAlgn val="ctr"/>
        <c:lblOffset val="100"/>
        <c:noMultiLvlLbl val="0"/>
      </c:catAx>
      <c:valAx>
        <c:axId val="137475584"/>
        <c:scaling>
          <c:orientation val="minMax"/>
        </c:scaling>
        <c:delete val="0"/>
        <c:axPos val="l"/>
        <c:majorGridlines/>
        <c:numFmt formatCode="General" sourceLinked="1"/>
        <c:majorTickMark val="out"/>
        <c:minorTickMark val="none"/>
        <c:tickLblPos val="nextTo"/>
        <c:crossAx val="137474048"/>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01797448099262"/>
          <c:y val="0.10473178171344857"/>
          <c:w val="0.7865278646956555"/>
          <c:h val="0.67387997260277877"/>
        </c:manualLayout>
      </c:layout>
      <c:barChart>
        <c:barDir val="col"/>
        <c:grouping val="clustered"/>
        <c:varyColors val="0"/>
        <c:ser>
          <c:idx val="0"/>
          <c:order val="0"/>
          <c:tx>
            <c:v>Males</c:v>
          </c:tx>
          <c:spPr>
            <a:solidFill>
              <a:srgbClr val="B4975A"/>
            </a:solidFill>
          </c:spPr>
          <c:invertIfNegative val="0"/>
          <c:dLbls>
            <c:dLbl>
              <c:idx val="0"/>
              <c:tx>
                <c:rich>
                  <a:bodyPr/>
                  <a:lstStyle/>
                  <a:p>
                    <a:r>
                      <a:rPr lang="en-US"/>
                      <a:t>74.0%</a:t>
                    </a:r>
                  </a:p>
                </c:rich>
              </c:tx>
              <c:showLegendKey val="0"/>
              <c:showVal val="1"/>
              <c:showCatName val="0"/>
              <c:showSerName val="0"/>
              <c:showPercent val="0"/>
              <c:showBubbleSize val="0"/>
            </c:dLbl>
            <c:dLbl>
              <c:idx val="1"/>
              <c:tx>
                <c:rich>
                  <a:bodyPr/>
                  <a:lstStyle/>
                  <a:p>
                    <a:r>
                      <a:rPr lang="en-US"/>
                      <a:t>74.9%</a:t>
                    </a:r>
                  </a:p>
                </c:rich>
              </c:tx>
              <c:showLegendKey val="0"/>
              <c:showVal val="1"/>
              <c:showCatName val="0"/>
              <c:showSerName val="0"/>
              <c:showPercent val="0"/>
              <c:showBubbleSize val="0"/>
            </c:dLbl>
            <c:dLbl>
              <c:idx val="2"/>
              <c:tx>
                <c:rich>
                  <a:bodyPr/>
                  <a:lstStyle/>
                  <a:p>
                    <a:r>
                      <a:rPr lang="en-US"/>
                      <a:t>76.3%</a:t>
                    </a:r>
                  </a:p>
                </c:rich>
              </c:tx>
              <c:showLegendKey val="0"/>
              <c:showVal val="1"/>
              <c:showCatName val="0"/>
              <c:showSerName val="0"/>
              <c:showPercent val="0"/>
              <c:showBubbleSize val="0"/>
            </c:dLbl>
            <c:dLbl>
              <c:idx val="3"/>
              <c:tx>
                <c:rich>
                  <a:bodyPr/>
                  <a:lstStyle/>
                  <a:p>
                    <a:r>
                      <a:rPr lang="en-US"/>
                      <a:t>77.6%</a:t>
                    </a:r>
                  </a:p>
                </c:rich>
              </c:tx>
              <c:showLegendKey val="0"/>
              <c:showVal val="1"/>
              <c:showCatName val="0"/>
              <c:showSerName val="0"/>
              <c:showPercent val="0"/>
              <c:showBubbleSize val="0"/>
            </c:dLbl>
            <c:showLegendKey val="0"/>
            <c:showVal val="1"/>
            <c:showCatName val="0"/>
            <c:showSerName val="0"/>
            <c:showPercent val="0"/>
            <c:showBubbleSize val="0"/>
            <c:showLeaderLines val="0"/>
          </c:dLbls>
          <c:cat>
            <c:numRef>
              <c:f>labour!$I$828:$L$828</c:f>
              <c:numCache>
                <c:formatCode>General</c:formatCode>
                <c:ptCount val="4"/>
                <c:pt idx="0">
                  <c:v>2005</c:v>
                </c:pt>
                <c:pt idx="1">
                  <c:v>2006</c:v>
                </c:pt>
                <c:pt idx="2">
                  <c:v>2007</c:v>
                </c:pt>
                <c:pt idx="3">
                  <c:v>2008</c:v>
                </c:pt>
              </c:numCache>
            </c:numRef>
          </c:cat>
          <c:val>
            <c:numRef>
              <c:f>labour!$I$837:$L$837</c:f>
              <c:numCache>
                <c:formatCode>0.0</c:formatCode>
                <c:ptCount val="4"/>
                <c:pt idx="0">
                  <c:v>74.031007751937977</c:v>
                </c:pt>
                <c:pt idx="1">
                  <c:v>74.865892909392372</c:v>
                </c:pt>
                <c:pt idx="2">
                  <c:v>76.264169541646126</c:v>
                </c:pt>
                <c:pt idx="3">
                  <c:v>77.59530208022295</c:v>
                </c:pt>
              </c:numCache>
            </c:numRef>
          </c:val>
        </c:ser>
        <c:ser>
          <c:idx val="1"/>
          <c:order val="1"/>
          <c:tx>
            <c:strRef>
              <c:f>labour!$A$851</c:f>
              <c:strCache>
                <c:ptCount val="1"/>
                <c:pt idx="0">
                  <c:v>Females</c:v>
                </c:pt>
              </c:strCache>
            </c:strRef>
          </c:tx>
          <c:spPr>
            <a:solidFill>
              <a:srgbClr val="E63723"/>
            </a:solidFill>
          </c:spPr>
          <c:invertIfNegative val="0"/>
          <c:dLbls>
            <c:dLbl>
              <c:idx val="0"/>
              <c:tx>
                <c:rich>
                  <a:bodyPr/>
                  <a:lstStyle/>
                  <a:p>
                    <a:r>
                      <a:rPr lang="en-US"/>
                      <a:t>26.0%</a:t>
                    </a:r>
                  </a:p>
                </c:rich>
              </c:tx>
              <c:showLegendKey val="0"/>
              <c:showVal val="1"/>
              <c:showCatName val="0"/>
              <c:showSerName val="0"/>
              <c:showPercent val="0"/>
              <c:showBubbleSize val="0"/>
            </c:dLbl>
            <c:dLbl>
              <c:idx val="1"/>
              <c:tx>
                <c:rich>
                  <a:bodyPr/>
                  <a:lstStyle/>
                  <a:p>
                    <a:r>
                      <a:rPr lang="en-US"/>
                      <a:t>25.1%</a:t>
                    </a:r>
                  </a:p>
                </c:rich>
              </c:tx>
              <c:showLegendKey val="0"/>
              <c:showVal val="1"/>
              <c:showCatName val="0"/>
              <c:showSerName val="0"/>
              <c:showPercent val="0"/>
              <c:showBubbleSize val="0"/>
            </c:dLbl>
            <c:dLbl>
              <c:idx val="2"/>
              <c:tx>
                <c:rich>
                  <a:bodyPr/>
                  <a:lstStyle/>
                  <a:p>
                    <a:r>
                      <a:rPr lang="en-US"/>
                      <a:t>23.7%</a:t>
                    </a:r>
                  </a:p>
                </c:rich>
              </c:tx>
              <c:showLegendKey val="0"/>
              <c:showVal val="1"/>
              <c:showCatName val="0"/>
              <c:showSerName val="0"/>
              <c:showPercent val="0"/>
              <c:showBubbleSize val="0"/>
            </c:dLbl>
            <c:dLbl>
              <c:idx val="3"/>
              <c:tx>
                <c:rich>
                  <a:bodyPr/>
                  <a:lstStyle/>
                  <a:p>
                    <a:r>
                      <a:rPr lang="en-US"/>
                      <a:t>22.4%</a:t>
                    </a:r>
                  </a:p>
                </c:rich>
              </c:tx>
              <c:showLegendKey val="0"/>
              <c:showVal val="1"/>
              <c:showCatName val="0"/>
              <c:showSerName val="0"/>
              <c:showPercent val="0"/>
              <c:showBubbleSize val="0"/>
            </c:dLbl>
            <c:showLegendKey val="0"/>
            <c:showVal val="1"/>
            <c:showCatName val="0"/>
            <c:showSerName val="0"/>
            <c:showPercent val="0"/>
            <c:showBubbleSize val="0"/>
            <c:showLeaderLines val="0"/>
          </c:dLbls>
          <c:cat>
            <c:numRef>
              <c:f>labour!$I$828:$L$828</c:f>
              <c:numCache>
                <c:formatCode>General</c:formatCode>
                <c:ptCount val="4"/>
                <c:pt idx="0">
                  <c:v>2005</c:v>
                </c:pt>
                <c:pt idx="1">
                  <c:v>2006</c:v>
                </c:pt>
                <c:pt idx="2">
                  <c:v>2007</c:v>
                </c:pt>
                <c:pt idx="3">
                  <c:v>2008</c:v>
                </c:pt>
              </c:numCache>
            </c:numRef>
          </c:cat>
          <c:val>
            <c:numRef>
              <c:f>labour!$I$838:$L$838</c:f>
              <c:numCache>
                <c:formatCode>0.0</c:formatCode>
                <c:ptCount val="4"/>
                <c:pt idx="0">
                  <c:v>25.968992248062015</c:v>
                </c:pt>
                <c:pt idx="1">
                  <c:v>25.134107090607628</c:v>
                </c:pt>
                <c:pt idx="2">
                  <c:v>23.735830458353867</c:v>
                </c:pt>
                <c:pt idx="3">
                  <c:v>22.404697919777046</c:v>
                </c:pt>
              </c:numCache>
            </c:numRef>
          </c:val>
        </c:ser>
        <c:dLbls>
          <c:showLegendKey val="0"/>
          <c:showVal val="0"/>
          <c:showCatName val="0"/>
          <c:showSerName val="0"/>
          <c:showPercent val="0"/>
          <c:showBubbleSize val="0"/>
        </c:dLbls>
        <c:gapWidth val="150"/>
        <c:axId val="29969408"/>
        <c:axId val="29971200"/>
      </c:barChart>
      <c:catAx>
        <c:axId val="29969408"/>
        <c:scaling>
          <c:orientation val="minMax"/>
        </c:scaling>
        <c:delete val="0"/>
        <c:axPos val="b"/>
        <c:numFmt formatCode="General" sourceLinked="1"/>
        <c:majorTickMark val="out"/>
        <c:minorTickMark val="none"/>
        <c:tickLblPos val="nextTo"/>
        <c:txPr>
          <a:bodyPr/>
          <a:lstStyle/>
          <a:p>
            <a:pPr>
              <a:defRPr lang="en-US"/>
            </a:pPr>
            <a:endParaRPr lang="en-US"/>
          </a:p>
        </c:txPr>
        <c:crossAx val="29971200"/>
        <c:crosses val="autoZero"/>
        <c:auto val="1"/>
        <c:lblAlgn val="ctr"/>
        <c:lblOffset val="100"/>
        <c:noMultiLvlLbl val="0"/>
      </c:catAx>
      <c:valAx>
        <c:axId val="29971200"/>
        <c:scaling>
          <c:orientation val="minMax"/>
        </c:scaling>
        <c:delete val="0"/>
        <c:axPos val="l"/>
        <c:majorGridlines/>
        <c:numFmt formatCode="0.0" sourceLinked="1"/>
        <c:majorTickMark val="out"/>
        <c:minorTickMark val="none"/>
        <c:tickLblPos val="nextTo"/>
        <c:txPr>
          <a:bodyPr/>
          <a:lstStyle/>
          <a:p>
            <a:pPr>
              <a:defRPr lang="en-US"/>
            </a:pPr>
            <a:endParaRPr lang="en-US"/>
          </a:p>
        </c:txPr>
        <c:crossAx val="29969408"/>
        <c:crosses val="autoZero"/>
        <c:crossBetween val="between"/>
      </c:valAx>
    </c:plotArea>
    <c:legend>
      <c:legendPos val="r"/>
      <c:layout>
        <c:manualLayout>
          <c:xMode val="edge"/>
          <c:yMode val="edge"/>
          <c:x val="0.16557781110156122"/>
          <c:y val="0.90848521341914656"/>
          <c:w val="0.66237921976386371"/>
          <c:h val="7.3823093029914424E-2"/>
        </c:manualLayout>
      </c:layout>
      <c:overlay val="0"/>
      <c:txPr>
        <a:bodyPr/>
        <a:lstStyle/>
        <a:p>
          <a:pPr>
            <a:defRPr lang="en-US"/>
          </a:pPr>
          <a:endParaRPr lang="en-US"/>
        </a:p>
      </c:txPr>
    </c:legend>
    <c:plotVisOnly val="1"/>
    <c:dispBlanksAs val="gap"/>
    <c:showDLblsOverMax val="0"/>
  </c:chart>
  <c:printSettings>
    <c:headerFooter/>
    <c:pageMargins b="0.75000000000001388" l="0.70000000000000062" r="0.70000000000000062" t="0.75000000000001388"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B32C11"/>
              </a:solidFill>
            </c:spPr>
          </c:dPt>
          <c:dPt>
            <c:idx val="1"/>
            <c:bubble3D val="0"/>
            <c:spPr>
              <a:solidFill>
                <a:srgbClr val="BF975B"/>
              </a:solidFill>
            </c:spPr>
          </c:dPt>
          <c:dPt>
            <c:idx val="2"/>
            <c:bubble3D val="0"/>
            <c:spPr>
              <a:solidFill>
                <a:schemeClr val="bg1">
                  <a:lumMod val="50000"/>
                </a:schemeClr>
              </a:solidFill>
            </c:spPr>
          </c:dPt>
          <c:dPt>
            <c:idx val="3"/>
            <c:bubble3D val="0"/>
            <c:spPr>
              <a:solidFill>
                <a:schemeClr val="accent6">
                  <a:lumMod val="75000"/>
                </a:schemeClr>
              </a:solidFill>
            </c:spPr>
          </c:dPt>
          <c:dPt>
            <c:idx val="4"/>
            <c:bubble3D val="0"/>
            <c:spPr>
              <a:solidFill>
                <a:srgbClr val="00B050"/>
              </a:solidFill>
            </c:spPr>
          </c:dPt>
          <c:dPt>
            <c:idx val="5"/>
            <c:bubble3D val="0"/>
            <c:spPr>
              <a:solidFill>
                <a:schemeClr val="accent5">
                  <a:lumMod val="75000"/>
                </a:schemeClr>
              </a:solidFill>
            </c:spPr>
          </c:dPt>
          <c:dPt>
            <c:idx val="6"/>
            <c:bubble3D val="0"/>
            <c:spPr>
              <a:solidFill>
                <a:schemeClr val="bg1">
                  <a:lumMod val="75000"/>
                </a:schemeClr>
              </a:solidFill>
            </c:spPr>
          </c:dPt>
          <c:cat>
            <c:strRef>
              <c:f>labour!$G$712:$G$718</c:f>
              <c:strCache>
                <c:ptCount val="7"/>
                <c:pt idx="0">
                  <c:v>Elementary Occupation</c:v>
                </c:pt>
                <c:pt idx="1">
                  <c:v>Services Workers, Shop and Market Sales Workers</c:v>
                </c:pt>
                <c:pt idx="2">
                  <c:v>Craft and Related Trades workers</c:v>
                </c:pt>
                <c:pt idx="3">
                  <c:v>Specialists In Scientific fields</c:v>
                </c:pt>
                <c:pt idx="4">
                  <c:v>Plant and Machine Operators and Assemblers</c:v>
                </c:pt>
                <c:pt idx="5">
                  <c:v>Technicians and Associate Professionals</c:v>
                </c:pt>
                <c:pt idx="6">
                  <c:v>others </c:v>
                </c:pt>
              </c:strCache>
            </c:strRef>
          </c:cat>
          <c:val>
            <c:numRef>
              <c:f>labour!$K$712:$K$718</c:f>
              <c:numCache>
                <c:formatCode>0.0</c:formatCode>
                <c:ptCount val="7"/>
                <c:pt idx="0">
                  <c:v>22.653465524646453</c:v>
                </c:pt>
                <c:pt idx="1">
                  <c:v>19.493646406976247</c:v>
                </c:pt>
                <c:pt idx="2">
                  <c:v>16.885086652170294</c:v>
                </c:pt>
                <c:pt idx="3">
                  <c:v>11.699560836412125</c:v>
                </c:pt>
                <c:pt idx="4">
                  <c:v>9.239075440344136</c:v>
                </c:pt>
                <c:pt idx="5">
                  <c:v>9.108653074257548</c:v>
                </c:pt>
                <c:pt idx="6">
                  <c:v>10.920512065193194</c:v>
                </c:pt>
              </c:numCache>
            </c:numRef>
          </c:val>
        </c:ser>
        <c:dLbls>
          <c:showLegendKey val="0"/>
          <c:showVal val="0"/>
          <c:showCatName val="0"/>
          <c:showSerName val="0"/>
          <c:showPercent val="1"/>
          <c:showBubbleSize val="0"/>
          <c:showLeaderLines val="0"/>
        </c:dLbls>
        <c:firstSliceAng val="0"/>
      </c:pieChart>
    </c:plotArea>
    <c:legend>
      <c:legendPos val="r"/>
      <c:overlay val="0"/>
      <c:txPr>
        <a:bodyPr/>
        <a:lstStyle/>
        <a:p>
          <a:pPr rtl="0">
            <a:defRPr/>
          </a:pPr>
          <a:endParaRPr lang="en-US"/>
        </a:p>
      </c:txPr>
    </c:legend>
    <c:plotVisOnly val="1"/>
    <c:dispBlanksAs val="zero"/>
    <c:showDLblsOverMax val="0"/>
  </c:chart>
  <c:printSettings>
    <c:headerFooter/>
    <c:pageMargins b="0.75000000000000011" l="0.70000000000000007" r="0.70000000000000007" t="0.75000000000000011" header="0.30000000000000004" footer="0.30000000000000004"/>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labour!$B$74</c:f>
              <c:strCache>
                <c:ptCount val="1"/>
                <c:pt idx="0">
                  <c:v>Males</c:v>
                </c:pt>
              </c:strCache>
            </c:strRef>
          </c:tx>
          <c:spPr>
            <a:ln>
              <a:solidFill>
                <a:srgbClr val="B32C11"/>
              </a:solidFill>
            </a:ln>
          </c:spPr>
          <c:marker>
            <c:symbol val="none"/>
          </c:marker>
          <c:cat>
            <c:strRef>
              <c:f>labour!$A$88:$A$98</c:f>
              <c:strCache>
                <c:ptCount val="11"/>
                <c:pt idx="0">
                  <c:v>15 - 19</c:v>
                </c:pt>
                <c:pt idx="1">
                  <c:v>20 - 24</c:v>
                </c:pt>
                <c:pt idx="2">
                  <c:v>25 - 29</c:v>
                </c:pt>
                <c:pt idx="3">
                  <c:v>30 - 34</c:v>
                </c:pt>
                <c:pt idx="4">
                  <c:v>35 - 39</c:v>
                </c:pt>
                <c:pt idx="5">
                  <c:v>40 - 44</c:v>
                </c:pt>
                <c:pt idx="6">
                  <c:v>45 - 49</c:v>
                </c:pt>
                <c:pt idx="7">
                  <c:v>50 - 54</c:v>
                </c:pt>
                <c:pt idx="8">
                  <c:v>55 - 59</c:v>
                </c:pt>
                <c:pt idx="9">
                  <c:v>60 - 64</c:v>
                </c:pt>
                <c:pt idx="10">
                  <c:v>65+</c:v>
                </c:pt>
              </c:strCache>
            </c:strRef>
          </c:cat>
          <c:val>
            <c:numRef>
              <c:f>labour!$B$88:$B$98</c:f>
              <c:numCache>
                <c:formatCode>_-* #,##0_-;\-* #,##0_-;_-* "-"??_-;_-@_-</c:formatCode>
                <c:ptCount val="11"/>
                <c:pt idx="0">
                  <c:v>3070.5457333488316</c:v>
                </c:pt>
                <c:pt idx="1">
                  <c:v>15842.269708822938</c:v>
                </c:pt>
                <c:pt idx="2">
                  <c:v>17583.99011037271</c:v>
                </c:pt>
                <c:pt idx="3">
                  <c:v>11919.520297037197</c:v>
                </c:pt>
                <c:pt idx="4">
                  <c:v>8709.8658560952263</c:v>
                </c:pt>
                <c:pt idx="5">
                  <c:v>5891.9143592508944</c:v>
                </c:pt>
                <c:pt idx="6">
                  <c:v>4626.9926217009242</c:v>
                </c:pt>
                <c:pt idx="7">
                  <c:v>3522.9354881586814</c:v>
                </c:pt>
                <c:pt idx="8">
                  <c:v>2613.548443797752</c:v>
                </c:pt>
                <c:pt idx="9">
                  <c:v>1671.4507169377096</c:v>
                </c:pt>
                <c:pt idx="10">
                  <c:v>416.96666447714142</c:v>
                </c:pt>
              </c:numCache>
            </c:numRef>
          </c:val>
          <c:smooth val="0"/>
        </c:ser>
        <c:ser>
          <c:idx val="1"/>
          <c:order val="1"/>
          <c:tx>
            <c:strRef>
              <c:f>labour!$C$74</c:f>
              <c:strCache>
                <c:ptCount val="1"/>
                <c:pt idx="0">
                  <c:v>Females</c:v>
                </c:pt>
              </c:strCache>
            </c:strRef>
          </c:tx>
          <c:spPr>
            <a:ln>
              <a:solidFill>
                <a:srgbClr val="BF975B"/>
              </a:solidFill>
            </a:ln>
          </c:spPr>
          <c:marker>
            <c:symbol val="none"/>
          </c:marker>
          <c:cat>
            <c:strRef>
              <c:f>labour!$A$88:$A$98</c:f>
              <c:strCache>
                <c:ptCount val="11"/>
                <c:pt idx="0">
                  <c:v>15 - 19</c:v>
                </c:pt>
                <c:pt idx="1">
                  <c:v>20 - 24</c:v>
                </c:pt>
                <c:pt idx="2">
                  <c:v>25 - 29</c:v>
                </c:pt>
                <c:pt idx="3">
                  <c:v>30 - 34</c:v>
                </c:pt>
                <c:pt idx="4">
                  <c:v>35 - 39</c:v>
                </c:pt>
                <c:pt idx="5">
                  <c:v>40 - 44</c:v>
                </c:pt>
                <c:pt idx="6">
                  <c:v>45 - 49</c:v>
                </c:pt>
                <c:pt idx="7">
                  <c:v>50 - 54</c:v>
                </c:pt>
                <c:pt idx="8">
                  <c:v>55 - 59</c:v>
                </c:pt>
                <c:pt idx="9">
                  <c:v>60 - 64</c:v>
                </c:pt>
                <c:pt idx="10">
                  <c:v>65+</c:v>
                </c:pt>
              </c:strCache>
            </c:strRef>
          </c:cat>
          <c:val>
            <c:numRef>
              <c:f>labour!$C$88:$C$98</c:f>
              <c:numCache>
                <c:formatCode>_-* #,##0_-;\-* #,##0_-;_-* "-"??_-;_-@_-</c:formatCode>
                <c:ptCount val="11"/>
                <c:pt idx="0">
                  <c:v>271.45404100564957</c:v>
                </c:pt>
                <c:pt idx="1">
                  <c:v>3826.8299235011968</c:v>
                </c:pt>
                <c:pt idx="2">
                  <c:v>7465.5524131620696</c:v>
                </c:pt>
                <c:pt idx="3">
                  <c:v>4500.6545241546373</c:v>
                </c:pt>
                <c:pt idx="4">
                  <c:v>2491.864745928026</c:v>
                </c:pt>
                <c:pt idx="5">
                  <c:v>1076.9738423655144</c:v>
                </c:pt>
                <c:pt idx="6">
                  <c:v>482.18431881951358</c:v>
                </c:pt>
                <c:pt idx="7">
                  <c:v>181.53130257150957</c:v>
                </c:pt>
                <c:pt idx="8">
                  <c:v>102.39779773771811</c:v>
                </c:pt>
                <c:pt idx="9">
                  <c:v>37.0850189290679</c:v>
                </c:pt>
                <c:pt idx="10">
                  <c:v>12.472071825097663</c:v>
                </c:pt>
              </c:numCache>
            </c:numRef>
          </c:val>
          <c:smooth val="0"/>
        </c:ser>
        <c:dLbls>
          <c:showLegendKey val="0"/>
          <c:showVal val="0"/>
          <c:showCatName val="0"/>
          <c:showSerName val="0"/>
          <c:showPercent val="0"/>
          <c:showBubbleSize val="0"/>
        </c:dLbls>
        <c:marker val="1"/>
        <c:smooth val="0"/>
        <c:axId val="29759360"/>
        <c:axId val="29760896"/>
      </c:lineChart>
      <c:catAx>
        <c:axId val="29759360"/>
        <c:scaling>
          <c:orientation val="minMax"/>
        </c:scaling>
        <c:delete val="0"/>
        <c:axPos val="b"/>
        <c:majorTickMark val="out"/>
        <c:minorTickMark val="none"/>
        <c:tickLblPos val="nextTo"/>
        <c:txPr>
          <a:bodyPr rot="5400000" vert="horz"/>
          <a:lstStyle/>
          <a:p>
            <a:pPr>
              <a:defRPr/>
            </a:pPr>
            <a:endParaRPr lang="en-US"/>
          </a:p>
        </c:txPr>
        <c:crossAx val="29760896"/>
        <c:crosses val="autoZero"/>
        <c:auto val="1"/>
        <c:lblAlgn val="ctr"/>
        <c:lblOffset val="100"/>
        <c:noMultiLvlLbl val="0"/>
      </c:catAx>
      <c:valAx>
        <c:axId val="29760896"/>
        <c:scaling>
          <c:orientation val="minMax"/>
        </c:scaling>
        <c:delete val="0"/>
        <c:axPos val="l"/>
        <c:majorGridlines/>
        <c:numFmt formatCode="_-* #,##0_-;\-* #,##0_-;_-* &quot;-&quot;??_-;_-@_-" sourceLinked="1"/>
        <c:majorTickMark val="out"/>
        <c:minorTickMark val="none"/>
        <c:tickLblPos val="nextTo"/>
        <c:crossAx val="29759360"/>
        <c:crosses val="autoZero"/>
        <c:crossBetween val="between"/>
      </c:valAx>
    </c:plotArea>
    <c:legend>
      <c:legendPos val="b"/>
      <c:overlay val="0"/>
    </c:legend>
    <c:plotVisOnly val="1"/>
    <c:dispBlanksAs val="gap"/>
    <c:showDLblsOverMax val="0"/>
  </c:chart>
  <c:printSettings>
    <c:headerFooter/>
    <c:pageMargins b="0.75000000000000011" l="0.70000000000000007" r="0.70000000000000007" t="0.75000000000000011" header="0.30000000000000004" footer="0.30000000000000004"/>
    <c:pageSetup paperSize="9" orientation="landscape"/>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423948220064721E-2"/>
          <c:y val="6.2305295950157533E-2"/>
          <c:w val="0.44822006472491932"/>
          <c:h val="0.86292834890965731"/>
        </c:manualLayout>
      </c:layout>
      <c:pieChart>
        <c:varyColors val="1"/>
        <c:ser>
          <c:idx val="0"/>
          <c:order val="0"/>
          <c:dPt>
            <c:idx val="0"/>
            <c:bubble3D val="0"/>
            <c:spPr>
              <a:solidFill>
                <a:srgbClr val="B2B2B2"/>
              </a:solidFill>
            </c:spPr>
          </c:dPt>
          <c:dPt>
            <c:idx val="1"/>
            <c:bubble3D val="0"/>
            <c:spPr>
              <a:solidFill>
                <a:srgbClr val="BE9B55"/>
              </a:solidFill>
            </c:spPr>
          </c:dPt>
          <c:dPt>
            <c:idx val="2"/>
            <c:bubble3D val="0"/>
            <c:spPr>
              <a:solidFill>
                <a:srgbClr val="E63723"/>
              </a:solidFill>
            </c:spPr>
          </c:dPt>
          <c:dLbls>
            <c:txPr>
              <a:bodyPr/>
              <a:lstStyle/>
              <a:p>
                <a:pPr>
                  <a:defRPr lang="en-US" sz="1100" b="1">
                    <a:solidFill>
                      <a:schemeClr val="bg1"/>
                    </a:solidFill>
                  </a:defRPr>
                </a:pPr>
                <a:endParaRPr lang="en-US"/>
              </a:p>
            </c:txPr>
            <c:showLegendKey val="0"/>
            <c:showVal val="0"/>
            <c:showCatName val="0"/>
            <c:showSerName val="0"/>
            <c:showPercent val="1"/>
            <c:showBubbleSize val="0"/>
            <c:showLeaderLines val="1"/>
          </c:dLbls>
          <c:val>
            <c:numRef>
              <c:f>('Agriculture '!$D$53,'Agriculture '!$D$56,'Agriculture '!$D$59)</c:f>
              <c:numCache>
                <c:formatCode>_(* #,##0_);_(* \(#,##0\);_(* "-"??_);_(@_)</c:formatCode>
                <c:ptCount val="3"/>
                <c:pt idx="0">
                  <c:v>94380</c:v>
                </c:pt>
                <c:pt idx="1">
                  <c:v>436656</c:v>
                </c:pt>
                <c:pt idx="2">
                  <c:v>206921</c:v>
                </c:pt>
              </c:numCache>
            </c:numRef>
          </c:val>
        </c:ser>
        <c:dLbls>
          <c:showLegendKey val="0"/>
          <c:showVal val="1"/>
          <c:showCatName val="0"/>
          <c:showSerName val="0"/>
          <c:showPercent val="0"/>
          <c:showBubbleSize val="0"/>
          <c:showLeaderLines val="1"/>
        </c:dLbls>
        <c:firstSliceAng val="0"/>
      </c:pieChart>
      <c:spPr>
        <a:noFill/>
        <a:ln w="25400">
          <a:noFill/>
        </a:ln>
      </c:spPr>
    </c:plotArea>
    <c:plotVisOnly val="1"/>
    <c:dispBlanksAs val="zero"/>
    <c:showDLblsOverMax val="0"/>
  </c:chart>
  <c:printSettings>
    <c:headerFooter/>
    <c:pageMargins b="0.75000000000001465" l="0.70000000000000062" r="0.70000000000000062" t="0.75000000000001465" header="0.30000000000000032" footer="0.30000000000000032"/>
    <c:pageSetup orientation="landscape"/>
  </c:printSettings>
  <c:userShapes r:id="rId1"/>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842302298632588"/>
          <c:y val="0.17255792464144226"/>
          <c:w val="0.30953770970223132"/>
          <c:h val="0.71967835481239062"/>
        </c:manualLayout>
      </c:layout>
      <c:pieChart>
        <c:varyColors val="1"/>
        <c:ser>
          <c:idx val="0"/>
          <c:order val="0"/>
          <c:tx>
            <c:strRef>
              <c:f>'[5]Agriculture  (جديد)'!$B$75:$B$82</c:f>
              <c:strCache>
                <c:ptCount val="1"/>
                <c:pt idx="0">
                  <c:v>283976 231919 11910 2825 92364 25479 15293 83913</c:v>
                </c:pt>
              </c:strCache>
            </c:strRef>
          </c:tx>
          <c:dPt>
            <c:idx val="0"/>
            <c:bubble3D val="0"/>
            <c:spPr>
              <a:solidFill>
                <a:srgbClr val="BE9B55"/>
              </a:solidFill>
            </c:spPr>
          </c:dPt>
          <c:dPt>
            <c:idx val="1"/>
            <c:bubble3D val="0"/>
            <c:spPr>
              <a:solidFill>
                <a:srgbClr val="B2B2B2"/>
              </a:solidFill>
            </c:spPr>
          </c:dPt>
          <c:dPt>
            <c:idx val="3"/>
            <c:bubble3D val="0"/>
            <c:spPr>
              <a:solidFill>
                <a:srgbClr val="FFFF00"/>
              </a:solidFill>
            </c:spPr>
          </c:dPt>
          <c:dPt>
            <c:idx val="4"/>
            <c:bubble3D val="0"/>
            <c:spPr>
              <a:solidFill>
                <a:srgbClr val="7030A0"/>
              </a:solidFill>
            </c:spPr>
          </c:dPt>
          <c:dPt>
            <c:idx val="7"/>
            <c:bubble3D val="0"/>
            <c:explosion val="1"/>
            <c:spPr>
              <a:solidFill>
                <a:srgbClr val="E63723"/>
              </a:solidFill>
            </c:spPr>
          </c:dPt>
          <c:dLbls>
            <c:dLbl>
              <c:idx val="0"/>
              <c:tx>
                <c:rich>
                  <a:bodyPr/>
                  <a:lstStyle/>
                  <a:p>
                    <a:r>
                      <a:rPr lang="en-US"/>
                      <a:t>38.0</a:t>
                    </a:r>
                    <a:r>
                      <a:rPr lang="ar-AE"/>
                      <a:t>%</a:t>
                    </a:r>
                  </a:p>
                </c:rich>
              </c:tx>
              <c:showLegendKey val="0"/>
              <c:showVal val="0"/>
              <c:showCatName val="0"/>
              <c:showSerName val="0"/>
              <c:showPercent val="1"/>
              <c:showBubbleSize val="0"/>
            </c:dLbl>
            <c:dLbl>
              <c:idx val="1"/>
              <c:tx>
                <c:rich>
                  <a:bodyPr/>
                  <a:lstStyle/>
                  <a:p>
                    <a:r>
                      <a:rPr lang="en-US"/>
                      <a:t>31.0</a:t>
                    </a:r>
                    <a:r>
                      <a:rPr lang="ar-AE"/>
                      <a:t>%</a:t>
                    </a:r>
                  </a:p>
                </c:rich>
              </c:tx>
              <c:showLegendKey val="0"/>
              <c:showVal val="0"/>
              <c:showCatName val="0"/>
              <c:showSerName val="0"/>
              <c:showPercent val="1"/>
              <c:showBubbleSize val="0"/>
            </c:dLbl>
            <c:dLbl>
              <c:idx val="2"/>
              <c:layout>
                <c:manualLayout>
                  <c:x val="3.1708594146907074E-3"/>
                  <c:y val="2.4266124037866037E-2"/>
                </c:manualLayout>
              </c:layout>
              <c:tx>
                <c:rich>
                  <a:bodyPr/>
                  <a:lstStyle/>
                  <a:p>
                    <a:r>
                      <a:rPr lang="en-US"/>
                      <a:t>1.6</a:t>
                    </a:r>
                    <a:r>
                      <a:rPr lang="ar-AE"/>
                      <a:t>%</a:t>
                    </a:r>
                  </a:p>
                </c:rich>
              </c:tx>
              <c:showLegendKey val="0"/>
              <c:showVal val="0"/>
              <c:showCatName val="0"/>
              <c:showSerName val="0"/>
              <c:showPercent val="1"/>
              <c:showBubbleSize val="0"/>
            </c:dLbl>
            <c:dLbl>
              <c:idx val="3"/>
              <c:layout>
                <c:manualLayout>
                  <c:x val="-2.6353889898540483E-2"/>
                  <c:y val="-1.6042938452918105E-2"/>
                </c:manualLayout>
              </c:layout>
              <c:tx>
                <c:rich>
                  <a:bodyPr/>
                  <a:lstStyle/>
                  <a:p>
                    <a:r>
                      <a:rPr lang="en-US"/>
                      <a:t>0.4</a:t>
                    </a:r>
                    <a:r>
                      <a:rPr lang="ar-AE"/>
                      <a:t>%</a:t>
                    </a:r>
                  </a:p>
                </c:rich>
              </c:tx>
              <c:showLegendKey val="0"/>
              <c:showVal val="0"/>
              <c:showCatName val="0"/>
              <c:showSerName val="0"/>
              <c:showPercent val="1"/>
              <c:showBubbleSize val="0"/>
            </c:dLbl>
            <c:dLbl>
              <c:idx val="4"/>
              <c:tx>
                <c:rich>
                  <a:bodyPr/>
                  <a:lstStyle/>
                  <a:p>
                    <a:r>
                      <a:rPr lang="en-US"/>
                      <a:t>12.4</a:t>
                    </a:r>
                    <a:r>
                      <a:rPr lang="ar-AE"/>
                      <a:t>%</a:t>
                    </a:r>
                  </a:p>
                </c:rich>
              </c:tx>
              <c:showLegendKey val="0"/>
              <c:showVal val="0"/>
              <c:showCatName val="0"/>
              <c:showSerName val="0"/>
              <c:showPercent val="1"/>
              <c:showBubbleSize val="0"/>
            </c:dLbl>
            <c:dLbl>
              <c:idx val="5"/>
              <c:tx>
                <c:rich>
                  <a:bodyPr/>
                  <a:lstStyle/>
                  <a:p>
                    <a:r>
                      <a:rPr lang="en-US"/>
                      <a:t>3.4</a:t>
                    </a:r>
                    <a:r>
                      <a:rPr lang="ar-AE"/>
                      <a:t>%</a:t>
                    </a:r>
                  </a:p>
                </c:rich>
              </c:tx>
              <c:showLegendKey val="0"/>
              <c:showVal val="0"/>
              <c:showCatName val="0"/>
              <c:showSerName val="0"/>
              <c:showPercent val="1"/>
              <c:showBubbleSize val="0"/>
            </c:dLbl>
            <c:dLbl>
              <c:idx val="6"/>
              <c:tx>
                <c:rich>
                  <a:bodyPr/>
                  <a:lstStyle/>
                  <a:p>
                    <a:r>
                      <a:rPr lang="en-US"/>
                      <a:t>2.0</a:t>
                    </a:r>
                    <a:r>
                      <a:rPr lang="ar-AE"/>
                      <a:t>%</a:t>
                    </a:r>
                  </a:p>
                </c:rich>
              </c:tx>
              <c:showLegendKey val="0"/>
              <c:showVal val="0"/>
              <c:showCatName val="0"/>
              <c:showSerName val="0"/>
              <c:showPercent val="1"/>
              <c:showBubbleSize val="0"/>
            </c:dLbl>
            <c:dLbl>
              <c:idx val="7"/>
              <c:tx>
                <c:rich>
                  <a:bodyPr/>
                  <a:lstStyle/>
                  <a:p>
                    <a:r>
                      <a:rPr lang="en-US"/>
                      <a:t>11.2</a:t>
                    </a:r>
                    <a:r>
                      <a:rPr lang="ar-AE"/>
                      <a:t>%</a:t>
                    </a:r>
                  </a:p>
                </c:rich>
              </c:tx>
              <c:showLegendKey val="0"/>
              <c:showVal val="0"/>
              <c:showCatName val="0"/>
              <c:showSerName val="0"/>
              <c:showPercent val="1"/>
              <c:showBubbleSize val="0"/>
            </c:dLbl>
            <c:txPr>
              <a:bodyPr/>
              <a:lstStyle/>
              <a:p>
                <a:pPr>
                  <a:defRPr lang="ar-AE"/>
                </a:pPr>
                <a:endParaRPr lang="en-US"/>
              </a:p>
            </c:txPr>
            <c:showLegendKey val="0"/>
            <c:showVal val="0"/>
            <c:showCatName val="0"/>
            <c:showSerName val="0"/>
            <c:showPercent val="1"/>
            <c:showBubbleSize val="0"/>
            <c:showLeaderLines val="0"/>
          </c:dLbls>
          <c:cat>
            <c:strRef>
              <c:f>'Agriculture '!$A$81:$A$88</c:f>
              <c:strCache>
                <c:ptCount val="8"/>
                <c:pt idx="0">
                  <c:v>Fruits</c:v>
                </c:pt>
                <c:pt idx="1">
                  <c:v>Crops</c:v>
                </c:pt>
                <c:pt idx="2">
                  <c:v>Vegetable</c:v>
                </c:pt>
                <c:pt idx="3">
                  <c:v>Green Houses</c:v>
                </c:pt>
                <c:pt idx="4">
                  <c:v>Current Fallow </c:v>
                </c:pt>
                <c:pt idx="5">
                  <c:v>Windbreaks</c:v>
                </c:pt>
                <c:pt idx="6">
                  <c:v>Building</c:v>
                </c:pt>
                <c:pt idx="7">
                  <c:v>Potentially Productive Area</c:v>
                </c:pt>
              </c:strCache>
            </c:strRef>
          </c:cat>
          <c:val>
            <c:numRef>
              <c:f>('Agriculture '!$B$81:$B$86,'Agriculture '!$B$87:$B$88)</c:f>
              <c:numCache>
                <c:formatCode>#,##0</c:formatCode>
                <c:ptCount val="8"/>
                <c:pt idx="0">
                  <c:v>283976</c:v>
                </c:pt>
                <c:pt idx="1">
                  <c:v>231919</c:v>
                </c:pt>
                <c:pt idx="2">
                  <c:v>11910</c:v>
                </c:pt>
                <c:pt idx="3">
                  <c:v>2825</c:v>
                </c:pt>
                <c:pt idx="4">
                  <c:v>92364</c:v>
                </c:pt>
                <c:pt idx="5">
                  <c:v>25479</c:v>
                </c:pt>
                <c:pt idx="6">
                  <c:v>15293</c:v>
                </c:pt>
                <c:pt idx="7">
                  <c:v>83913</c:v>
                </c:pt>
              </c:numCache>
            </c:numRef>
          </c:val>
        </c:ser>
        <c:dLbls>
          <c:showLegendKey val="0"/>
          <c:showVal val="0"/>
          <c:showCatName val="0"/>
          <c:showSerName val="0"/>
          <c:showPercent val="1"/>
          <c:showBubbleSize val="0"/>
          <c:showLeaderLines val="0"/>
        </c:dLbls>
        <c:firstSliceAng val="0"/>
      </c:pieChart>
      <c:spPr>
        <a:noFill/>
        <a:ln w="25400">
          <a:noFill/>
        </a:ln>
      </c:spPr>
    </c:plotArea>
    <c:legend>
      <c:legendPos val="r"/>
      <c:overlay val="0"/>
      <c:txPr>
        <a:bodyPr/>
        <a:lstStyle/>
        <a:p>
          <a:pPr>
            <a:defRPr lang="ar-AE"/>
          </a:pPr>
          <a:endParaRPr lang="en-US"/>
        </a:p>
      </c:txPr>
    </c:legend>
    <c:plotVisOnly val="1"/>
    <c:dispBlanksAs val="zero"/>
    <c:showDLblsOverMax val="0"/>
  </c:chart>
  <c:printSettings>
    <c:headerFooter/>
    <c:pageMargins b="0.75000000000001465" l="0.70000000000000062" r="0.70000000000000062" t="0.75000000000001465" header="0.30000000000000032" footer="0.30000000000000032"/>
    <c:pageSetup orientation="portrait"/>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34592946624041"/>
          <c:y val="5.8977528207380447E-2"/>
          <c:w val="0.52906600648718061"/>
          <c:h val="0.73020798694983868"/>
        </c:manualLayout>
      </c:layout>
      <c:barChart>
        <c:barDir val="col"/>
        <c:grouping val="clustered"/>
        <c:varyColors val="0"/>
        <c:ser>
          <c:idx val="0"/>
          <c:order val="0"/>
          <c:tx>
            <c:strRef>
              <c:f>'Agriculture '!$A$390</c:f>
              <c:strCache>
                <c:ptCount val="1"/>
                <c:pt idx="0">
                  <c:v>Sheep and Goats</c:v>
                </c:pt>
              </c:strCache>
            </c:strRef>
          </c:tx>
          <c:spPr>
            <a:solidFill>
              <a:schemeClr val="accent3">
                <a:lumMod val="60000"/>
                <a:lumOff val="40000"/>
              </a:schemeClr>
            </a:solidFill>
          </c:spPr>
          <c:invertIfNegative val="0"/>
          <c:cat>
            <c:numRef>
              <c:f>'Agriculture '!$H$388:$L$388</c:f>
              <c:numCache>
                <c:formatCode>General</c:formatCode>
                <c:ptCount val="5"/>
                <c:pt idx="0">
                  <c:v>2005</c:v>
                </c:pt>
                <c:pt idx="1">
                  <c:v>2006</c:v>
                </c:pt>
                <c:pt idx="2">
                  <c:v>2007</c:v>
                </c:pt>
                <c:pt idx="3">
                  <c:v>2008</c:v>
                </c:pt>
                <c:pt idx="4">
                  <c:v>2009</c:v>
                </c:pt>
              </c:numCache>
            </c:numRef>
          </c:cat>
          <c:val>
            <c:numRef>
              <c:f>'Agriculture '!$H$390:$L$390</c:f>
              <c:numCache>
                <c:formatCode>_-* #,##0_-;\-* #,##0_-;_-* "-"??_-;_-@_-</c:formatCode>
                <c:ptCount val="5"/>
                <c:pt idx="0">
                  <c:v>1761713</c:v>
                </c:pt>
                <c:pt idx="1">
                  <c:v>1876054</c:v>
                </c:pt>
                <c:pt idx="2">
                  <c:v>2127604</c:v>
                </c:pt>
                <c:pt idx="3">
                  <c:v>1998280</c:v>
                </c:pt>
                <c:pt idx="4">
                  <c:v>2305603</c:v>
                </c:pt>
              </c:numCache>
            </c:numRef>
          </c:val>
        </c:ser>
        <c:ser>
          <c:idx val="1"/>
          <c:order val="1"/>
          <c:tx>
            <c:strRef>
              <c:f>'Agriculture '!$A$392</c:f>
              <c:strCache>
                <c:ptCount val="1"/>
                <c:pt idx="0">
                  <c:v>Camels</c:v>
                </c:pt>
              </c:strCache>
            </c:strRef>
          </c:tx>
          <c:spPr>
            <a:solidFill>
              <a:schemeClr val="accent3">
                <a:lumMod val="75000"/>
              </a:schemeClr>
            </a:solidFill>
          </c:spPr>
          <c:invertIfNegative val="0"/>
          <c:cat>
            <c:numRef>
              <c:f>'Agriculture '!$H$388:$L$388</c:f>
              <c:numCache>
                <c:formatCode>General</c:formatCode>
                <c:ptCount val="5"/>
                <c:pt idx="0">
                  <c:v>2005</c:v>
                </c:pt>
                <c:pt idx="1">
                  <c:v>2006</c:v>
                </c:pt>
                <c:pt idx="2">
                  <c:v>2007</c:v>
                </c:pt>
                <c:pt idx="3">
                  <c:v>2008</c:v>
                </c:pt>
                <c:pt idx="4">
                  <c:v>2009</c:v>
                </c:pt>
              </c:numCache>
            </c:numRef>
          </c:cat>
          <c:val>
            <c:numRef>
              <c:f>'Agriculture '!$H$392:$L$392</c:f>
              <c:numCache>
                <c:formatCode>_-* #,##0_-;\-* #,##0_-;_-* "-"??_-;_-@_-</c:formatCode>
                <c:ptCount val="5"/>
                <c:pt idx="0">
                  <c:v>286265</c:v>
                </c:pt>
                <c:pt idx="1">
                  <c:v>306068</c:v>
                </c:pt>
                <c:pt idx="2">
                  <c:v>353337</c:v>
                </c:pt>
                <c:pt idx="3">
                  <c:v>336901</c:v>
                </c:pt>
                <c:pt idx="4">
                  <c:v>378076</c:v>
                </c:pt>
              </c:numCache>
            </c:numRef>
          </c:val>
        </c:ser>
        <c:ser>
          <c:idx val="2"/>
          <c:order val="2"/>
          <c:tx>
            <c:strRef>
              <c:f>'Agriculture '!$A$391</c:f>
              <c:strCache>
                <c:ptCount val="1"/>
                <c:pt idx="0">
                  <c:v>Cattle</c:v>
                </c:pt>
              </c:strCache>
            </c:strRef>
          </c:tx>
          <c:spPr>
            <a:solidFill>
              <a:schemeClr val="accent3">
                <a:lumMod val="50000"/>
              </a:schemeClr>
            </a:solidFill>
          </c:spPr>
          <c:invertIfNegative val="0"/>
          <c:cat>
            <c:numRef>
              <c:f>'Agriculture '!$H$388:$L$388</c:f>
              <c:numCache>
                <c:formatCode>General</c:formatCode>
                <c:ptCount val="5"/>
                <c:pt idx="0">
                  <c:v>2005</c:v>
                </c:pt>
                <c:pt idx="1">
                  <c:v>2006</c:v>
                </c:pt>
                <c:pt idx="2">
                  <c:v>2007</c:v>
                </c:pt>
                <c:pt idx="3">
                  <c:v>2008</c:v>
                </c:pt>
                <c:pt idx="4">
                  <c:v>2009</c:v>
                </c:pt>
              </c:numCache>
            </c:numRef>
          </c:cat>
          <c:val>
            <c:numRef>
              <c:f>'Agriculture '!$H$391:$L$391</c:f>
              <c:numCache>
                <c:formatCode>_-* #,##0_-;\-* #,##0_-;_-* "-"??_-;_-@_-</c:formatCode>
                <c:ptCount val="5"/>
                <c:pt idx="0">
                  <c:v>30630</c:v>
                </c:pt>
                <c:pt idx="1">
                  <c:v>33430</c:v>
                </c:pt>
                <c:pt idx="2">
                  <c:v>38900</c:v>
                </c:pt>
                <c:pt idx="3">
                  <c:v>42596</c:v>
                </c:pt>
                <c:pt idx="4">
                  <c:v>42992</c:v>
                </c:pt>
              </c:numCache>
            </c:numRef>
          </c:val>
        </c:ser>
        <c:dLbls>
          <c:showLegendKey val="0"/>
          <c:showVal val="0"/>
          <c:showCatName val="0"/>
          <c:showSerName val="0"/>
          <c:showPercent val="0"/>
          <c:showBubbleSize val="0"/>
        </c:dLbls>
        <c:gapWidth val="150"/>
        <c:axId val="30316416"/>
        <c:axId val="30317952"/>
      </c:barChart>
      <c:catAx>
        <c:axId val="30316416"/>
        <c:scaling>
          <c:orientation val="minMax"/>
        </c:scaling>
        <c:delete val="0"/>
        <c:axPos val="b"/>
        <c:numFmt formatCode="General" sourceLinked="1"/>
        <c:majorTickMark val="out"/>
        <c:minorTickMark val="none"/>
        <c:tickLblPos val="nextTo"/>
        <c:txPr>
          <a:bodyPr/>
          <a:lstStyle/>
          <a:p>
            <a:pPr>
              <a:defRPr lang="en-US"/>
            </a:pPr>
            <a:endParaRPr lang="en-US"/>
          </a:p>
        </c:txPr>
        <c:crossAx val="30317952"/>
        <c:crosses val="autoZero"/>
        <c:auto val="1"/>
        <c:lblAlgn val="ctr"/>
        <c:lblOffset val="100"/>
        <c:noMultiLvlLbl val="0"/>
      </c:catAx>
      <c:valAx>
        <c:axId val="30317952"/>
        <c:scaling>
          <c:orientation val="minMax"/>
          <c:min val="0"/>
        </c:scaling>
        <c:delete val="0"/>
        <c:axPos val="l"/>
        <c:majorGridlines/>
        <c:title>
          <c:tx>
            <c:rich>
              <a:bodyPr rot="-5400000" vert="horz"/>
              <a:lstStyle/>
              <a:p>
                <a:pPr>
                  <a:defRPr lang="ar-AE"/>
                </a:pPr>
                <a:r>
                  <a:rPr lang="en-US"/>
                  <a:t>Head</a:t>
                </a:r>
              </a:p>
            </c:rich>
          </c:tx>
          <c:overlay val="0"/>
        </c:title>
        <c:numFmt formatCode="#,##0" sourceLinked="0"/>
        <c:majorTickMark val="out"/>
        <c:minorTickMark val="none"/>
        <c:tickLblPos val="nextTo"/>
        <c:txPr>
          <a:bodyPr/>
          <a:lstStyle/>
          <a:p>
            <a:pPr>
              <a:defRPr lang="en-US"/>
            </a:pPr>
            <a:endParaRPr lang="en-US"/>
          </a:p>
        </c:txPr>
        <c:crossAx val="30316416"/>
        <c:crosses val="autoZero"/>
        <c:crossBetween val="between"/>
      </c:valAx>
    </c:plotArea>
    <c:legend>
      <c:legendPos val="r"/>
      <c:overlay val="0"/>
      <c:txPr>
        <a:bodyPr/>
        <a:lstStyle/>
        <a:p>
          <a:pPr>
            <a:defRPr lang="en-US"/>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B4975A"/>
            </a:solidFill>
          </c:spPr>
          <c:invertIfNegative val="0"/>
          <c:dLbls>
            <c:dLblPos val="outEnd"/>
            <c:showLegendKey val="0"/>
            <c:showVal val="1"/>
            <c:showCatName val="0"/>
            <c:showSerName val="0"/>
            <c:showPercent val="0"/>
            <c:showBubbleSize val="0"/>
            <c:showLeaderLines val="0"/>
          </c:dLbls>
          <c:cat>
            <c:strRef>
              <c:f>'Prices '!$G$86:$G$97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'Prices '!$H$86:$H$97</c:f>
              <c:numCache>
                <c:formatCode>0.0</c:formatCode>
                <c:ptCount val="12"/>
                <c:pt idx="0">
                  <c:v>1.3655578164448059</c:v>
                </c:pt>
                <c:pt idx="1">
                  <c:v>1.9033734558415745</c:v>
                </c:pt>
                <c:pt idx="2">
                  <c:v>2.7539758995925894</c:v>
                </c:pt>
                <c:pt idx="3">
                  <c:v>2.6021905798449154</c:v>
                </c:pt>
                <c:pt idx="4">
                  <c:v>3.024804555766238</c:v>
                </c:pt>
                <c:pt idx="5">
                  <c:v>3.3787972239625645</c:v>
                </c:pt>
                <c:pt idx="6">
                  <c:v>2.7495095159790282</c:v>
                </c:pt>
                <c:pt idx="7">
                  <c:v>3.5920244492844802</c:v>
                </c:pt>
                <c:pt idx="8">
                  <c:v>3.8051836535022403</c:v>
                </c:pt>
                <c:pt idx="9">
                  <c:v>4.1100000000000003</c:v>
                </c:pt>
                <c:pt idx="10">
                  <c:v>4.13</c:v>
                </c:pt>
                <c:pt idx="11">
                  <c:v>3.2820480080880401</c:v>
                </c:pt>
              </c:numCache>
            </c:numRef>
          </c:val>
        </c:ser>
        <c:dLbls>
          <c:showLegendKey val="0"/>
          <c:showVal val="0"/>
          <c:showCatName val="0"/>
          <c:showSerName val="0"/>
          <c:showPercent val="0"/>
          <c:showBubbleSize val="0"/>
        </c:dLbls>
        <c:gapWidth val="72"/>
        <c:axId val="116663040"/>
        <c:axId val="116664576"/>
      </c:barChart>
      <c:catAx>
        <c:axId val="116663040"/>
        <c:scaling>
          <c:orientation val="minMax"/>
        </c:scaling>
        <c:delete val="0"/>
        <c:axPos val="b"/>
        <c:majorTickMark val="out"/>
        <c:minorTickMark val="none"/>
        <c:tickLblPos val="nextTo"/>
        <c:txPr>
          <a:bodyPr/>
          <a:lstStyle/>
          <a:p>
            <a:pPr>
              <a:defRPr sz="900"/>
            </a:pPr>
            <a:endParaRPr lang="en-US"/>
          </a:p>
        </c:txPr>
        <c:crossAx val="116664576"/>
        <c:crosses val="autoZero"/>
        <c:auto val="1"/>
        <c:lblAlgn val="ctr"/>
        <c:lblOffset val="100"/>
        <c:noMultiLvlLbl val="0"/>
      </c:catAx>
      <c:valAx>
        <c:axId val="116664576"/>
        <c:scaling>
          <c:orientation val="minMax"/>
        </c:scaling>
        <c:delete val="0"/>
        <c:axPos val="l"/>
        <c:majorGridlines/>
        <c:numFmt formatCode="0.0" sourceLinked="1"/>
        <c:majorTickMark val="out"/>
        <c:minorTickMark val="none"/>
        <c:tickLblPos val="nextTo"/>
        <c:spPr>
          <a:ln>
            <a:solidFill>
              <a:srgbClr val="BE9B55"/>
            </a:solidFill>
          </a:ln>
        </c:spPr>
        <c:crossAx val="116663040"/>
        <c:crosses val="autoZero"/>
        <c:crossBetween val="between"/>
        <c:majorUnit val="1"/>
      </c:valAx>
    </c:plotArea>
    <c:plotVisOnly val="1"/>
    <c:dispBlanksAs val="gap"/>
    <c:showDLblsOverMax val="0"/>
  </c:chart>
  <c:printSettings>
    <c:headerFooter/>
    <c:pageMargins b="0.75000000000001288" l="0.70000000000000062" r="0.70000000000000062" t="0.75000000000001288"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839016053227345"/>
          <c:y val="5.7600644464452316E-2"/>
          <c:w val="0.74020045168772564"/>
          <c:h val="0.6753130407643374"/>
        </c:manualLayout>
      </c:layout>
      <c:barChart>
        <c:barDir val="col"/>
        <c:grouping val="clustered"/>
        <c:varyColors val="0"/>
        <c:ser>
          <c:idx val="0"/>
          <c:order val="0"/>
          <c:tx>
            <c:strRef>
              <c:f>'Agriculture '!$G$562</c:f>
              <c:strCache>
                <c:ptCount val="1"/>
                <c:pt idx="0">
                  <c:v>Imports</c:v>
                </c:pt>
              </c:strCache>
            </c:strRef>
          </c:tx>
          <c:spPr>
            <a:solidFill>
              <a:schemeClr val="accent3">
                <a:lumMod val="60000"/>
                <a:lumOff val="40000"/>
              </a:schemeClr>
            </a:solidFill>
          </c:spPr>
          <c:invertIfNegative val="0"/>
          <c:cat>
            <c:numRef>
              <c:f>'Agriculture '!$G$547:$L$547</c:f>
              <c:numCache>
                <c:formatCode>General</c:formatCode>
                <c:ptCount val="6"/>
                <c:pt idx="0">
                  <c:v>2005</c:v>
                </c:pt>
                <c:pt idx="1">
                  <c:v>2006</c:v>
                </c:pt>
                <c:pt idx="2">
                  <c:v>2007</c:v>
                </c:pt>
                <c:pt idx="3">
                  <c:v>2008</c:v>
                </c:pt>
                <c:pt idx="4">
                  <c:v>2009</c:v>
                </c:pt>
                <c:pt idx="5">
                  <c:v>2010</c:v>
                </c:pt>
              </c:numCache>
            </c:numRef>
          </c:cat>
          <c:val>
            <c:numRef>
              <c:f>'Agriculture '!$G$522:$L$522</c:f>
              <c:numCache>
                <c:formatCode>#,##0</c:formatCode>
                <c:ptCount val="6"/>
                <c:pt idx="0">
                  <c:v>3317478.898</c:v>
                </c:pt>
                <c:pt idx="1">
                  <c:v>3627429</c:v>
                </c:pt>
                <c:pt idx="2">
                  <c:v>4432513</c:v>
                </c:pt>
                <c:pt idx="3">
                  <c:v>5679424.5659999996</c:v>
                </c:pt>
                <c:pt idx="4">
                  <c:v>6395952.8669999996</c:v>
                </c:pt>
                <c:pt idx="5">
                  <c:v>6705965.4410000006</c:v>
                </c:pt>
              </c:numCache>
            </c:numRef>
          </c:val>
        </c:ser>
        <c:ser>
          <c:idx val="1"/>
          <c:order val="1"/>
          <c:tx>
            <c:strRef>
              <c:f>'Agriculture '!$G$563</c:f>
              <c:strCache>
                <c:ptCount val="1"/>
                <c:pt idx="0">
                  <c:v>Exports</c:v>
                </c:pt>
              </c:strCache>
            </c:strRef>
          </c:tx>
          <c:spPr>
            <a:solidFill>
              <a:schemeClr val="accent3">
                <a:lumMod val="75000"/>
              </a:schemeClr>
            </a:solidFill>
          </c:spPr>
          <c:invertIfNegative val="0"/>
          <c:cat>
            <c:numRef>
              <c:f>'Agriculture '!$G$547:$L$547</c:f>
              <c:numCache>
                <c:formatCode>General</c:formatCode>
                <c:ptCount val="6"/>
                <c:pt idx="0">
                  <c:v>2005</c:v>
                </c:pt>
                <c:pt idx="1">
                  <c:v>2006</c:v>
                </c:pt>
                <c:pt idx="2">
                  <c:v>2007</c:v>
                </c:pt>
                <c:pt idx="3">
                  <c:v>2008</c:v>
                </c:pt>
                <c:pt idx="4">
                  <c:v>2009</c:v>
                </c:pt>
                <c:pt idx="5">
                  <c:v>2010</c:v>
                </c:pt>
              </c:numCache>
            </c:numRef>
          </c:cat>
          <c:val>
            <c:numRef>
              <c:f>'Agriculture '!$G$535:$L$535</c:f>
              <c:numCache>
                <c:formatCode>#,##0</c:formatCode>
                <c:ptCount val="6"/>
                <c:pt idx="0">
                  <c:v>293298.484</c:v>
                </c:pt>
                <c:pt idx="1">
                  <c:v>343956</c:v>
                </c:pt>
                <c:pt idx="2">
                  <c:v>448798</c:v>
                </c:pt>
                <c:pt idx="3">
                  <c:v>614155.62600000005</c:v>
                </c:pt>
                <c:pt idx="4">
                  <c:v>447496.52899999998</c:v>
                </c:pt>
                <c:pt idx="5">
                  <c:v>561997.4709999999</c:v>
                </c:pt>
              </c:numCache>
            </c:numRef>
          </c:val>
        </c:ser>
        <c:ser>
          <c:idx val="2"/>
          <c:order val="2"/>
          <c:tx>
            <c:strRef>
              <c:f>'Agriculture '!$G$564</c:f>
              <c:strCache>
                <c:ptCount val="1"/>
                <c:pt idx="0">
                  <c:v>Re-Exports</c:v>
                </c:pt>
              </c:strCache>
            </c:strRef>
          </c:tx>
          <c:spPr>
            <a:solidFill>
              <a:schemeClr val="accent3">
                <a:lumMod val="50000"/>
              </a:schemeClr>
            </a:solidFill>
          </c:spPr>
          <c:invertIfNegative val="0"/>
          <c:cat>
            <c:numRef>
              <c:f>'Agriculture '!$G$547:$L$547</c:f>
              <c:numCache>
                <c:formatCode>General</c:formatCode>
                <c:ptCount val="6"/>
                <c:pt idx="0">
                  <c:v>2005</c:v>
                </c:pt>
                <c:pt idx="1">
                  <c:v>2006</c:v>
                </c:pt>
                <c:pt idx="2">
                  <c:v>2007</c:v>
                </c:pt>
                <c:pt idx="3">
                  <c:v>2008</c:v>
                </c:pt>
                <c:pt idx="4">
                  <c:v>2009</c:v>
                </c:pt>
                <c:pt idx="5">
                  <c:v>2010</c:v>
                </c:pt>
              </c:numCache>
            </c:numRef>
          </c:cat>
          <c:val>
            <c:numRef>
              <c:f>'Agriculture '!$G$548:$L$548</c:f>
              <c:numCache>
                <c:formatCode>#,##0</c:formatCode>
                <c:ptCount val="6"/>
                <c:pt idx="0">
                  <c:v>163206.21599999999</c:v>
                </c:pt>
                <c:pt idx="1">
                  <c:v>94308</c:v>
                </c:pt>
                <c:pt idx="2">
                  <c:v>130883</c:v>
                </c:pt>
                <c:pt idx="3">
                  <c:v>131842.302</c:v>
                </c:pt>
                <c:pt idx="4">
                  <c:v>91690.708000000013</c:v>
                </c:pt>
                <c:pt idx="5">
                  <c:v>115900.50900000001</c:v>
                </c:pt>
              </c:numCache>
            </c:numRef>
          </c:val>
        </c:ser>
        <c:dLbls>
          <c:showLegendKey val="0"/>
          <c:showVal val="0"/>
          <c:showCatName val="0"/>
          <c:showSerName val="0"/>
          <c:showPercent val="0"/>
          <c:showBubbleSize val="0"/>
        </c:dLbls>
        <c:gapWidth val="150"/>
        <c:axId val="30352512"/>
        <c:axId val="30354048"/>
      </c:barChart>
      <c:catAx>
        <c:axId val="30352512"/>
        <c:scaling>
          <c:orientation val="minMax"/>
        </c:scaling>
        <c:delete val="0"/>
        <c:axPos val="b"/>
        <c:numFmt formatCode="General" sourceLinked="1"/>
        <c:majorTickMark val="out"/>
        <c:minorTickMark val="none"/>
        <c:tickLblPos val="nextTo"/>
        <c:txPr>
          <a:bodyPr/>
          <a:lstStyle/>
          <a:p>
            <a:pPr>
              <a:defRPr lang="en-US"/>
            </a:pPr>
            <a:endParaRPr lang="en-US"/>
          </a:p>
        </c:txPr>
        <c:crossAx val="30354048"/>
        <c:crosses val="autoZero"/>
        <c:auto val="1"/>
        <c:lblAlgn val="ctr"/>
        <c:lblOffset val="100"/>
        <c:noMultiLvlLbl val="0"/>
      </c:catAx>
      <c:valAx>
        <c:axId val="30354048"/>
        <c:scaling>
          <c:orientation val="minMax"/>
        </c:scaling>
        <c:delete val="0"/>
        <c:axPos val="l"/>
        <c:majorGridlines/>
        <c:title>
          <c:tx>
            <c:rich>
              <a:bodyPr rot="-5400000" vert="horz"/>
              <a:lstStyle/>
              <a:p>
                <a:pPr>
                  <a:defRPr lang="ar-AE"/>
                </a:pPr>
                <a:r>
                  <a:rPr lang="en-US"/>
                  <a:t>Thousand AED</a:t>
                </a:r>
              </a:p>
            </c:rich>
          </c:tx>
          <c:overlay val="0"/>
        </c:title>
        <c:numFmt formatCode="#,##0" sourceLinked="1"/>
        <c:majorTickMark val="out"/>
        <c:minorTickMark val="none"/>
        <c:tickLblPos val="nextTo"/>
        <c:txPr>
          <a:bodyPr/>
          <a:lstStyle/>
          <a:p>
            <a:pPr>
              <a:defRPr lang="en-US"/>
            </a:pPr>
            <a:endParaRPr lang="en-US"/>
          </a:p>
        </c:txPr>
        <c:crossAx val="30352512"/>
        <c:crosses val="autoZero"/>
        <c:crossBetween val="between"/>
      </c:valAx>
    </c:plotArea>
    <c:legend>
      <c:legendPos val="r"/>
      <c:layout>
        <c:manualLayout>
          <c:xMode val="edge"/>
          <c:yMode val="edge"/>
          <c:x val="6.0373493136367133E-2"/>
          <c:y val="0.86251945647579686"/>
          <c:w val="0.77838613196604856"/>
          <c:h val="0.13618028991096129"/>
        </c:manualLayout>
      </c:layout>
      <c:overlay val="0"/>
      <c:txPr>
        <a:bodyPr/>
        <a:lstStyle/>
        <a:p>
          <a:pPr>
            <a:defRPr lang="en-US"/>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orientation="portrait"/>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74153044878129"/>
          <c:y val="5.9016703582974714E-2"/>
          <c:w val="0.81974212938010294"/>
          <c:h val="0.61417477402364362"/>
        </c:manualLayout>
      </c:layout>
      <c:barChart>
        <c:barDir val="col"/>
        <c:grouping val="clustered"/>
        <c:varyColors val="0"/>
        <c:ser>
          <c:idx val="0"/>
          <c:order val="0"/>
          <c:tx>
            <c:strRef>
              <c:f>'Agriculture '!$A$182</c:f>
              <c:strCache>
                <c:ptCount val="1"/>
                <c:pt idx="0">
                  <c:v>Abu Dhabi</c:v>
                </c:pt>
              </c:strCache>
            </c:strRef>
          </c:tx>
          <c:spPr>
            <a:solidFill>
              <a:schemeClr val="accent3">
                <a:lumMod val="50000"/>
              </a:schemeClr>
            </a:solidFill>
          </c:spPr>
          <c:invertIfNegative val="0"/>
          <c:cat>
            <c:numRef>
              <c:f>'Agriculture '!$I$180:$N$180</c:f>
              <c:numCache>
                <c:formatCode>General</c:formatCode>
                <c:ptCount val="6"/>
                <c:pt idx="0">
                  <c:v>2005</c:v>
                </c:pt>
                <c:pt idx="1">
                  <c:v>2006</c:v>
                </c:pt>
                <c:pt idx="2">
                  <c:v>2007</c:v>
                </c:pt>
                <c:pt idx="3">
                  <c:v>2008</c:v>
                </c:pt>
                <c:pt idx="4">
                  <c:v>2009</c:v>
                </c:pt>
                <c:pt idx="5">
                  <c:v>2010</c:v>
                </c:pt>
              </c:numCache>
            </c:numRef>
          </c:cat>
          <c:val>
            <c:numRef>
              <c:f>'Agriculture '!$I$186:$N$186</c:f>
              <c:numCache>
                <c:formatCode>_(* #,##0_);_(* \(#,##0\);_(* "-"??_);_(@_)</c:formatCode>
                <c:ptCount val="6"/>
                <c:pt idx="0">
                  <c:v>22</c:v>
                </c:pt>
                <c:pt idx="1">
                  <c:v>22</c:v>
                </c:pt>
                <c:pt idx="2">
                  <c:v>46</c:v>
                </c:pt>
                <c:pt idx="3">
                  <c:v>46</c:v>
                </c:pt>
                <c:pt idx="4">
                  <c:v>87</c:v>
                </c:pt>
                <c:pt idx="5">
                  <c:v>113</c:v>
                </c:pt>
              </c:numCache>
            </c:numRef>
          </c:val>
        </c:ser>
        <c:ser>
          <c:idx val="1"/>
          <c:order val="1"/>
          <c:tx>
            <c:strRef>
              <c:f>'Agriculture '!$A$185</c:f>
              <c:strCache>
                <c:ptCount val="1"/>
                <c:pt idx="0">
                  <c:v>Al Ain</c:v>
                </c:pt>
              </c:strCache>
            </c:strRef>
          </c:tx>
          <c:spPr>
            <a:solidFill>
              <a:schemeClr val="accent3">
                <a:lumMod val="60000"/>
                <a:lumOff val="40000"/>
              </a:schemeClr>
            </a:solidFill>
          </c:spPr>
          <c:invertIfNegative val="0"/>
          <c:cat>
            <c:numRef>
              <c:f>'Agriculture '!$I$180:$N$180</c:f>
              <c:numCache>
                <c:formatCode>General</c:formatCode>
                <c:ptCount val="6"/>
                <c:pt idx="0">
                  <c:v>2005</c:v>
                </c:pt>
                <c:pt idx="1">
                  <c:v>2006</c:v>
                </c:pt>
                <c:pt idx="2">
                  <c:v>2007</c:v>
                </c:pt>
                <c:pt idx="3">
                  <c:v>2008</c:v>
                </c:pt>
                <c:pt idx="4">
                  <c:v>2009</c:v>
                </c:pt>
                <c:pt idx="5">
                  <c:v>2010</c:v>
                </c:pt>
              </c:numCache>
            </c:numRef>
          </c:cat>
          <c:val>
            <c:numRef>
              <c:f>'Agriculture '!$I$189:$N$189</c:f>
              <c:numCache>
                <c:formatCode>_(* #,##0_);_(* \(#,##0\);_(* "-"??_);_(@_)</c:formatCode>
                <c:ptCount val="6"/>
                <c:pt idx="0">
                  <c:v>693</c:v>
                </c:pt>
                <c:pt idx="1">
                  <c:v>824</c:v>
                </c:pt>
                <c:pt idx="2">
                  <c:v>1246</c:v>
                </c:pt>
                <c:pt idx="3">
                  <c:v>1328</c:v>
                </c:pt>
                <c:pt idx="4">
                  <c:v>1442.5</c:v>
                </c:pt>
                <c:pt idx="5">
                  <c:v>1080</c:v>
                </c:pt>
              </c:numCache>
            </c:numRef>
          </c:val>
        </c:ser>
        <c:ser>
          <c:idx val="2"/>
          <c:order val="2"/>
          <c:tx>
            <c:strRef>
              <c:f>'Agriculture '!$A$188</c:f>
              <c:strCache>
                <c:ptCount val="1"/>
                <c:pt idx="0">
                  <c:v>Western Region</c:v>
                </c:pt>
              </c:strCache>
            </c:strRef>
          </c:tx>
          <c:spPr>
            <a:solidFill>
              <a:schemeClr val="accent3">
                <a:lumMod val="75000"/>
              </a:schemeClr>
            </a:solidFill>
          </c:spPr>
          <c:invertIfNegative val="0"/>
          <c:cat>
            <c:numRef>
              <c:f>'Agriculture '!$I$180:$N$180</c:f>
              <c:numCache>
                <c:formatCode>General</c:formatCode>
                <c:ptCount val="6"/>
                <c:pt idx="0">
                  <c:v>2005</c:v>
                </c:pt>
                <c:pt idx="1">
                  <c:v>2006</c:v>
                </c:pt>
                <c:pt idx="2">
                  <c:v>2007</c:v>
                </c:pt>
                <c:pt idx="3">
                  <c:v>2008</c:v>
                </c:pt>
                <c:pt idx="4">
                  <c:v>2009</c:v>
                </c:pt>
                <c:pt idx="5">
                  <c:v>2010</c:v>
                </c:pt>
              </c:numCache>
            </c:numRef>
          </c:cat>
          <c:val>
            <c:numRef>
              <c:f>'Agriculture '!$I$192:$N$192</c:f>
              <c:numCache>
                <c:formatCode>_(* #,##0_);_(* \(#,##0\);_(* "-"??_);_(@_)</c:formatCode>
                <c:ptCount val="6"/>
                <c:pt idx="0">
                  <c:v>758</c:v>
                </c:pt>
                <c:pt idx="1">
                  <c:v>723</c:v>
                </c:pt>
                <c:pt idx="2">
                  <c:v>2683</c:v>
                </c:pt>
                <c:pt idx="3">
                  <c:v>948</c:v>
                </c:pt>
                <c:pt idx="4">
                  <c:v>1024.5</c:v>
                </c:pt>
                <c:pt idx="5">
                  <c:v>1632</c:v>
                </c:pt>
              </c:numCache>
            </c:numRef>
          </c:val>
        </c:ser>
        <c:dLbls>
          <c:showLegendKey val="0"/>
          <c:showVal val="0"/>
          <c:showCatName val="0"/>
          <c:showSerName val="0"/>
          <c:showPercent val="0"/>
          <c:showBubbleSize val="0"/>
        </c:dLbls>
        <c:gapWidth val="150"/>
        <c:axId val="30388608"/>
        <c:axId val="30390144"/>
      </c:barChart>
      <c:catAx>
        <c:axId val="30388608"/>
        <c:scaling>
          <c:orientation val="minMax"/>
        </c:scaling>
        <c:delete val="0"/>
        <c:axPos val="b"/>
        <c:numFmt formatCode="General" sourceLinked="1"/>
        <c:majorTickMark val="out"/>
        <c:minorTickMark val="none"/>
        <c:tickLblPos val="nextTo"/>
        <c:txPr>
          <a:bodyPr/>
          <a:lstStyle/>
          <a:p>
            <a:pPr>
              <a:defRPr lang="en-US" sz="800"/>
            </a:pPr>
            <a:endParaRPr lang="en-US"/>
          </a:p>
        </c:txPr>
        <c:crossAx val="30390144"/>
        <c:crosses val="autoZero"/>
        <c:auto val="1"/>
        <c:lblAlgn val="ctr"/>
        <c:lblOffset val="100"/>
        <c:noMultiLvlLbl val="0"/>
      </c:catAx>
      <c:valAx>
        <c:axId val="30390144"/>
        <c:scaling>
          <c:orientation val="minMax"/>
          <c:min val="0"/>
        </c:scaling>
        <c:delete val="0"/>
        <c:axPos val="l"/>
        <c:majorGridlines/>
        <c:title>
          <c:tx>
            <c:rich>
              <a:bodyPr rot="-5400000" vert="horz"/>
              <a:lstStyle/>
              <a:p>
                <a:pPr>
                  <a:defRPr lang="ar-AE"/>
                </a:pPr>
                <a:r>
                  <a:rPr lang="en-US"/>
                  <a:t>Donums</a:t>
                </a:r>
              </a:p>
            </c:rich>
          </c:tx>
          <c:overlay val="0"/>
        </c:title>
        <c:numFmt formatCode="#,##0" sourceLinked="0"/>
        <c:majorTickMark val="out"/>
        <c:minorTickMark val="none"/>
        <c:tickLblPos val="nextTo"/>
        <c:txPr>
          <a:bodyPr/>
          <a:lstStyle/>
          <a:p>
            <a:pPr>
              <a:defRPr lang="en-US"/>
            </a:pPr>
            <a:endParaRPr lang="en-US"/>
          </a:p>
        </c:txPr>
        <c:crossAx val="30388608"/>
        <c:crosses val="autoZero"/>
        <c:crossBetween val="between"/>
      </c:valAx>
    </c:plotArea>
    <c:legend>
      <c:legendPos val="r"/>
      <c:layout>
        <c:manualLayout>
          <c:xMode val="edge"/>
          <c:yMode val="edge"/>
          <c:x val="0.15363509992754895"/>
          <c:y val="0.82359111128969364"/>
          <c:w val="0.71260289638086194"/>
          <c:h val="0.11826570366166789"/>
        </c:manualLayout>
      </c:layout>
      <c:overlay val="0"/>
      <c:txPr>
        <a:bodyPr/>
        <a:lstStyle/>
        <a:p>
          <a:pPr>
            <a:defRPr lang="en-US" sz="800"/>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orientation="portrait"/>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10852385504408"/>
          <c:y val="0.11346496495547019"/>
          <c:w val="0.44102469326197991"/>
          <c:h val="0.77307007008908002"/>
        </c:manualLayout>
      </c:layout>
      <c:pieChart>
        <c:varyColors val="1"/>
        <c:ser>
          <c:idx val="0"/>
          <c:order val="0"/>
          <c:tx>
            <c:strRef>
              <c:f>'Agriculture '!$A$113:$A$115</c:f>
              <c:strCache>
                <c:ptCount val="1"/>
                <c:pt idx="0">
                  <c:v>Abu Dhabi Al Ain Western Region</c:v>
                </c:pt>
              </c:strCache>
            </c:strRef>
          </c:tx>
          <c:spPr>
            <a:solidFill>
              <a:schemeClr val="accent3">
                <a:lumMod val="50000"/>
              </a:schemeClr>
            </a:solidFill>
          </c:spPr>
          <c:dPt>
            <c:idx val="0"/>
            <c:bubble3D val="0"/>
            <c:spPr>
              <a:solidFill>
                <a:schemeClr val="accent3">
                  <a:lumMod val="60000"/>
                  <a:lumOff val="40000"/>
                </a:schemeClr>
              </a:solidFill>
            </c:spPr>
          </c:dPt>
          <c:dPt>
            <c:idx val="2"/>
            <c:bubble3D val="0"/>
            <c:spPr>
              <a:solidFill>
                <a:schemeClr val="accent3">
                  <a:lumMod val="75000"/>
                </a:schemeClr>
              </a:solidFill>
            </c:spPr>
          </c:dPt>
          <c:cat>
            <c:strRef>
              <c:f>'Agriculture '!$A$113:$A$115</c:f>
              <c:strCache>
                <c:ptCount val="3"/>
                <c:pt idx="0">
                  <c:v>Abu Dhabi</c:v>
                </c:pt>
                <c:pt idx="1">
                  <c:v>Al Ain</c:v>
                </c:pt>
                <c:pt idx="2">
                  <c:v>Western Region</c:v>
                </c:pt>
              </c:strCache>
            </c:strRef>
          </c:cat>
          <c:val>
            <c:numRef>
              <c:f>'Agriculture '!$E$113:$E$115</c:f>
              <c:numCache>
                <c:formatCode>#,##0</c:formatCode>
                <c:ptCount val="3"/>
                <c:pt idx="0">
                  <c:v>33708</c:v>
                </c:pt>
                <c:pt idx="1">
                  <c:v>134734</c:v>
                </c:pt>
                <c:pt idx="2">
                  <c:v>63477</c:v>
                </c:pt>
              </c:numCache>
            </c:numRef>
          </c:val>
        </c:ser>
        <c:dLbls>
          <c:showLegendKey val="0"/>
          <c:showVal val="0"/>
          <c:showCatName val="0"/>
          <c:showSerName val="0"/>
          <c:showPercent val="1"/>
          <c:showBubbleSize val="0"/>
          <c:showLeaderLines val="0"/>
        </c:dLbls>
        <c:firstSliceAng val="0"/>
      </c:pieChart>
    </c:plotArea>
    <c:legend>
      <c:legendPos val="r"/>
      <c:overlay val="0"/>
      <c:txPr>
        <a:bodyPr/>
        <a:lstStyle/>
        <a:p>
          <a:pPr>
            <a:defRPr lang="ar-AE"/>
          </a:pPr>
          <a:endParaRPr lang="en-US"/>
        </a:p>
      </c:txPr>
    </c:legend>
    <c:plotVisOnly val="1"/>
    <c:dispBlanksAs val="zero"/>
    <c:showDLblsOverMax val="0"/>
  </c:chart>
  <c:printSettings>
    <c:headerFooter/>
    <c:pageMargins b="0.75000000000001321" l="0.70000000000000062" r="0.70000000000000062" t="0.75000000000001321"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'Agriculture '!$H$404</c:f>
              <c:strCache>
                <c:ptCount val="1"/>
                <c:pt idx="0">
                  <c:v>Abu Dhabi</c:v>
                </c:pt>
              </c:strCache>
            </c:strRef>
          </c:tx>
          <c:spPr>
            <a:solidFill>
              <a:srgbClr val="B4985A"/>
            </a:solidFill>
          </c:spPr>
          <c:dPt>
            <c:idx val="0"/>
            <c:bubble3D val="0"/>
            <c:spPr>
              <a:solidFill>
                <a:schemeClr val="accent3">
                  <a:lumMod val="50000"/>
                </a:schemeClr>
              </a:solidFill>
            </c:spPr>
          </c:dPt>
          <c:dPt>
            <c:idx val="1"/>
            <c:bubble3D val="0"/>
            <c:spPr>
              <a:solidFill>
                <a:schemeClr val="accent3">
                  <a:lumMod val="75000"/>
                </a:schemeClr>
              </a:solidFill>
            </c:spPr>
          </c:dPt>
          <c:dPt>
            <c:idx val="2"/>
            <c:bubble3D val="0"/>
            <c:spPr>
              <a:solidFill>
                <a:schemeClr val="accent3">
                  <a:lumMod val="60000"/>
                  <a:lumOff val="40000"/>
                </a:schemeClr>
              </a:solidFill>
            </c:spPr>
          </c:dPt>
          <c:cat>
            <c:strRef>
              <c:f>'Agriculture '!$H$404:$H$406</c:f>
              <c:strCache>
                <c:ptCount val="3"/>
                <c:pt idx="0">
                  <c:v>Abu Dhabi</c:v>
                </c:pt>
                <c:pt idx="1">
                  <c:v>Al Ain</c:v>
                </c:pt>
                <c:pt idx="2">
                  <c:v>Western Region</c:v>
                </c:pt>
              </c:strCache>
            </c:strRef>
          </c:cat>
          <c:val>
            <c:numRef>
              <c:f>('Agriculture '!$E$397,'Agriculture '!$E$405,'Agriculture '!$E$413)</c:f>
              <c:numCache>
                <c:formatCode>_-* #,##0_-;\-* #,##0_-;_-* "-"??_-;_-@_-</c:formatCode>
                <c:ptCount val="3"/>
                <c:pt idx="0">
                  <c:v>570437</c:v>
                </c:pt>
                <c:pt idx="1">
                  <c:v>1667948</c:v>
                </c:pt>
                <c:pt idx="2">
                  <c:v>488286</c:v>
                </c:pt>
              </c:numCache>
            </c:numRef>
          </c:val>
        </c:ser>
        <c:dLbls>
          <c:showLegendKey val="0"/>
          <c:showVal val="0"/>
          <c:showCatName val="0"/>
          <c:showSerName val="0"/>
          <c:showPercent val="1"/>
          <c:showBubbleSize val="0"/>
          <c:showLeaderLines val="0"/>
        </c:dLbls>
        <c:firstSliceAng val="0"/>
      </c:pieChart>
    </c:plotArea>
    <c:legend>
      <c:legendPos val="r"/>
      <c:overlay val="0"/>
      <c:txPr>
        <a:bodyPr/>
        <a:lstStyle/>
        <a:p>
          <a:pPr rtl="0">
            <a:defRPr lang="ar-AE"/>
          </a:pPr>
          <a:endParaRPr lang="en-US"/>
        </a:p>
      </c:txPr>
    </c:legend>
    <c:plotVisOnly val="1"/>
    <c:dispBlanksAs val="zero"/>
    <c:showDLblsOverMax val="0"/>
  </c:chart>
  <c:printSettings>
    <c:headerFooter/>
    <c:pageMargins b="0.7500000000000131" l="0.70000000000000062" r="0.70000000000000062" t="0.7500000000000131" header="0.30000000000000032" footer="0.30000000000000032"/>
    <c:pageSetup orientation="portrait"/>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200"/>
            </a:pPr>
            <a:r>
              <a:rPr lang="en-US" sz="1200"/>
              <a:t> Area of Forest Trees by Region</a:t>
            </a:r>
          </a:p>
        </c:rich>
      </c:tx>
      <c:overlay val="1"/>
    </c:title>
    <c:autoTitleDeleted val="0"/>
    <c:plotArea>
      <c:layout/>
      <c:pieChart>
        <c:varyColors val="1"/>
        <c:ser>
          <c:idx val="0"/>
          <c:order val="0"/>
          <c:cat>
            <c:strRef>
              <c:f>'Agriculture '!$F$292:$F$294</c:f>
              <c:strCache>
                <c:ptCount val="3"/>
                <c:pt idx="0">
                  <c:v>Abu Dhabi</c:v>
                </c:pt>
                <c:pt idx="1">
                  <c:v>Al Ain</c:v>
                </c:pt>
                <c:pt idx="2">
                  <c:v>Western Region</c:v>
                </c:pt>
              </c:strCache>
            </c:strRef>
          </c:cat>
          <c:val>
            <c:numRef>
              <c:f>'Agriculture '!$G$292:$G$294</c:f>
              <c:numCache>
                <c:formatCode>_-* #,##0_-;\-* #,##0_-;_-* "-"??_-;_-@_-</c:formatCode>
                <c:ptCount val="3"/>
                <c:pt idx="0">
                  <c:v>7675</c:v>
                </c:pt>
                <c:pt idx="1">
                  <c:v>8720</c:v>
                </c:pt>
                <c:pt idx="2">
                  <c:v>9084</c:v>
                </c:pt>
              </c:numCache>
            </c:numRef>
          </c:val>
        </c:ser>
        <c:dLbls>
          <c:showLegendKey val="0"/>
          <c:showVal val="0"/>
          <c:showCatName val="1"/>
          <c:showSerName val="0"/>
          <c:showPercent val="1"/>
          <c:showBubbleSize val="0"/>
          <c:showLeaderLines val="0"/>
        </c:dLbls>
        <c:firstSliceAng val="0"/>
      </c:pieChart>
    </c:plotArea>
    <c:plotVisOnly val="1"/>
    <c:dispBlanksAs val="zero"/>
    <c:showDLblsOverMax val="0"/>
  </c:chart>
  <c:printSettings>
    <c:headerFooter/>
    <c:pageMargins b="1" l="0.75000000000000133" r="0.75000000000000133"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10818739072594"/>
          <c:y val="7.0898879575536936E-2"/>
          <c:w val="0.81139769114226556"/>
          <c:h val="0.59228070175433478"/>
        </c:manualLayout>
      </c:layout>
      <c:lineChart>
        <c:grouping val="standard"/>
        <c:varyColors val="0"/>
        <c:ser>
          <c:idx val="0"/>
          <c:order val="0"/>
          <c:tx>
            <c:strRef>
              <c:f>Climate!$I$40</c:f>
              <c:strCache>
                <c:ptCount val="1"/>
                <c:pt idx="0">
                  <c:v>Minimum Temperature - Abu Dhabi</c:v>
                </c:pt>
              </c:strCache>
            </c:strRef>
          </c:tx>
          <c:marker>
            <c:symbol val="none"/>
          </c:marker>
          <c:cat>
            <c:strRef>
              <c:f>Climate!$H$43:$H$54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Climate!$I$43:$I$54</c:f>
              <c:numCache>
                <c:formatCode>0.0</c:formatCode>
                <c:ptCount val="12"/>
                <c:pt idx="0">
                  <c:v>14.32</c:v>
                </c:pt>
                <c:pt idx="1">
                  <c:v>15.995443121693125</c:v>
                </c:pt>
                <c:pt idx="2">
                  <c:v>18.636532258064516</c:v>
                </c:pt>
                <c:pt idx="3">
                  <c:v>22.661000000000005</c:v>
                </c:pt>
                <c:pt idx="4">
                  <c:v>25.474274193548386</c:v>
                </c:pt>
                <c:pt idx="5">
                  <c:v>28.967554263565894</c:v>
                </c:pt>
                <c:pt idx="6">
                  <c:v>31.130322580645164</c:v>
                </c:pt>
                <c:pt idx="7">
                  <c:v>30.823467741935481</c:v>
                </c:pt>
                <c:pt idx="8">
                  <c:v>27.449666666666673</c:v>
                </c:pt>
                <c:pt idx="9">
                  <c:v>24.930806451612906</c:v>
                </c:pt>
                <c:pt idx="10">
                  <c:v>19.809083333333334</c:v>
                </c:pt>
                <c:pt idx="11">
                  <c:v>15.188155913978495</c:v>
                </c:pt>
              </c:numCache>
            </c:numRef>
          </c:val>
          <c:smooth val="1"/>
        </c:ser>
        <c:ser>
          <c:idx val="1"/>
          <c:order val="1"/>
          <c:tx>
            <c:strRef>
              <c:f>Climate!$J$40</c:f>
              <c:strCache>
                <c:ptCount val="1"/>
                <c:pt idx="0">
                  <c:v>Maximum Temperature - Abu Dhabi</c:v>
                </c:pt>
              </c:strCache>
            </c:strRef>
          </c:tx>
          <c:marker>
            <c:symbol val="none"/>
          </c:marker>
          <c:cat>
            <c:strRef>
              <c:f>Climate!$H$43:$H$54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Climate!$J$43:$J$54</c:f>
              <c:numCache>
                <c:formatCode>0.0</c:formatCode>
                <c:ptCount val="12"/>
                <c:pt idx="0">
                  <c:v>24.259758064516127</c:v>
                </c:pt>
                <c:pt idx="1">
                  <c:v>27.336832010582015</c:v>
                </c:pt>
                <c:pt idx="2">
                  <c:v>30.116935483870972</c:v>
                </c:pt>
                <c:pt idx="3">
                  <c:v>34.271250000000002</c:v>
                </c:pt>
                <c:pt idx="4">
                  <c:v>38.282419354838716</c:v>
                </c:pt>
                <c:pt idx="5">
                  <c:v>40.717155038759685</c:v>
                </c:pt>
                <c:pt idx="6">
                  <c:v>42.323790322580649</c:v>
                </c:pt>
                <c:pt idx="7">
                  <c:v>43.725725806451614</c:v>
                </c:pt>
                <c:pt idx="8">
                  <c:v>40.683416666666666</c:v>
                </c:pt>
                <c:pt idx="9">
                  <c:v>35.965000000000003</c:v>
                </c:pt>
                <c:pt idx="10">
                  <c:v>30.699499999999997</c:v>
                </c:pt>
                <c:pt idx="11">
                  <c:v>26.663306451612904</c:v>
                </c:pt>
              </c:numCache>
            </c:numRef>
          </c:val>
          <c:smooth val="1"/>
        </c:ser>
        <c:ser>
          <c:idx val="2"/>
          <c:order val="2"/>
          <c:tx>
            <c:strRef>
              <c:f>Climate!$K$40</c:f>
              <c:strCache>
                <c:ptCount val="1"/>
                <c:pt idx="0">
                  <c:v>Minimum Temperature - Al Ain</c:v>
                </c:pt>
              </c:strCache>
            </c:strRef>
          </c:tx>
          <c:marker>
            <c:symbol val="none"/>
          </c:marker>
          <c:cat>
            <c:strRef>
              <c:f>Climate!$H$43:$H$54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Climate!$K$43:$K$54</c:f>
              <c:numCache>
                <c:formatCode>0.0</c:formatCode>
                <c:ptCount val="12"/>
                <c:pt idx="0">
                  <c:v>12.749963535444046</c:v>
                </c:pt>
                <c:pt idx="1">
                  <c:v>15.43459959215167</c:v>
                </c:pt>
                <c:pt idx="2">
                  <c:v>18.436081055854242</c:v>
                </c:pt>
                <c:pt idx="3">
                  <c:v>22.578935956790119</c:v>
                </c:pt>
                <c:pt idx="4">
                  <c:v>26.405256869772998</c:v>
                </c:pt>
                <c:pt idx="5">
                  <c:v>29.418882187196559</c:v>
                </c:pt>
                <c:pt idx="6">
                  <c:v>30.938547361608919</c:v>
                </c:pt>
                <c:pt idx="7">
                  <c:v>31.315805207088811</c:v>
                </c:pt>
                <c:pt idx="8">
                  <c:v>28.216119047619046</c:v>
                </c:pt>
                <c:pt idx="9">
                  <c:v>24.44817539650149</c:v>
                </c:pt>
                <c:pt idx="10">
                  <c:v>18.592611882716049</c:v>
                </c:pt>
                <c:pt idx="11">
                  <c:v>13.620466323178016</c:v>
                </c:pt>
              </c:numCache>
            </c:numRef>
          </c:val>
          <c:smooth val="1"/>
        </c:ser>
        <c:ser>
          <c:idx val="3"/>
          <c:order val="3"/>
          <c:tx>
            <c:strRef>
              <c:f>Climate!$L$40</c:f>
              <c:strCache>
                <c:ptCount val="1"/>
                <c:pt idx="0">
                  <c:v>Maximum Temperature - Al Ain</c:v>
                </c:pt>
              </c:strCache>
            </c:strRef>
          </c:tx>
          <c:marker>
            <c:symbol val="none"/>
          </c:marker>
          <c:cat>
            <c:strRef>
              <c:f>Climate!$H$43:$H$54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Climate!$L$43:$L$54</c:f>
              <c:numCache>
                <c:formatCode>0.0</c:formatCode>
                <c:ptCount val="12"/>
                <c:pt idx="0">
                  <c:v>24.755878136200717</c:v>
                </c:pt>
                <c:pt idx="1">
                  <c:v>27.713095238095232</c:v>
                </c:pt>
                <c:pt idx="2">
                  <c:v>32.886584229390678</c:v>
                </c:pt>
                <c:pt idx="3">
                  <c:v>36.758851851851851</c:v>
                </c:pt>
                <c:pt idx="4">
                  <c:v>41.05261648745519</c:v>
                </c:pt>
                <c:pt idx="5">
                  <c:v>43.312987654320999</c:v>
                </c:pt>
                <c:pt idx="6">
                  <c:v>43.933010752688169</c:v>
                </c:pt>
                <c:pt idx="7">
                  <c:v>43.665268817204307</c:v>
                </c:pt>
                <c:pt idx="8">
                  <c:v>41.536156084656085</c:v>
                </c:pt>
                <c:pt idx="9">
                  <c:v>37.400768755407242</c:v>
                </c:pt>
                <c:pt idx="10">
                  <c:v>30.194518518518521</c:v>
                </c:pt>
                <c:pt idx="11">
                  <c:v>26.552508960573473</c:v>
                </c:pt>
              </c:numCache>
            </c:numRef>
          </c:val>
          <c:smooth val="1"/>
        </c:ser>
        <c:ser>
          <c:idx val="4"/>
          <c:order val="4"/>
          <c:tx>
            <c:strRef>
              <c:f>Climate!$M$40</c:f>
              <c:strCache>
                <c:ptCount val="1"/>
                <c:pt idx="0">
                  <c:v>Minimum Temperature - Western Region</c:v>
                </c:pt>
              </c:strCache>
            </c:strRef>
          </c:tx>
          <c:marker>
            <c:symbol val="none"/>
          </c:marker>
          <c:cat>
            <c:strRef>
              <c:f>Climate!$H$43:$H$54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Climate!$M$43:$M$54</c:f>
              <c:numCache>
                <c:formatCode>0.0</c:formatCode>
                <c:ptCount val="12"/>
                <c:pt idx="0">
                  <c:v>11.295430107526881</c:v>
                </c:pt>
                <c:pt idx="1">
                  <c:v>14.006369047619048</c:v>
                </c:pt>
                <c:pt idx="2">
                  <c:v>16.801989247311827</c:v>
                </c:pt>
                <c:pt idx="3">
                  <c:v>21.530833333333334</c:v>
                </c:pt>
                <c:pt idx="4">
                  <c:v>25.312741935483871</c:v>
                </c:pt>
                <c:pt idx="5">
                  <c:v>28.4120925925926</c:v>
                </c:pt>
                <c:pt idx="6">
                  <c:v>30.716034408602155</c:v>
                </c:pt>
                <c:pt idx="7">
                  <c:v>29.955806451612901</c:v>
                </c:pt>
                <c:pt idx="8">
                  <c:v>26.343277777777782</c:v>
                </c:pt>
                <c:pt idx="9">
                  <c:v>23.31881720430108</c:v>
                </c:pt>
                <c:pt idx="10">
                  <c:v>18.015722222222223</c:v>
                </c:pt>
                <c:pt idx="11">
                  <c:v>12.881935483870967</c:v>
                </c:pt>
              </c:numCache>
            </c:numRef>
          </c:val>
          <c:smooth val="1"/>
        </c:ser>
        <c:ser>
          <c:idx val="5"/>
          <c:order val="5"/>
          <c:tx>
            <c:strRef>
              <c:f>Climate!$N$40</c:f>
              <c:strCache>
                <c:ptCount val="1"/>
                <c:pt idx="0">
                  <c:v>Maximum Temperature - Western Region</c:v>
                </c:pt>
              </c:strCache>
            </c:strRef>
          </c:tx>
          <c:marker>
            <c:symbol val="none"/>
          </c:marker>
          <c:cat>
            <c:strRef>
              <c:f>Climate!$H$43:$H$54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Climate!$N$43:$N$54</c:f>
              <c:numCache>
                <c:formatCode>0.0</c:formatCode>
                <c:ptCount val="12"/>
                <c:pt idx="0">
                  <c:v>25.234946236559143</c:v>
                </c:pt>
                <c:pt idx="1">
                  <c:v>28.58369047619048</c:v>
                </c:pt>
                <c:pt idx="2">
                  <c:v>32.90478494623656</c:v>
                </c:pt>
                <c:pt idx="3">
                  <c:v>36.980333333333334</c:v>
                </c:pt>
                <c:pt idx="4">
                  <c:v>41.068010752688174</c:v>
                </c:pt>
                <c:pt idx="5">
                  <c:v>43.49151282051281</c:v>
                </c:pt>
                <c:pt idx="6">
                  <c:v>44.37190967741936</c:v>
                </c:pt>
                <c:pt idx="7">
                  <c:v>44.616182795698926</c:v>
                </c:pt>
                <c:pt idx="8">
                  <c:v>42.05661111111111</c:v>
                </c:pt>
                <c:pt idx="9">
                  <c:v>37.732311827956991</c:v>
                </c:pt>
                <c:pt idx="10">
                  <c:v>30.757722222222224</c:v>
                </c:pt>
                <c:pt idx="11">
                  <c:v>26.711505376344089</c:v>
                </c:pt>
              </c:numCache>
            </c:numRef>
          </c:val>
          <c:smooth val="1"/>
        </c:ser>
        <c:ser>
          <c:idx val="6"/>
          <c:order val="6"/>
          <c:tx>
            <c:strRef>
              <c:f>Climate!$O$40</c:f>
              <c:strCache>
                <c:ptCount val="1"/>
                <c:pt idx="0">
                  <c:v>Minimum Temperature - Abu Dhabi Islands</c:v>
                </c:pt>
              </c:strCache>
            </c:strRef>
          </c:tx>
          <c:marker>
            <c:symbol val="none"/>
          </c:marker>
          <c:cat>
            <c:strRef>
              <c:f>Climate!$H$43:$H$54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Climate!$O$43:$O$54</c:f>
              <c:numCache>
                <c:formatCode>0.0</c:formatCode>
                <c:ptCount val="12"/>
                <c:pt idx="0">
                  <c:v>16.266645161290324</c:v>
                </c:pt>
                <c:pt idx="1">
                  <c:v>17.350982142857141</c:v>
                </c:pt>
                <c:pt idx="2">
                  <c:v>19.727548387096778</c:v>
                </c:pt>
                <c:pt idx="3">
                  <c:v>23.338270833333333</c:v>
                </c:pt>
                <c:pt idx="4">
                  <c:v>26.227773081201338</c:v>
                </c:pt>
                <c:pt idx="5">
                  <c:v>30.007375000000007</c:v>
                </c:pt>
                <c:pt idx="6">
                  <c:v>30.988709677419354</c:v>
                </c:pt>
                <c:pt idx="7">
                  <c:v>31.937177419354843</c:v>
                </c:pt>
                <c:pt idx="8">
                  <c:v>30.244916666666661</c:v>
                </c:pt>
                <c:pt idx="9">
                  <c:v>27.692197580645161</c:v>
                </c:pt>
                <c:pt idx="10">
                  <c:v>23.596016025641028</c:v>
                </c:pt>
                <c:pt idx="11">
                  <c:v>19.402597507331379</c:v>
                </c:pt>
              </c:numCache>
            </c:numRef>
          </c:val>
          <c:smooth val="1"/>
        </c:ser>
        <c:ser>
          <c:idx val="7"/>
          <c:order val="7"/>
          <c:tx>
            <c:strRef>
              <c:f>Climate!$P$40</c:f>
              <c:strCache>
                <c:ptCount val="1"/>
                <c:pt idx="0">
                  <c:v>Maximum Temperature - Abu Dhabi Islands</c:v>
                </c:pt>
              </c:strCache>
            </c:strRef>
          </c:tx>
          <c:marker>
            <c:symbol val="none"/>
          </c:marker>
          <c:cat>
            <c:strRef>
              <c:f>Climate!$H$43:$H$54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Climate!$P$43:$P$54</c:f>
              <c:numCache>
                <c:formatCode>0.0</c:formatCode>
                <c:ptCount val="12"/>
                <c:pt idx="0">
                  <c:v>22.821048387096777</c:v>
                </c:pt>
                <c:pt idx="1">
                  <c:v>25.580535714285716</c:v>
                </c:pt>
                <c:pt idx="2">
                  <c:v>28.205003225806454</c:v>
                </c:pt>
                <c:pt idx="3">
                  <c:v>32.077562499999999</c:v>
                </c:pt>
                <c:pt idx="4">
                  <c:v>36.296640155728589</c:v>
                </c:pt>
                <c:pt idx="5">
                  <c:v>37.957361111111112</c:v>
                </c:pt>
                <c:pt idx="6">
                  <c:v>39.581129032258069</c:v>
                </c:pt>
                <c:pt idx="7">
                  <c:v>41.038467741935484</c:v>
                </c:pt>
                <c:pt idx="8">
                  <c:v>38.113416666666666</c:v>
                </c:pt>
                <c:pt idx="9">
                  <c:v>34.192016129032254</c:v>
                </c:pt>
                <c:pt idx="10">
                  <c:v>29.158580128205131</c:v>
                </c:pt>
                <c:pt idx="11">
                  <c:v>24.930077712609965</c:v>
                </c:pt>
              </c:numCache>
            </c:numRef>
          </c:val>
          <c:smooth val="1"/>
        </c:ser>
        <c:dLbls>
          <c:showLegendKey val="0"/>
          <c:showVal val="0"/>
          <c:showCatName val="0"/>
          <c:showSerName val="0"/>
          <c:showPercent val="0"/>
          <c:showBubbleSize val="0"/>
        </c:dLbls>
        <c:marker val="1"/>
        <c:smooth val="0"/>
        <c:axId val="30216192"/>
        <c:axId val="30217728"/>
      </c:lineChart>
      <c:catAx>
        <c:axId val="30216192"/>
        <c:scaling>
          <c:orientation val="minMax"/>
        </c:scaling>
        <c:delete val="0"/>
        <c:axPos val="b"/>
        <c:numFmt formatCode="General" sourceLinked="1"/>
        <c:majorTickMark val="none"/>
        <c:minorTickMark val="none"/>
        <c:tickLblPos val="nextTo"/>
        <c:txPr>
          <a:bodyPr/>
          <a:lstStyle/>
          <a:p>
            <a:pPr>
              <a:defRPr lang="en-US"/>
            </a:pPr>
            <a:endParaRPr lang="en-US"/>
          </a:p>
        </c:txPr>
        <c:crossAx val="30217728"/>
        <c:crosses val="autoZero"/>
        <c:auto val="1"/>
        <c:lblAlgn val="ctr"/>
        <c:lblOffset val="100"/>
        <c:noMultiLvlLbl val="0"/>
      </c:catAx>
      <c:valAx>
        <c:axId val="30217728"/>
        <c:scaling>
          <c:orientation val="minMax"/>
        </c:scaling>
        <c:delete val="0"/>
        <c:axPos val="l"/>
        <c:majorGridlines/>
        <c:title>
          <c:tx>
            <c:rich>
              <a:bodyPr rot="-5400000" vert="horz"/>
              <a:lstStyle/>
              <a:p>
                <a:pPr>
                  <a:defRPr lang="en-US"/>
                </a:pPr>
                <a:r>
                  <a:rPr lang="en-US"/>
                  <a:t>Degree Celsius</a:t>
                </a:r>
              </a:p>
            </c:rich>
          </c:tx>
          <c:overlay val="0"/>
        </c:title>
        <c:numFmt formatCode="0" sourceLinked="0"/>
        <c:majorTickMark val="none"/>
        <c:minorTickMark val="none"/>
        <c:tickLblPos val="nextTo"/>
        <c:spPr>
          <a:ln w="9525">
            <a:noFill/>
          </a:ln>
        </c:spPr>
        <c:txPr>
          <a:bodyPr/>
          <a:lstStyle/>
          <a:p>
            <a:pPr>
              <a:defRPr lang="en-US"/>
            </a:pPr>
            <a:endParaRPr lang="en-US"/>
          </a:p>
        </c:txPr>
        <c:crossAx val="30216192"/>
        <c:crosses val="autoZero"/>
        <c:crossBetween val="between"/>
      </c:valAx>
      <c:spPr>
        <a:noFill/>
      </c:spPr>
    </c:plotArea>
    <c:legend>
      <c:legendPos val="b"/>
      <c:layout>
        <c:manualLayout>
          <c:xMode val="edge"/>
          <c:yMode val="edge"/>
          <c:x val="9.2901720618256051E-2"/>
          <c:y val="0.79006754349612118"/>
          <c:w val="0.8300693741083196"/>
          <c:h val="0.18807497943354087"/>
        </c:manualLayout>
      </c:layout>
      <c:overlay val="0"/>
      <c:txPr>
        <a:bodyPr/>
        <a:lstStyle/>
        <a:p>
          <a:pPr>
            <a:defRPr lang="en-US" sz="700"/>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69988007582594"/>
          <c:y val="0.14080762840424765"/>
          <c:w val="0.81662972502268993"/>
          <c:h val="0.60047118093744956"/>
        </c:manualLayout>
      </c:layout>
      <c:lineChart>
        <c:grouping val="standard"/>
        <c:varyColors val="0"/>
        <c:ser>
          <c:idx val="0"/>
          <c:order val="0"/>
          <c:tx>
            <c:strRef>
              <c:f>Climate!$B$223</c:f>
              <c:strCache>
                <c:ptCount val="1"/>
                <c:pt idx="0">
                  <c:v>Abu Dhabi</c:v>
                </c:pt>
              </c:strCache>
            </c:strRef>
          </c:tx>
          <c:marker>
            <c:symbol val="none"/>
          </c:marker>
          <c:cat>
            <c:strRef>
              <c:f>Climate!$L$224:$L$235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Climate!$B$224:$B$235</c:f>
              <c:numCache>
                <c:formatCode>0.0</c:formatCode>
                <c:ptCount val="12"/>
                <c:pt idx="0">
                  <c:v>70.863083018445238</c:v>
                </c:pt>
                <c:pt idx="1">
                  <c:v>61.246414233010896</c:v>
                </c:pt>
                <c:pt idx="2">
                  <c:v>62.814696740591387</c:v>
                </c:pt>
                <c:pt idx="3">
                  <c:v>54.307725634078963</c:v>
                </c:pt>
                <c:pt idx="4">
                  <c:v>49.928451570900513</c:v>
                </c:pt>
                <c:pt idx="5">
                  <c:v>52.189840051823225</c:v>
                </c:pt>
                <c:pt idx="6">
                  <c:v>55.260052643369207</c:v>
                </c:pt>
                <c:pt idx="7">
                  <c:v>47.65150759042092</c:v>
                </c:pt>
                <c:pt idx="8">
                  <c:v>56.874696180555546</c:v>
                </c:pt>
                <c:pt idx="9">
                  <c:v>64.549890793010775</c:v>
                </c:pt>
                <c:pt idx="10">
                  <c:v>56.640357349537041</c:v>
                </c:pt>
                <c:pt idx="11">
                  <c:v>63.387162928427429</c:v>
                </c:pt>
              </c:numCache>
            </c:numRef>
          </c:val>
          <c:smooth val="1"/>
        </c:ser>
        <c:ser>
          <c:idx val="1"/>
          <c:order val="1"/>
          <c:tx>
            <c:strRef>
              <c:f>Climate!$C$223</c:f>
              <c:strCache>
                <c:ptCount val="1"/>
                <c:pt idx="0">
                  <c:v>AL Ain</c:v>
                </c:pt>
              </c:strCache>
            </c:strRef>
          </c:tx>
          <c:marker>
            <c:symbol val="none"/>
          </c:marker>
          <c:cat>
            <c:strRef>
              <c:f>Climate!$L$224:$L$235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Climate!$C$224:$C$235</c:f>
              <c:numCache>
                <c:formatCode>0.0</c:formatCode>
                <c:ptCount val="12"/>
                <c:pt idx="0">
                  <c:v>58.451839251204397</c:v>
                </c:pt>
                <c:pt idx="1">
                  <c:v>50.435008567472018</c:v>
                </c:pt>
                <c:pt idx="2">
                  <c:v>41.457834616757438</c:v>
                </c:pt>
                <c:pt idx="3">
                  <c:v>33.390583882754321</c:v>
                </c:pt>
                <c:pt idx="4">
                  <c:v>28.196956138436217</c:v>
                </c:pt>
                <c:pt idx="5">
                  <c:v>32.317694178870923</c:v>
                </c:pt>
                <c:pt idx="6">
                  <c:v>37.402312476512769</c:v>
                </c:pt>
                <c:pt idx="7">
                  <c:v>29.958249950219038</c:v>
                </c:pt>
                <c:pt idx="8">
                  <c:v>27.173816872427981</c:v>
                </c:pt>
                <c:pt idx="9">
                  <c:v>43.235942954202606</c:v>
                </c:pt>
                <c:pt idx="10">
                  <c:v>47.058108524536067</c:v>
                </c:pt>
                <c:pt idx="11">
                  <c:v>51.188564068100369</c:v>
                </c:pt>
              </c:numCache>
            </c:numRef>
          </c:val>
          <c:smooth val="1"/>
        </c:ser>
        <c:ser>
          <c:idx val="2"/>
          <c:order val="2"/>
          <c:tx>
            <c:strRef>
              <c:f>Climate!$D$223</c:f>
              <c:strCache>
                <c:ptCount val="1"/>
                <c:pt idx="0">
                  <c:v>Western Region</c:v>
                </c:pt>
              </c:strCache>
            </c:strRef>
          </c:tx>
          <c:marker>
            <c:symbol val="none"/>
          </c:marker>
          <c:cat>
            <c:strRef>
              <c:f>Climate!$L$224:$L$235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Climate!$D$224:$D$235</c:f>
              <c:numCache>
                <c:formatCode>0.0</c:formatCode>
                <c:ptCount val="12"/>
                <c:pt idx="0">
                  <c:v>67.180438421749145</c:v>
                </c:pt>
                <c:pt idx="1">
                  <c:v>56.270825152254211</c:v>
                </c:pt>
                <c:pt idx="2">
                  <c:v>49.679352259008965</c:v>
                </c:pt>
                <c:pt idx="3">
                  <c:v>42.458133609581921</c:v>
                </c:pt>
                <c:pt idx="4">
                  <c:v>37.917999785319601</c:v>
                </c:pt>
                <c:pt idx="5">
                  <c:v>41.917409336419759</c:v>
                </c:pt>
                <c:pt idx="6">
                  <c:v>46.780479806469316</c:v>
                </c:pt>
                <c:pt idx="7">
                  <c:v>46.039759394601255</c:v>
                </c:pt>
                <c:pt idx="8">
                  <c:v>49.578377700617267</c:v>
                </c:pt>
                <c:pt idx="9">
                  <c:v>57.428957353270611</c:v>
                </c:pt>
                <c:pt idx="10">
                  <c:v>58.934477237654356</c:v>
                </c:pt>
                <c:pt idx="11">
                  <c:v>67.714372386499406</c:v>
                </c:pt>
              </c:numCache>
            </c:numRef>
          </c:val>
          <c:smooth val="1"/>
        </c:ser>
        <c:ser>
          <c:idx val="3"/>
          <c:order val="3"/>
          <c:tx>
            <c:strRef>
              <c:f>Climate!$E$223</c:f>
              <c:strCache>
                <c:ptCount val="1"/>
                <c:pt idx="0">
                  <c:v>Abu Dhabi Islands</c:v>
                </c:pt>
              </c:strCache>
            </c:strRef>
          </c:tx>
          <c:marker>
            <c:symbol val="none"/>
          </c:marker>
          <c:cat>
            <c:strRef>
              <c:f>Climate!$L$224:$L$235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Climate!$E$224:$E$235</c:f>
              <c:numCache>
                <c:formatCode>0.0</c:formatCode>
                <c:ptCount val="12"/>
                <c:pt idx="0">
                  <c:v>73.263652263112121</c:v>
                </c:pt>
                <c:pt idx="1">
                  <c:v>70.193531436011895</c:v>
                </c:pt>
                <c:pt idx="2">
                  <c:v>69.658075290256079</c:v>
                </c:pt>
                <c:pt idx="3">
                  <c:v>63.972856559397712</c:v>
                </c:pt>
                <c:pt idx="4">
                  <c:v>59.391355906131992</c:v>
                </c:pt>
                <c:pt idx="5">
                  <c:v>63.052881617326271</c:v>
                </c:pt>
                <c:pt idx="6">
                  <c:v>64.751659272639515</c:v>
                </c:pt>
                <c:pt idx="7">
                  <c:v>66.69567932347671</c:v>
                </c:pt>
                <c:pt idx="8">
                  <c:v>70.481558883101869</c:v>
                </c:pt>
                <c:pt idx="9">
                  <c:v>64.824763693988132</c:v>
                </c:pt>
                <c:pt idx="10">
                  <c:v>58.145404253949145</c:v>
                </c:pt>
                <c:pt idx="11">
                  <c:v>65.940133892733357</c:v>
                </c:pt>
              </c:numCache>
            </c:numRef>
          </c:val>
          <c:smooth val="1"/>
        </c:ser>
        <c:dLbls>
          <c:showLegendKey val="0"/>
          <c:showVal val="0"/>
          <c:showCatName val="0"/>
          <c:showSerName val="0"/>
          <c:showPercent val="0"/>
          <c:showBubbleSize val="0"/>
        </c:dLbls>
        <c:marker val="1"/>
        <c:smooth val="0"/>
        <c:axId val="30257152"/>
        <c:axId val="30258688"/>
      </c:lineChart>
      <c:catAx>
        <c:axId val="30257152"/>
        <c:scaling>
          <c:orientation val="minMax"/>
        </c:scaling>
        <c:delete val="0"/>
        <c:axPos val="b"/>
        <c:numFmt formatCode="General" sourceLinked="1"/>
        <c:majorTickMark val="out"/>
        <c:minorTickMark val="none"/>
        <c:tickLblPos val="nextTo"/>
        <c:txPr>
          <a:bodyPr/>
          <a:lstStyle/>
          <a:p>
            <a:pPr>
              <a:defRPr lang="en-US"/>
            </a:pPr>
            <a:endParaRPr lang="en-US"/>
          </a:p>
        </c:txPr>
        <c:crossAx val="30258688"/>
        <c:crosses val="autoZero"/>
        <c:auto val="1"/>
        <c:lblAlgn val="ctr"/>
        <c:lblOffset val="100"/>
        <c:noMultiLvlLbl val="0"/>
      </c:catAx>
      <c:valAx>
        <c:axId val="30258688"/>
        <c:scaling>
          <c:orientation val="minMax"/>
        </c:scaling>
        <c:delete val="0"/>
        <c:axPos val="l"/>
        <c:majorGridlines/>
        <c:title>
          <c:tx>
            <c:rich>
              <a:bodyPr rot="-5400000" vert="horz"/>
              <a:lstStyle/>
              <a:p>
                <a:pPr>
                  <a:defRPr lang="en-US"/>
                </a:pPr>
                <a:r>
                  <a:rPr lang="en-US"/>
                  <a:t>%</a:t>
                </a:r>
              </a:p>
            </c:rich>
          </c:tx>
          <c:overlay val="0"/>
        </c:title>
        <c:numFmt formatCode="0" sourceLinked="0"/>
        <c:majorTickMark val="out"/>
        <c:minorTickMark val="none"/>
        <c:tickLblPos val="nextTo"/>
        <c:txPr>
          <a:bodyPr/>
          <a:lstStyle/>
          <a:p>
            <a:pPr>
              <a:defRPr lang="en-US"/>
            </a:pPr>
            <a:endParaRPr lang="en-US"/>
          </a:p>
        </c:txPr>
        <c:crossAx val="30257152"/>
        <c:crosses val="autoZero"/>
        <c:crossBetween val="between"/>
      </c:valAx>
    </c:plotArea>
    <c:legend>
      <c:legendPos val="r"/>
      <c:layout>
        <c:manualLayout>
          <c:xMode val="edge"/>
          <c:yMode val="edge"/>
          <c:x val="9.0505555964385268E-2"/>
          <c:y val="0.86394055505142464"/>
          <c:w val="0.7863395393332846"/>
          <c:h val="0.10677091626564612"/>
        </c:manualLayout>
      </c:layout>
      <c:overlay val="0"/>
      <c:txPr>
        <a:bodyPr/>
        <a:lstStyle/>
        <a:p>
          <a:pPr rtl="0">
            <a:defRPr lang="en-US"/>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76010561206382"/>
          <c:y val="3.6641969636452019E-2"/>
          <c:w val="0.81262284570398224"/>
          <c:h val="0.74651652252480272"/>
        </c:manualLayout>
      </c:layout>
      <c:lineChart>
        <c:grouping val="standard"/>
        <c:varyColors val="0"/>
        <c:ser>
          <c:idx val="0"/>
          <c:order val="0"/>
          <c:tx>
            <c:strRef>
              <c:f>Climate!$B$436</c:f>
              <c:strCache>
                <c:ptCount val="1"/>
                <c:pt idx="0">
                  <c:v>Abu Dhabi</c:v>
                </c:pt>
              </c:strCache>
            </c:strRef>
          </c:tx>
          <c:marker>
            <c:symbol val="none"/>
          </c:marker>
          <c:cat>
            <c:strRef>
              <c:f>Climate!$G$454:$G$465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Climate!$B$437:$B$448</c:f>
              <c:numCache>
                <c:formatCode>#,##0</c:formatCode>
                <c:ptCount val="12"/>
                <c:pt idx="0">
                  <c:v>4472.5507224462372</c:v>
                </c:pt>
                <c:pt idx="1">
                  <c:v>5096.6578124999996</c:v>
                </c:pt>
                <c:pt idx="2">
                  <c:v>6251.8367271505376</c:v>
                </c:pt>
                <c:pt idx="3">
                  <c:v>6573.3204166666656</c:v>
                </c:pt>
                <c:pt idx="4">
                  <c:v>6895.0080813172035</c:v>
                </c:pt>
                <c:pt idx="5">
                  <c:v>6955.0432465277781</c:v>
                </c:pt>
                <c:pt idx="6">
                  <c:v>6675.5116687120153</c:v>
                </c:pt>
                <c:pt idx="7">
                  <c:v>6380.1495295698924</c:v>
                </c:pt>
                <c:pt idx="8">
                  <c:v>6034.3395138888882</c:v>
                </c:pt>
                <c:pt idx="9">
                  <c:v>5319.9418010752697</c:v>
                </c:pt>
                <c:pt idx="10">
                  <c:v>4395.7396527777782</c:v>
                </c:pt>
                <c:pt idx="11">
                  <c:v>4190.7617271505369</c:v>
                </c:pt>
              </c:numCache>
            </c:numRef>
          </c:val>
          <c:smooth val="0"/>
        </c:ser>
        <c:ser>
          <c:idx val="1"/>
          <c:order val="1"/>
          <c:tx>
            <c:strRef>
              <c:f>Climate!$C$436</c:f>
              <c:strCache>
                <c:ptCount val="1"/>
                <c:pt idx="0">
                  <c:v>Al Ain</c:v>
                </c:pt>
              </c:strCache>
            </c:strRef>
          </c:tx>
          <c:marker>
            <c:symbol val="none"/>
          </c:marker>
          <c:cat>
            <c:strRef>
              <c:f>Climate!$G$454:$G$465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Climate!$C$437:$C$448</c:f>
              <c:numCache>
                <c:formatCode>#,##0</c:formatCode>
                <c:ptCount val="12"/>
                <c:pt idx="0">
                  <c:v>4796.6837738948625</c:v>
                </c:pt>
                <c:pt idx="1">
                  <c:v>5243.9244874338619</c:v>
                </c:pt>
                <c:pt idx="2">
                  <c:v>6348.1633288530466</c:v>
                </c:pt>
                <c:pt idx="3">
                  <c:v>6675.108827160494</c:v>
                </c:pt>
                <c:pt idx="4">
                  <c:v>6944.8910543608135</c:v>
                </c:pt>
                <c:pt idx="5">
                  <c:v>6976.5397916666661</c:v>
                </c:pt>
                <c:pt idx="6">
                  <c:v>6452.4133661887699</c:v>
                </c:pt>
                <c:pt idx="7">
                  <c:v>6616.7726702508962</c:v>
                </c:pt>
                <c:pt idx="8">
                  <c:v>6397.7305307539682</c:v>
                </c:pt>
                <c:pt idx="9">
                  <c:v>5614.5039917037457</c:v>
                </c:pt>
                <c:pt idx="10">
                  <c:v>4606.3893402777785</c:v>
                </c:pt>
                <c:pt idx="11">
                  <c:v>4317.0457325268817</c:v>
                </c:pt>
              </c:numCache>
            </c:numRef>
          </c:val>
          <c:smooth val="0"/>
        </c:ser>
        <c:ser>
          <c:idx val="2"/>
          <c:order val="2"/>
          <c:tx>
            <c:strRef>
              <c:f>Climate!$D$436</c:f>
              <c:strCache>
                <c:ptCount val="1"/>
                <c:pt idx="0">
                  <c:v>Western Region</c:v>
                </c:pt>
              </c:strCache>
            </c:strRef>
          </c:tx>
          <c:marker>
            <c:symbol val="none"/>
          </c:marker>
          <c:cat>
            <c:strRef>
              <c:f>Climate!$G$454:$G$465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Climate!$D$437:$D$448</c:f>
              <c:numCache>
                <c:formatCode>#,##0</c:formatCode>
                <c:ptCount val="12"/>
                <c:pt idx="0">
                  <c:v>4792.9432795698922</c:v>
                </c:pt>
                <c:pt idx="1">
                  <c:v>5417.1999813988086</c:v>
                </c:pt>
                <c:pt idx="2">
                  <c:v>6480.0401657706088</c:v>
                </c:pt>
                <c:pt idx="3">
                  <c:v>6500.9484722222214</c:v>
                </c:pt>
                <c:pt idx="4">
                  <c:v>7002.3530465949834</c:v>
                </c:pt>
                <c:pt idx="5">
                  <c:v>7020.6381202107295</c:v>
                </c:pt>
                <c:pt idx="6">
                  <c:v>6444.0847426757055</c:v>
                </c:pt>
                <c:pt idx="7">
                  <c:v>6620.5443604390684</c:v>
                </c:pt>
                <c:pt idx="8">
                  <c:v>6343.161944444445</c:v>
                </c:pt>
                <c:pt idx="9">
                  <c:v>5630.371365367384</c:v>
                </c:pt>
                <c:pt idx="10">
                  <c:v>4674.1400462962965</c:v>
                </c:pt>
                <c:pt idx="11">
                  <c:v>4382.8076612903224</c:v>
                </c:pt>
              </c:numCache>
            </c:numRef>
          </c:val>
          <c:smooth val="0"/>
        </c:ser>
        <c:ser>
          <c:idx val="3"/>
          <c:order val="3"/>
          <c:tx>
            <c:strRef>
              <c:f>Climate!$E$436</c:f>
              <c:strCache>
                <c:ptCount val="1"/>
                <c:pt idx="0">
                  <c:v>Abu Dhabi Islands</c:v>
                </c:pt>
              </c:strCache>
            </c:strRef>
          </c:tx>
          <c:marker>
            <c:symbol val="none"/>
          </c:marker>
          <c:cat>
            <c:strRef>
              <c:f>Climate!$G$454:$G$465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Climate!$E$437:$E$448</c:f>
              <c:numCache>
                <c:formatCode>#,##0</c:formatCode>
                <c:ptCount val="12"/>
                <c:pt idx="0">
                  <c:v>4040.8374495967737</c:v>
                </c:pt>
                <c:pt idx="1">
                  <c:v>4722.6180059523813</c:v>
                </c:pt>
                <c:pt idx="2">
                  <c:v>6001.0978421118944</c:v>
                </c:pt>
                <c:pt idx="3">
                  <c:v>5807.9913020833337</c:v>
                </c:pt>
                <c:pt idx="4">
                  <c:v>6629.728545026881</c:v>
                </c:pt>
                <c:pt idx="5">
                  <c:v>6570.2834941561259</c:v>
                </c:pt>
                <c:pt idx="6">
                  <c:v>6167.8045698924725</c:v>
                </c:pt>
                <c:pt idx="7">
                  <c:v>6185.4042338709678</c:v>
                </c:pt>
                <c:pt idx="8">
                  <c:v>5614.2596597222218</c:v>
                </c:pt>
                <c:pt idx="9">
                  <c:v>4675.565096774194</c:v>
                </c:pt>
                <c:pt idx="10">
                  <c:v>3247.5818749999999</c:v>
                </c:pt>
                <c:pt idx="11">
                  <c:v>2936.226948924731</c:v>
                </c:pt>
              </c:numCache>
            </c:numRef>
          </c:val>
          <c:smooth val="0"/>
        </c:ser>
        <c:dLbls>
          <c:showLegendKey val="0"/>
          <c:showVal val="0"/>
          <c:showCatName val="0"/>
          <c:showSerName val="0"/>
          <c:showPercent val="0"/>
          <c:showBubbleSize val="0"/>
        </c:dLbls>
        <c:marker val="1"/>
        <c:smooth val="0"/>
        <c:axId val="30507008"/>
        <c:axId val="30508544"/>
      </c:lineChart>
      <c:catAx>
        <c:axId val="30507008"/>
        <c:scaling>
          <c:orientation val="minMax"/>
        </c:scaling>
        <c:delete val="0"/>
        <c:axPos val="b"/>
        <c:numFmt formatCode="General" sourceLinked="1"/>
        <c:majorTickMark val="out"/>
        <c:minorTickMark val="none"/>
        <c:tickLblPos val="nextTo"/>
        <c:txPr>
          <a:bodyPr/>
          <a:lstStyle/>
          <a:p>
            <a:pPr>
              <a:defRPr lang="en-US"/>
            </a:pPr>
            <a:endParaRPr lang="en-US"/>
          </a:p>
        </c:txPr>
        <c:crossAx val="30508544"/>
        <c:crosses val="autoZero"/>
        <c:auto val="1"/>
        <c:lblAlgn val="ctr"/>
        <c:lblOffset val="100"/>
        <c:noMultiLvlLbl val="0"/>
      </c:catAx>
      <c:valAx>
        <c:axId val="30508544"/>
        <c:scaling>
          <c:orientation val="minMax"/>
          <c:max val="8000"/>
          <c:min val="0"/>
        </c:scaling>
        <c:delete val="0"/>
        <c:axPos val="l"/>
        <c:majorGridlines/>
        <c:title>
          <c:tx>
            <c:rich>
              <a:bodyPr rot="-5400000" vert="horz"/>
              <a:lstStyle/>
              <a:p>
                <a:pPr>
                  <a:defRPr lang="en-US" sz="800"/>
                </a:pPr>
                <a:r>
                  <a:rPr lang="en-US" sz="800"/>
                  <a:t>Watt /m²/h</a:t>
                </a:r>
              </a:p>
            </c:rich>
          </c:tx>
          <c:overlay val="0"/>
        </c:title>
        <c:numFmt formatCode="#,##0" sourceLinked="1"/>
        <c:majorTickMark val="out"/>
        <c:minorTickMark val="none"/>
        <c:tickLblPos val="nextTo"/>
        <c:txPr>
          <a:bodyPr/>
          <a:lstStyle/>
          <a:p>
            <a:pPr>
              <a:defRPr lang="en-US"/>
            </a:pPr>
            <a:endParaRPr lang="en-US"/>
          </a:p>
        </c:txPr>
        <c:crossAx val="30507008"/>
        <c:crosses val="autoZero"/>
        <c:crossBetween val="between"/>
      </c:valAx>
    </c:plotArea>
    <c:legend>
      <c:legendPos val="r"/>
      <c:layout>
        <c:manualLayout>
          <c:xMode val="edge"/>
          <c:yMode val="edge"/>
          <c:x val="8.226113072253928E-2"/>
          <c:y val="0.90476668530741156"/>
          <c:w val="0.8067451938791248"/>
          <c:h val="7.0401478547470558E-2"/>
        </c:manualLayout>
      </c:layout>
      <c:overlay val="0"/>
      <c:txPr>
        <a:bodyPr/>
        <a:lstStyle/>
        <a:p>
          <a:pPr>
            <a:defRPr lang="en-US"/>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orientation="portrait"/>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58573928259229"/>
          <c:y val="5.1368121323224034E-2"/>
          <c:w val="0.8665684601924758"/>
          <c:h val="0.71044492176855378"/>
        </c:manualLayout>
      </c:layout>
      <c:barChart>
        <c:barDir val="col"/>
        <c:grouping val="clustered"/>
        <c:varyColors val="0"/>
        <c:ser>
          <c:idx val="0"/>
          <c:order val="0"/>
          <c:tx>
            <c:strRef>
              <c:f>Climate!$H$150</c:f>
              <c:strCache>
                <c:ptCount val="1"/>
                <c:pt idx="0">
                  <c:v>Abu Dhabi</c:v>
                </c:pt>
              </c:strCache>
            </c:strRef>
          </c:tx>
          <c:invertIfNegative val="0"/>
          <c:cat>
            <c:strRef>
              <c:f>Climate!$G$151:$G$162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Climate!$H$151:$H$162</c:f>
              <c:numCache>
                <c:formatCode>#,##0.0</c:formatCode>
                <c:ptCount val="12"/>
                <c:pt idx="0">
                  <c:v>0.1</c:v>
                </c:pt>
                <c:pt idx="1">
                  <c:v>8.9</c:v>
                </c:pt>
                <c:pt idx="2">
                  <c:v>17.149999999999999</c:v>
                </c:pt>
                <c:pt idx="3">
                  <c:v>0.4</c:v>
                </c:pt>
                <c:pt idx="4">
                  <c:v>1</c:v>
                </c:pt>
                <c:pt idx="5">
                  <c:v>0</c:v>
                </c:pt>
                <c:pt idx="6">
                  <c:v>0</c:v>
                </c:pt>
                <c:pt idx="7">
                  <c:v>0</c:v>
                </c:pt>
                <c:pt idx="8">
                  <c:v>0</c:v>
                </c:pt>
                <c:pt idx="9">
                  <c:v>0.05</c:v>
                </c:pt>
                <c:pt idx="10">
                  <c:v>4.8</c:v>
                </c:pt>
                <c:pt idx="11">
                  <c:v>0</c:v>
                </c:pt>
              </c:numCache>
            </c:numRef>
          </c:val>
        </c:ser>
        <c:ser>
          <c:idx val="1"/>
          <c:order val="1"/>
          <c:tx>
            <c:strRef>
              <c:f>Climate!$I$150</c:f>
              <c:strCache>
                <c:ptCount val="1"/>
                <c:pt idx="0">
                  <c:v>Al Ain</c:v>
                </c:pt>
              </c:strCache>
            </c:strRef>
          </c:tx>
          <c:invertIfNegative val="0"/>
          <c:cat>
            <c:strRef>
              <c:f>Climate!$G$151:$G$162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Climate!$I$151:$I$162</c:f>
              <c:numCache>
                <c:formatCode>#,##0.0</c:formatCode>
                <c:ptCount val="12"/>
                <c:pt idx="0">
                  <c:v>0.46666666666666667</c:v>
                </c:pt>
                <c:pt idx="1">
                  <c:v>9.0111111111111111</c:v>
                </c:pt>
                <c:pt idx="2">
                  <c:v>8.0444444444444443</c:v>
                </c:pt>
                <c:pt idx="3">
                  <c:v>2.5000000000000001E-2</c:v>
                </c:pt>
                <c:pt idx="4">
                  <c:v>0.26666666666666666</c:v>
                </c:pt>
                <c:pt idx="5">
                  <c:v>0.75555555555555554</c:v>
                </c:pt>
                <c:pt idx="6">
                  <c:v>0.78888888888888897</c:v>
                </c:pt>
                <c:pt idx="7">
                  <c:v>1.075</c:v>
                </c:pt>
                <c:pt idx="8">
                  <c:v>0.17777777777777778</c:v>
                </c:pt>
                <c:pt idx="9">
                  <c:v>2.2222222222222223E-2</c:v>
                </c:pt>
                <c:pt idx="10">
                  <c:v>0.875</c:v>
                </c:pt>
                <c:pt idx="11">
                  <c:v>0.46666666666666667</c:v>
                </c:pt>
              </c:numCache>
            </c:numRef>
          </c:val>
        </c:ser>
        <c:ser>
          <c:idx val="2"/>
          <c:order val="2"/>
          <c:tx>
            <c:strRef>
              <c:f>Climate!$J$150</c:f>
              <c:strCache>
                <c:ptCount val="1"/>
                <c:pt idx="0">
                  <c:v>Western Region</c:v>
                </c:pt>
              </c:strCache>
            </c:strRef>
          </c:tx>
          <c:invertIfNegative val="0"/>
          <c:cat>
            <c:strRef>
              <c:f>Climate!$G$151:$G$162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Climate!$J$151:$J$162</c:f>
              <c:numCache>
                <c:formatCode>#,##0.0</c:formatCode>
                <c:ptCount val="12"/>
                <c:pt idx="0">
                  <c:v>0.13333333333333333</c:v>
                </c:pt>
                <c:pt idx="1">
                  <c:v>12.133333333333335</c:v>
                </c:pt>
                <c:pt idx="2">
                  <c:v>3.9666666666666663</c:v>
                </c:pt>
                <c:pt idx="3">
                  <c:v>9.9999999999999992E-2</c:v>
                </c:pt>
                <c:pt idx="4">
                  <c:v>0.56666666666666665</c:v>
                </c:pt>
                <c:pt idx="5">
                  <c:v>0</c:v>
                </c:pt>
                <c:pt idx="6">
                  <c:v>0</c:v>
                </c:pt>
                <c:pt idx="7">
                  <c:v>6.6666666666666666E-2</c:v>
                </c:pt>
                <c:pt idx="8">
                  <c:v>0</c:v>
                </c:pt>
                <c:pt idx="9">
                  <c:v>0</c:v>
                </c:pt>
                <c:pt idx="10">
                  <c:v>6.1000000000000005</c:v>
                </c:pt>
                <c:pt idx="11">
                  <c:v>0</c:v>
                </c:pt>
              </c:numCache>
            </c:numRef>
          </c:val>
        </c:ser>
        <c:ser>
          <c:idx val="3"/>
          <c:order val="3"/>
          <c:tx>
            <c:strRef>
              <c:f>Climate!$K$150</c:f>
              <c:strCache>
                <c:ptCount val="1"/>
                <c:pt idx="0">
                  <c:v>Abu Dhabi Islands</c:v>
                </c:pt>
              </c:strCache>
            </c:strRef>
          </c:tx>
          <c:invertIfNegative val="0"/>
          <c:cat>
            <c:strRef>
              <c:f>Climate!$G$151:$G$162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Climate!$K$151:$K$162</c:f>
              <c:numCache>
                <c:formatCode>#,##0.0</c:formatCode>
                <c:ptCount val="12"/>
                <c:pt idx="0">
                  <c:v>0.3</c:v>
                </c:pt>
                <c:pt idx="1">
                  <c:v>1.4500000000000002</c:v>
                </c:pt>
                <c:pt idx="2">
                  <c:v>6.35</c:v>
                </c:pt>
                <c:pt idx="3">
                  <c:v>1.85</c:v>
                </c:pt>
                <c:pt idx="4">
                  <c:v>0.89999999999999991</c:v>
                </c:pt>
                <c:pt idx="5">
                  <c:v>0</c:v>
                </c:pt>
                <c:pt idx="6">
                  <c:v>0</c:v>
                </c:pt>
                <c:pt idx="7">
                  <c:v>0</c:v>
                </c:pt>
                <c:pt idx="8">
                  <c:v>0</c:v>
                </c:pt>
                <c:pt idx="9">
                  <c:v>0</c:v>
                </c:pt>
                <c:pt idx="10">
                  <c:v>4.3499999999999996</c:v>
                </c:pt>
                <c:pt idx="11">
                  <c:v>0</c:v>
                </c:pt>
              </c:numCache>
            </c:numRef>
          </c:val>
        </c:ser>
        <c:dLbls>
          <c:showLegendKey val="0"/>
          <c:showVal val="0"/>
          <c:showCatName val="0"/>
          <c:showSerName val="0"/>
          <c:showPercent val="0"/>
          <c:showBubbleSize val="0"/>
        </c:dLbls>
        <c:gapWidth val="150"/>
        <c:axId val="135033216"/>
        <c:axId val="135034752"/>
      </c:barChart>
      <c:catAx>
        <c:axId val="135033216"/>
        <c:scaling>
          <c:orientation val="minMax"/>
        </c:scaling>
        <c:delete val="0"/>
        <c:axPos val="b"/>
        <c:numFmt formatCode="General" sourceLinked="1"/>
        <c:majorTickMark val="out"/>
        <c:minorTickMark val="none"/>
        <c:tickLblPos val="nextTo"/>
        <c:txPr>
          <a:bodyPr/>
          <a:lstStyle/>
          <a:p>
            <a:pPr>
              <a:defRPr lang="en-US"/>
            </a:pPr>
            <a:endParaRPr lang="en-US"/>
          </a:p>
        </c:txPr>
        <c:crossAx val="135034752"/>
        <c:crosses val="autoZero"/>
        <c:auto val="1"/>
        <c:lblAlgn val="ctr"/>
        <c:lblOffset val="100"/>
        <c:noMultiLvlLbl val="0"/>
      </c:catAx>
      <c:valAx>
        <c:axId val="135034752"/>
        <c:scaling>
          <c:orientation val="minMax"/>
        </c:scaling>
        <c:delete val="0"/>
        <c:axPos val="l"/>
        <c:majorGridlines/>
        <c:title>
          <c:tx>
            <c:rich>
              <a:bodyPr rot="-5400000" vert="horz"/>
              <a:lstStyle/>
              <a:p>
                <a:pPr>
                  <a:defRPr lang="ar-AE"/>
                </a:pPr>
                <a:r>
                  <a:rPr lang="en-US"/>
                  <a:t>Millimetres</a:t>
                </a:r>
              </a:p>
            </c:rich>
          </c:tx>
          <c:overlay val="0"/>
        </c:title>
        <c:numFmt formatCode="#,##0" sourceLinked="0"/>
        <c:majorTickMark val="out"/>
        <c:minorTickMark val="none"/>
        <c:tickLblPos val="nextTo"/>
        <c:txPr>
          <a:bodyPr/>
          <a:lstStyle/>
          <a:p>
            <a:pPr>
              <a:defRPr lang="en-US"/>
            </a:pPr>
            <a:endParaRPr lang="en-US"/>
          </a:p>
        </c:txPr>
        <c:crossAx val="135033216"/>
        <c:crosses val="autoZero"/>
        <c:crossBetween val="between"/>
      </c:valAx>
    </c:plotArea>
    <c:legend>
      <c:legendPos val="r"/>
      <c:layout>
        <c:manualLayout>
          <c:xMode val="edge"/>
          <c:yMode val="edge"/>
          <c:x val="5.5487532808399034E-2"/>
          <c:y val="0.86936944157453666"/>
          <c:w val="0.87229024496940633"/>
          <c:h val="0.10332204950796596"/>
        </c:manualLayout>
      </c:layout>
      <c:overlay val="0"/>
      <c:txPr>
        <a:bodyPr/>
        <a:lstStyle/>
        <a:p>
          <a:pPr>
            <a:defRPr lang="en-US"/>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pieChart>
        <c:varyColors val="1"/>
        <c:ser>
          <c:idx val="0"/>
          <c:order val="0"/>
          <c:cat>
            <c:strRef>
              <c:f>[6]Sheet1!$K$56:$M$56</c:f>
              <c:strCache>
                <c:ptCount val="3"/>
                <c:pt idx="0">
                  <c:v>Abu Dhabi</c:v>
                </c:pt>
                <c:pt idx="1">
                  <c:v>Al Ain</c:v>
                </c:pt>
                <c:pt idx="2">
                  <c:v>Western Region</c:v>
                </c:pt>
              </c:strCache>
            </c:strRef>
          </c:cat>
          <c:val>
            <c:numRef>
              <c:f>[6]Sheet1!$K$58:$M$58</c:f>
              <c:numCache>
                <c:formatCode>General</c:formatCode>
                <c:ptCount val="3"/>
                <c:pt idx="0">
                  <c:v>27186.5</c:v>
                </c:pt>
                <c:pt idx="1">
                  <c:v>4022.6</c:v>
                </c:pt>
                <c:pt idx="2">
                  <c:v>2038.2</c:v>
                </c:pt>
              </c:numCache>
            </c:numRef>
          </c:val>
        </c:ser>
        <c:dLbls>
          <c:showLegendKey val="0"/>
          <c:showVal val="0"/>
          <c:showCatName val="0"/>
          <c:showSerName val="0"/>
          <c:showPercent val="1"/>
          <c:showBubbleSize val="0"/>
          <c:showLeaderLines val="0"/>
        </c:dLbls>
        <c:firstSliceAng val="0"/>
      </c:pieChart>
    </c:plotArea>
    <c:legend>
      <c:legendPos val="r"/>
      <c:overlay val="0"/>
    </c:legend>
    <c:plotVisOnly val="1"/>
    <c:dispBlanksAs val="zero"/>
    <c:showDLblsOverMax val="0"/>
  </c:chart>
  <c:printSettings>
    <c:headerFooter/>
    <c:pageMargins b="0.75000000000001299" l="0.70000000000000062" r="0.70000000000000062" t="0.750000000000012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75240594925633"/>
          <c:y val="5.1400554097404488E-2"/>
          <c:w val="0.84880314960629921"/>
          <c:h val="0.66793562263051087"/>
        </c:manualLayout>
      </c:layout>
      <c:lineChart>
        <c:grouping val="standard"/>
        <c:varyColors val="0"/>
        <c:ser>
          <c:idx val="0"/>
          <c:order val="0"/>
          <c:tx>
            <c:strRef>
              <c:f>'Prices '!$J$119</c:f>
              <c:strCache>
                <c:ptCount val="1"/>
                <c:pt idx="0">
                  <c:v>2009</c:v>
                </c:pt>
              </c:strCache>
            </c:strRef>
          </c:tx>
          <c:spPr>
            <a:ln>
              <a:solidFill>
                <a:srgbClr val="BE9B55"/>
              </a:solidFill>
            </a:ln>
          </c:spPr>
          <c:marker>
            <c:symbol val="square"/>
            <c:size val="5"/>
            <c:spPr>
              <a:solidFill>
                <a:srgbClr val="BE9B55"/>
              </a:solidFill>
              <a:ln>
                <a:solidFill>
                  <a:srgbClr val="BE9B55"/>
                </a:solidFill>
              </a:ln>
            </c:spPr>
          </c:marker>
          <c:cat>
            <c:strRef>
              <c:f>'Prices '!$I$120:$I$131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'Prices '!$J$120:$J$131</c:f>
              <c:numCache>
                <c:formatCode>0.00</c:formatCode>
                <c:ptCount val="12"/>
                <c:pt idx="0">
                  <c:v>115.41458556809172</c:v>
                </c:pt>
                <c:pt idx="1">
                  <c:v>115.35488795468807</c:v>
                </c:pt>
                <c:pt idx="2">
                  <c:v>115.20000108458717</c:v>
                </c:pt>
                <c:pt idx="3">
                  <c:v>114.90300712748152</c:v>
                </c:pt>
                <c:pt idx="4">
                  <c:v>114.74917036536907</c:v>
                </c:pt>
                <c:pt idx="5">
                  <c:v>114.59684329346835</c:v>
                </c:pt>
                <c:pt idx="6">
                  <c:v>115.76462366280545</c:v>
                </c:pt>
                <c:pt idx="7">
                  <c:v>115.74920755969748</c:v>
                </c:pt>
                <c:pt idx="8">
                  <c:v>116.71043289634513</c:v>
                </c:pt>
                <c:pt idx="9">
                  <c:v>116.86860995401975</c:v>
                </c:pt>
                <c:pt idx="10">
                  <c:v>117.046028081138</c:v>
                </c:pt>
                <c:pt idx="11">
                  <c:v>117.06895440874827</c:v>
                </c:pt>
              </c:numCache>
            </c:numRef>
          </c:val>
          <c:smooth val="0"/>
        </c:ser>
        <c:ser>
          <c:idx val="1"/>
          <c:order val="1"/>
          <c:tx>
            <c:strRef>
              <c:f>'Prices '!$K$119</c:f>
              <c:strCache>
                <c:ptCount val="1"/>
                <c:pt idx="0">
                  <c:v>2010</c:v>
                </c:pt>
              </c:strCache>
            </c:strRef>
          </c:tx>
          <c:marker>
            <c:symbol val="square"/>
            <c:size val="5"/>
          </c:marker>
          <c:cat>
            <c:strRef>
              <c:f>'Prices '!$I$120:$I$131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'Prices '!$K$120:$K$131</c:f>
              <c:numCache>
                <c:formatCode>0.00</c:formatCode>
                <c:ptCount val="12"/>
                <c:pt idx="0">
                  <c:v>116.99063846263418</c:v>
                </c:pt>
                <c:pt idx="1">
                  <c:v>117.55052227203339</c:v>
                </c:pt>
                <c:pt idx="2">
                  <c:v>118.3725813507871</c:v>
                </c:pt>
                <c:pt idx="3">
                  <c:v>117.89300235491137</c:v>
                </c:pt>
                <c:pt idx="4">
                  <c:v>118.2201084982847</c:v>
                </c:pt>
                <c:pt idx="5">
                  <c:v>118.46883826274706</c:v>
                </c:pt>
                <c:pt idx="6">
                  <c:v>118.94758300655161</c:v>
                </c:pt>
                <c:pt idx="7">
                  <c:v>119.90694739509486</c:v>
                </c:pt>
                <c:pt idx="8">
                  <c:v>121.15147921084855</c:v>
                </c:pt>
                <c:pt idx="9">
                  <c:v>121.66786552806306</c:v>
                </c:pt>
                <c:pt idx="10">
                  <c:v>121.87762892547632</c:v>
                </c:pt>
                <c:pt idx="11">
                  <c:v>120.9112136950101</c:v>
                </c:pt>
              </c:numCache>
            </c:numRef>
          </c:val>
          <c:smooth val="0"/>
        </c:ser>
        <c:dLbls>
          <c:showLegendKey val="0"/>
          <c:showVal val="0"/>
          <c:showCatName val="0"/>
          <c:showSerName val="0"/>
          <c:showPercent val="0"/>
          <c:showBubbleSize val="0"/>
        </c:dLbls>
        <c:marker val="1"/>
        <c:smooth val="0"/>
        <c:axId val="116680576"/>
        <c:axId val="116682112"/>
      </c:lineChart>
      <c:catAx>
        <c:axId val="116680576"/>
        <c:scaling>
          <c:orientation val="minMax"/>
        </c:scaling>
        <c:delete val="0"/>
        <c:axPos val="b"/>
        <c:majorTickMark val="out"/>
        <c:minorTickMark val="none"/>
        <c:tickLblPos val="nextTo"/>
        <c:txPr>
          <a:bodyPr/>
          <a:lstStyle/>
          <a:p>
            <a:pPr>
              <a:defRPr sz="900">
                <a:latin typeface="Times New Roman" pitchFamily="18" charset="0"/>
                <a:cs typeface="Times New Roman" pitchFamily="18" charset="0"/>
              </a:defRPr>
            </a:pPr>
            <a:endParaRPr lang="en-US"/>
          </a:p>
        </c:txPr>
        <c:crossAx val="116682112"/>
        <c:crosses val="autoZero"/>
        <c:auto val="1"/>
        <c:lblAlgn val="ctr"/>
        <c:lblOffset val="100"/>
        <c:noMultiLvlLbl val="0"/>
      </c:catAx>
      <c:valAx>
        <c:axId val="116682112"/>
        <c:scaling>
          <c:orientation val="minMax"/>
        </c:scaling>
        <c:delete val="0"/>
        <c:axPos val="l"/>
        <c:majorGridlines/>
        <c:numFmt formatCode="0" sourceLinked="0"/>
        <c:majorTickMark val="out"/>
        <c:minorTickMark val="none"/>
        <c:tickLblPos val="nextTo"/>
        <c:crossAx val="116680576"/>
        <c:crosses val="autoZero"/>
        <c:crossBetween val="between"/>
      </c:valAx>
    </c:plotArea>
    <c:legend>
      <c:legendPos val="r"/>
      <c:layout>
        <c:manualLayout>
          <c:xMode val="edge"/>
          <c:yMode val="edge"/>
          <c:x val="0.62144444444444702"/>
          <c:y val="0.47183836395450807"/>
          <c:w val="0.12166969147005478"/>
          <c:h val="0.17283549233765141"/>
        </c:manualLayout>
      </c:layout>
      <c:overlay val="0"/>
    </c:legend>
    <c:plotVisOnly val="1"/>
    <c:dispBlanksAs val="gap"/>
    <c:showDLblsOverMax val="0"/>
  </c:chart>
  <c:printSettings>
    <c:headerFooter/>
    <c:pageMargins b="0.75000000000000222" l="0.70000000000000062" r="0.70000000000000062" t="0.75000000000000222"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n-US"/>
              <a:t>Air Pollutant Total Emissions - Oil and Gas Sector</a:t>
            </a:r>
          </a:p>
        </c:rich>
      </c:tx>
      <c:overlay val="0"/>
    </c:title>
    <c:autoTitleDeleted val="0"/>
    <c:plotArea>
      <c:layout/>
      <c:barChart>
        <c:barDir val="col"/>
        <c:grouping val="stacked"/>
        <c:varyColors val="0"/>
        <c:ser>
          <c:idx val="0"/>
          <c:order val="0"/>
          <c:tx>
            <c:strRef>
              <c:f>Environment!$A$186</c:f>
              <c:strCache>
                <c:ptCount val="1"/>
                <c:pt idx="0">
                  <c:v>Sulphur Dioxide (SO2)</c:v>
                </c:pt>
              </c:strCache>
            </c:strRef>
          </c:tx>
          <c:invertIfNegative val="0"/>
          <c:cat>
            <c:numRef>
              <c:f>Environment!$H$188:$M$188</c:f>
              <c:numCache>
                <c:formatCode>General</c:formatCode>
                <c:ptCount val="6"/>
                <c:pt idx="0">
                  <c:v>2005</c:v>
                </c:pt>
                <c:pt idx="1">
                  <c:v>2006</c:v>
                </c:pt>
                <c:pt idx="2">
                  <c:v>2007</c:v>
                </c:pt>
                <c:pt idx="3">
                  <c:v>2008</c:v>
                </c:pt>
                <c:pt idx="4">
                  <c:v>2009</c:v>
                </c:pt>
                <c:pt idx="5">
                  <c:v>2010</c:v>
                </c:pt>
              </c:numCache>
            </c:numRef>
          </c:cat>
          <c:val>
            <c:numRef>
              <c:f>Environment!$H$190:$M$190</c:f>
              <c:numCache>
                <c:formatCode>General</c:formatCode>
                <c:ptCount val="6"/>
                <c:pt idx="0" formatCode="#,##0">
                  <c:v>262539</c:v>
                </c:pt>
                <c:pt idx="3" formatCode="#,##0">
                  <c:v>156674</c:v>
                </c:pt>
                <c:pt idx="4" formatCode="#,##0">
                  <c:v>185869.69</c:v>
                </c:pt>
                <c:pt idx="5" formatCode="#,##0">
                  <c:v>219022</c:v>
                </c:pt>
              </c:numCache>
            </c:numRef>
          </c:val>
        </c:ser>
        <c:ser>
          <c:idx val="1"/>
          <c:order val="1"/>
          <c:tx>
            <c:strRef>
              <c:f>Environment!$A$187</c:f>
              <c:strCache>
                <c:ptCount val="1"/>
                <c:pt idx="0">
                  <c:v>Nitrogen Oxides (NOx)</c:v>
                </c:pt>
              </c:strCache>
            </c:strRef>
          </c:tx>
          <c:invertIfNegative val="0"/>
          <c:cat>
            <c:numRef>
              <c:f>Environment!$H$188:$M$188</c:f>
              <c:numCache>
                <c:formatCode>General</c:formatCode>
                <c:ptCount val="6"/>
                <c:pt idx="0">
                  <c:v>2005</c:v>
                </c:pt>
                <c:pt idx="1">
                  <c:v>2006</c:v>
                </c:pt>
                <c:pt idx="2">
                  <c:v>2007</c:v>
                </c:pt>
                <c:pt idx="3">
                  <c:v>2008</c:v>
                </c:pt>
                <c:pt idx="4">
                  <c:v>2009</c:v>
                </c:pt>
                <c:pt idx="5">
                  <c:v>2010</c:v>
                </c:pt>
              </c:numCache>
            </c:numRef>
          </c:cat>
          <c:val>
            <c:numRef>
              <c:f>Environment!$H$191:$M$191</c:f>
              <c:numCache>
                <c:formatCode>General</c:formatCode>
                <c:ptCount val="6"/>
                <c:pt idx="0" formatCode="#,##0">
                  <c:v>56225</c:v>
                </c:pt>
                <c:pt idx="3" formatCode="#,##0">
                  <c:v>52755</c:v>
                </c:pt>
                <c:pt idx="4" formatCode="#,##0">
                  <c:v>54781.820000000007</c:v>
                </c:pt>
                <c:pt idx="5" formatCode="#,##0">
                  <c:v>58901</c:v>
                </c:pt>
              </c:numCache>
            </c:numRef>
          </c:val>
        </c:ser>
        <c:ser>
          <c:idx val="2"/>
          <c:order val="2"/>
          <c:tx>
            <c:strRef>
              <c:f>Environment!$A$188</c:f>
              <c:strCache>
                <c:ptCount val="1"/>
                <c:pt idx="0">
                  <c:v>Volatile Organic Compounds (VOC)</c:v>
                </c:pt>
              </c:strCache>
            </c:strRef>
          </c:tx>
          <c:invertIfNegative val="0"/>
          <c:cat>
            <c:numRef>
              <c:f>Environment!$H$188:$M$188</c:f>
              <c:numCache>
                <c:formatCode>General</c:formatCode>
                <c:ptCount val="6"/>
                <c:pt idx="0">
                  <c:v>2005</c:v>
                </c:pt>
                <c:pt idx="1">
                  <c:v>2006</c:v>
                </c:pt>
                <c:pt idx="2">
                  <c:v>2007</c:v>
                </c:pt>
                <c:pt idx="3">
                  <c:v>2008</c:v>
                </c:pt>
                <c:pt idx="4">
                  <c:v>2009</c:v>
                </c:pt>
                <c:pt idx="5">
                  <c:v>2010</c:v>
                </c:pt>
              </c:numCache>
            </c:numRef>
          </c:cat>
          <c:val>
            <c:numRef>
              <c:f>Environment!$H$192:$M$192</c:f>
              <c:numCache>
                <c:formatCode>#,##0</c:formatCode>
                <c:ptCount val="6"/>
                <c:pt idx="0">
                  <c:v>64915</c:v>
                </c:pt>
                <c:pt idx="3">
                  <c:v>65475</c:v>
                </c:pt>
                <c:pt idx="4">
                  <c:v>57999.01</c:v>
                </c:pt>
                <c:pt idx="5">
                  <c:v>62170</c:v>
                </c:pt>
              </c:numCache>
            </c:numRef>
          </c:val>
        </c:ser>
        <c:dLbls>
          <c:showLegendKey val="0"/>
          <c:showVal val="0"/>
          <c:showCatName val="0"/>
          <c:showSerName val="0"/>
          <c:showPercent val="0"/>
          <c:showBubbleSize val="0"/>
        </c:dLbls>
        <c:gapWidth val="55"/>
        <c:overlap val="100"/>
        <c:axId val="137635328"/>
        <c:axId val="137636864"/>
      </c:barChart>
      <c:catAx>
        <c:axId val="137635328"/>
        <c:scaling>
          <c:orientation val="minMax"/>
        </c:scaling>
        <c:delete val="0"/>
        <c:axPos val="b"/>
        <c:numFmt formatCode="General" sourceLinked="1"/>
        <c:majorTickMark val="none"/>
        <c:minorTickMark val="none"/>
        <c:tickLblPos val="nextTo"/>
        <c:crossAx val="137636864"/>
        <c:crosses val="autoZero"/>
        <c:auto val="1"/>
        <c:lblAlgn val="ctr"/>
        <c:lblOffset val="100"/>
        <c:noMultiLvlLbl val="0"/>
      </c:catAx>
      <c:valAx>
        <c:axId val="137636864"/>
        <c:scaling>
          <c:orientation val="minMax"/>
        </c:scaling>
        <c:delete val="0"/>
        <c:axPos val="l"/>
        <c:majorGridlines/>
        <c:numFmt formatCode="#,##0" sourceLinked="1"/>
        <c:majorTickMark val="none"/>
        <c:minorTickMark val="none"/>
        <c:tickLblPos val="nextTo"/>
        <c:crossAx val="137635328"/>
        <c:crosses val="autoZero"/>
        <c:crossBetween val="between"/>
      </c:valAx>
    </c:plotArea>
    <c:legend>
      <c:legendPos val="r"/>
      <c:overlay val="0"/>
    </c:legend>
    <c:plotVisOnly val="1"/>
    <c:dispBlanksAs val="gap"/>
    <c:showDLblsOverMax val="0"/>
  </c:chart>
  <c:printSettings>
    <c:headerFooter/>
    <c:pageMargins b="0.7500000000000131" l="0.70000000000000062" r="0.70000000000000062" t="0.7500000000000131"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barChart>
        <c:barDir val="col"/>
        <c:grouping val="stacked"/>
        <c:varyColors val="0"/>
        <c:ser>
          <c:idx val="0"/>
          <c:order val="0"/>
          <c:tx>
            <c:strRef>
              <c:f>Environment!$G$288</c:f>
              <c:strCache>
                <c:ptCount val="1"/>
                <c:pt idx="0">
                  <c:v>Nitrogen Oxides </c:v>
                </c:pt>
              </c:strCache>
            </c:strRef>
          </c:tx>
          <c:invertIfNegative val="0"/>
          <c:cat>
            <c:numRef>
              <c:f>[7]Sheet1!$B$5:$G$5</c:f>
              <c:numCache>
                <c:formatCode>General</c:formatCode>
                <c:ptCount val="6"/>
                <c:pt idx="0">
                  <c:v>2005</c:v>
                </c:pt>
                <c:pt idx="1">
                  <c:v>2006</c:v>
                </c:pt>
                <c:pt idx="2">
                  <c:v>2007</c:v>
                </c:pt>
                <c:pt idx="3">
                  <c:v>2008</c:v>
                </c:pt>
                <c:pt idx="4">
                  <c:v>2009</c:v>
                </c:pt>
                <c:pt idx="5">
                  <c:v>2010</c:v>
                </c:pt>
              </c:numCache>
            </c:numRef>
          </c:cat>
          <c:val>
            <c:numRef>
              <c:f>[7]Sheet1!$B$6:$G$6</c:f>
              <c:numCache>
                <c:formatCode>General</c:formatCode>
                <c:ptCount val="6"/>
                <c:pt idx="0">
                  <c:v>25161.27</c:v>
                </c:pt>
                <c:pt idx="1">
                  <c:v>24490.5</c:v>
                </c:pt>
                <c:pt idx="2">
                  <c:v>14512.77</c:v>
                </c:pt>
                <c:pt idx="3">
                  <c:v>11307.25</c:v>
                </c:pt>
                <c:pt idx="4">
                  <c:v>14479.63</c:v>
                </c:pt>
                <c:pt idx="5">
                  <c:v>13481.088</c:v>
                </c:pt>
              </c:numCache>
            </c:numRef>
          </c:val>
        </c:ser>
        <c:ser>
          <c:idx val="1"/>
          <c:order val="1"/>
          <c:tx>
            <c:strRef>
              <c:f>[7]Sheet1!$H$7</c:f>
              <c:strCache>
                <c:ptCount val="1"/>
                <c:pt idx="0">
                  <c:v>Sulphur Dioxide</c:v>
                </c:pt>
              </c:strCache>
            </c:strRef>
          </c:tx>
          <c:invertIfNegative val="0"/>
          <c:cat>
            <c:numRef>
              <c:f>[7]Sheet1!$B$5:$G$5</c:f>
              <c:numCache>
                <c:formatCode>General</c:formatCode>
                <c:ptCount val="6"/>
                <c:pt idx="0">
                  <c:v>2005</c:v>
                </c:pt>
                <c:pt idx="1">
                  <c:v>2006</c:v>
                </c:pt>
                <c:pt idx="2">
                  <c:v>2007</c:v>
                </c:pt>
                <c:pt idx="3">
                  <c:v>2008</c:v>
                </c:pt>
                <c:pt idx="4">
                  <c:v>2009</c:v>
                </c:pt>
                <c:pt idx="5">
                  <c:v>2010</c:v>
                </c:pt>
              </c:numCache>
            </c:numRef>
          </c:cat>
          <c:val>
            <c:numRef>
              <c:f>[7]Sheet1!$B$7:$G$7</c:f>
              <c:numCache>
                <c:formatCode>General</c:formatCode>
                <c:ptCount val="6"/>
                <c:pt idx="0">
                  <c:v>1141.07</c:v>
                </c:pt>
                <c:pt idx="1">
                  <c:v>14369.72</c:v>
                </c:pt>
                <c:pt idx="2">
                  <c:v>5606.26</c:v>
                </c:pt>
                <c:pt idx="3">
                  <c:v>1233.47</c:v>
                </c:pt>
                <c:pt idx="4">
                  <c:v>5383.04</c:v>
                </c:pt>
                <c:pt idx="5">
                  <c:v>4240.0300000000007</c:v>
                </c:pt>
              </c:numCache>
            </c:numRef>
          </c:val>
        </c:ser>
        <c:ser>
          <c:idx val="2"/>
          <c:order val="2"/>
          <c:tx>
            <c:strRef>
              <c:f>[7]Sheet1!$H$8</c:f>
              <c:strCache>
                <c:ptCount val="1"/>
                <c:pt idx="0">
                  <c:v>Volatile Organic Compounds </c:v>
                </c:pt>
              </c:strCache>
            </c:strRef>
          </c:tx>
          <c:invertIfNegative val="0"/>
          <c:cat>
            <c:numRef>
              <c:f>[7]Sheet1!$B$5:$G$5</c:f>
              <c:numCache>
                <c:formatCode>General</c:formatCode>
                <c:ptCount val="6"/>
                <c:pt idx="0">
                  <c:v>2005</c:v>
                </c:pt>
                <c:pt idx="1">
                  <c:v>2006</c:v>
                </c:pt>
                <c:pt idx="2">
                  <c:v>2007</c:v>
                </c:pt>
                <c:pt idx="3">
                  <c:v>2008</c:v>
                </c:pt>
                <c:pt idx="4">
                  <c:v>2009</c:v>
                </c:pt>
                <c:pt idx="5">
                  <c:v>2010</c:v>
                </c:pt>
              </c:numCache>
            </c:numRef>
          </c:cat>
          <c:val>
            <c:numRef>
              <c:f>[7]Sheet1!$B$8:$G$8</c:f>
              <c:numCache>
                <c:formatCode>General</c:formatCode>
                <c:ptCount val="6"/>
                <c:pt idx="0">
                  <c:v>167.06</c:v>
                </c:pt>
                <c:pt idx="1">
                  <c:v>158.02000000000001</c:v>
                </c:pt>
                <c:pt idx="2">
                  <c:v>210.59</c:v>
                </c:pt>
                <c:pt idx="3">
                  <c:v>224.29</c:v>
                </c:pt>
                <c:pt idx="4">
                  <c:v>231.03</c:v>
                </c:pt>
                <c:pt idx="5">
                  <c:v>189</c:v>
                </c:pt>
              </c:numCache>
            </c:numRef>
          </c:val>
        </c:ser>
        <c:dLbls>
          <c:showLegendKey val="0"/>
          <c:showVal val="0"/>
          <c:showCatName val="0"/>
          <c:showSerName val="0"/>
          <c:showPercent val="0"/>
          <c:showBubbleSize val="0"/>
        </c:dLbls>
        <c:gapWidth val="150"/>
        <c:overlap val="100"/>
        <c:axId val="137679616"/>
        <c:axId val="137681152"/>
      </c:barChart>
      <c:catAx>
        <c:axId val="137679616"/>
        <c:scaling>
          <c:orientation val="minMax"/>
        </c:scaling>
        <c:delete val="0"/>
        <c:axPos val="b"/>
        <c:numFmt formatCode="General" sourceLinked="1"/>
        <c:majorTickMark val="out"/>
        <c:minorTickMark val="none"/>
        <c:tickLblPos val="nextTo"/>
        <c:crossAx val="137681152"/>
        <c:crosses val="autoZero"/>
        <c:auto val="1"/>
        <c:lblAlgn val="ctr"/>
        <c:lblOffset val="100"/>
        <c:noMultiLvlLbl val="0"/>
      </c:catAx>
      <c:valAx>
        <c:axId val="137681152"/>
        <c:scaling>
          <c:orientation val="minMax"/>
        </c:scaling>
        <c:delete val="0"/>
        <c:axPos val="l"/>
        <c:majorGridlines/>
        <c:title>
          <c:tx>
            <c:rich>
              <a:bodyPr rot="-5400000" vert="horz"/>
              <a:lstStyle/>
              <a:p>
                <a:pPr>
                  <a:defRPr/>
                </a:pPr>
                <a:r>
                  <a:rPr lang="en-US"/>
                  <a:t>Tons</a:t>
                </a:r>
              </a:p>
            </c:rich>
          </c:tx>
          <c:overlay val="0"/>
        </c:title>
        <c:numFmt formatCode="#,##0" sourceLinked="0"/>
        <c:majorTickMark val="out"/>
        <c:minorTickMark val="none"/>
        <c:tickLblPos val="nextTo"/>
        <c:crossAx val="137679616"/>
        <c:crosses val="autoZero"/>
        <c:crossBetween val="between"/>
      </c:valAx>
    </c:plotArea>
    <c:legend>
      <c:legendPos val="r"/>
      <c:overlay val="0"/>
    </c:legend>
    <c:plotVisOnly val="1"/>
    <c:dispBlanksAs val="gap"/>
    <c:showDLblsOverMax val="0"/>
  </c:chart>
  <c:printSettings>
    <c:headerFooter/>
    <c:pageMargins b="0.75000000000001299" l="0.70000000000000062" r="0.70000000000000062" t="0.75000000000001299"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pieChart>
        <c:varyColors val="1"/>
        <c:ser>
          <c:idx val="0"/>
          <c:order val="0"/>
          <c:cat>
            <c:strRef>
              <c:f>[8]Sheet1!$A$39:$A$41</c:f>
              <c:strCache>
                <c:ptCount val="3"/>
                <c:pt idx="0">
                  <c:v>Fresh Groundwater</c:v>
                </c:pt>
                <c:pt idx="1">
                  <c:v>Brackish Groundwater</c:v>
                </c:pt>
                <c:pt idx="2">
                  <c:v>Saline Groundwater</c:v>
                </c:pt>
              </c:strCache>
            </c:strRef>
          </c:cat>
          <c:val>
            <c:numRef>
              <c:f>[8]Sheet1!$B$39:$B$41</c:f>
              <c:numCache>
                <c:formatCode>General</c:formatCode>
                <c:ptCount val="3"/>
                <c:pt idx="0">
                  <c:v>3611893.5579400002</c:v>
                </c:pt>
                <c:pt idx="1">
                  <c:v>25076483.897999998</c:v>
                </c:pt>
                <c:pt idx="2">
                  <c:v>111348387.27339999</c:v>
                </c:pt>
              </c:numCache>
            </c:numRef>
          </c:val>
        </c:ser>
        <c:dLbls>
          <c:showLegendKey val="0"/>
          <c:showVal val="0"/>
          <c:showCatName val="0"/>
          <c:showSerName val="0"/>
          <c:showPercent val="1"/>
          <c:showBubbleSize val="0"/>
          <c:showLeaderLines val="0"/>
        </c:dLbls>
        <c:firstSliceAng val="0"/>
      </c:pieChart>
    </c:plotArea>
    <c:legend>
      <c:legendPos val="r"/>
      <c:overlay val="0"/>
    </c:legend>
    <c:plotVisOnly val="1"/>
    <c:dispBlanksAs val="zero"/>
    <c:showDLblsOverMax val="0"/>
  </c:chart>
  <c:printSettings>
    <c:headerFooter/>
    <c:pageMargins b="0.75000000000001266" l="0.70000000000000062" r="0.70000000000000062" t="0.75000000000001266"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manualLayout>
          <c:layoutTarget val="inner"/>
          <c:xMode val="edge"/>
          <c:yMode val="edge"/>
          <c:x val="0.24474584210916564"/>
          <c:y val="5.0925925925925902E-2"/>
          <c:w val="0.71828184945078821"/>
          <c:h val="0.77705844391935264"/>
        </c:manualLayout>
      </c:layout>
      <c:barChart>
        <c:barDir val="bar"/>
        <c:grouping val="stacked"/>
        <c:varyColors val="0"/>
        <c:ser>
          <c:idx val="0"/>
          <c:order val="0"/>
          <c:tx>
            <c:strRef>
              <c:f>Environment!$H$6</c:f>
              <c:strCache>
                <c:ptCount val="1"/>
                <c:pt idx="0">
                  <c:v>Abu Dhabi</c:v>
                </c:pt>
              </c:strCache>
            </c:strRef>
          </c:tx>
          <c:spPr>
            <a:ln>
              <a:solidFill>
                <a:srgbClr val="999848"/>
              </a:solidFill>
            </a:ln>
          </c:spPr>
          <c:invertIfNegative val="0"/>
          <c:cat>
            <c:strRef>
              <c:f>Environment!$G$7:$G$13</c:f>
              <c:strCache>
                <c:ptCount val="7"/>
                <c:pt idx="0">
                  <c:v>Sulphur dioxide </c:v>
                </c:pt>
                <c:pt idx="1">
                  <c:v>Nitrogen dioxide</c:v>
                </c:pt>
                <c:pt idx="2">
                  <c:v>Methane</c:v>
                </c:pt>
                <c:pt idx="3">
                  <c:v>Ground level ozone</c:v>
                </c:pt>
                <c:pt idx="4">
                  <c:v>Particulate matter</c:v>
                </c:pt>
                <c:pt idx="5">
                  <c:v>Hydrogen sulphide</c:v>
                </c:pt>
                <c:pt idx="6">
                  <c:v>Carbon monoxide</c:v>
                </c:pt>
              </c:strCache>
            </c:strRef>
          </c:cat>
          <c:val>
            <c:numRef>
              <c:f>Environment!$H$7:$H$13</c:f>
              <c:numCache>
                <c:formatCode>General</c:formatCode>
                <c:ptCount val="7"/>
                <c:pt idx="0">
                  <c:v>9.4</c:v>
                </c:pt>
                <c:pt idx="1">
                  <c:v>48.3</c:v>
                </c:pt>
                <c:pt idx="2">
                  <c:v>0.6825</c:v>
                </c:pt>
                <c:pt idx="3">
                  <c:v>54.9</c:v>
                </c:pt>
                <c:pt idx="4">
                  <c:v>152.69999999999999</c:v>
                </c:pt>
                <c:pt idx="5">
                  <c:v>4.4800000000000004</c:v>
                </c:pt>
                <c:pt idx="6">
                  <c:v>1.04</c:v>
                </c:pt>
              </c:numCache>
            </c:numRef>
          </c:val>
        </c:ser>
        <c:ser>
          <c:idx val="1"/>
          <c:order val="1"/>
          <c:tx>
            <c:strRef>
              <c:f>Environment!$I$6</c:f>
              <c:strCache>
                <c:ptCount val="1"/>
                <c:pt idx="0">
                  <c:v>Al Ain</c:v>
                </c:pt>
              </c:strCache>
            </c:strRef>
          </c:tx>
          <c:spPr>
            <a:ln>
              <a:solidFill>
                <a:srgbClr val="999848">
                  <a:alpha val="70000"/>
                </a:srgbClr>
              </a:solidFill>
            </a:ln>
          </c:spPr>
          <c:invertIfNegative val="0"/>
          <c:cat>
            <c:strRef>
              <c:f>Environment!$G$7:$G$13</c:f>
              <c:strCache>
                <c:ptCount val="7"/>
                <c:pt idx="0">
                  <c:v>Sulphur dioxide </c:v>
                </c:pt>
                <c:pt idx="1">
                  <c:v>Nitrogen dioxide</c:v>
                </c:pt>
                <c:pt idx="2">
                  <c:v>Methane</c:v>
                </c:pt>
                <c:pt idx="3">
                  <c:v>Ground level ozone</c:v>
                </c:pt>
                <c:pt idx="4">
                  <c:v>Particulate matter</c:v>
                </c:pt>
                <c:pt idx="5">
                  <c:v>Hydrogen sulphide</c:v>
                </c:pt>
                <c:pt idx="6">
                  <c:v>Carbon monoxide</c:v>
                </c:pt>
              </c:strCache>
            </c:strRef>
          </c:cat>
          <c:val>
            <c:numRef>
              <c:f>Environment!$I$7:$I$13</c:f>
              <c:numCache>
                <c:formatCode>General</c:formatCode>
                <c:ptCount val="7"/>
                <c:pt idx="0">
                  <c:v>5.6</c:v>
                </c:pt>
                <c:pt idx="1">
                  <c:v>32.299999999999997</c:v>
                </c:pt>
                <c:pt idx="2">
                  <c:v>1.855</c:v>
                </c:pt>
                <c:pt idx="3">
                  <c:v>37.9</c:v>
                </c:pt>
                <c:pt idx="4">
                  <c:v>111.7</c:v>
                </c:pt>
                <c:pt idx="5">
                  <c:v>1.88</c:v>
                </c:pt>
                <c:pt idx="6">
                  <c:v>0.85</c:v>
                </c:pt>
              </c:numCache>
            </c:numRef>
          </c:val>
        </c:ser>
        <c:ser>
          <c:idx val="2"/>
          <c:order val="2"/>
          <c:tx>
            <c:strRef>
              <c:f>Environment!$J$6</c:f>
              <c:strCache>
                <c:ptCount val="1"/>
                <c:pt idx="0">
                  <c:v>Western Region</c:v>
                </c:pt>
              </c:strCache>
            </c:strRef>
          </c:tx>
          <c:spPr>
            <a:ln>
              <a:solidFill>
                <a:srgbClr val="999848">
                  <a:alpha val="50000"/>
                </a:srgbClr>
              </a:solidFill>
            </a:ln>
          </c:spPr>
          <c:invertIfNegative val="0"/>
          <c:cat>
            <c:strRef>
              <c:f>Environment!$G$7:$G$13</c:f>
              <c:strCache>
                <c:ptCount val="7"/>
                <c:pt idx="0">
                  <c:v>Sulphur dioxide </c:v>
                </c:pt>
                <c:pt idx="1">
                  <c:v>Nitrogen dioxide</c:v>
                </c:pt>
                <c:pt idx="2">
                  <c:v>Methane</c:v>
                </c:pt>
                <c:pt idx="3">
                  <c:v>Ground level ozone</c:v>
                </c:pt>
                <c:pt idx="4">
                  <c:v>Particulate matter</c:v>
                </c:pt>
                <c:pt idx="5">
                  <c:v>Hydrogen sulphide</c:v>
                </c:pt>
                <c:pt idx="6">
                  <c:v>Carbon monoxide</c:v>
                </c:pt>
              </c:strCache>
            </c:strRef>
          </c:cat>
          <c:val>
            <c:numRef>
              <c:f>Environment!$J$7:$J$13</c:f>
              <c:numCache>
                <c:formatCode>General</c:formatCode>
                <c:ptCount val="7"/>
                <c:pt idx="0">
                  <c:v>6.2</c:v>
                </c:pt>
                <c:pt idx="1">
                  <c:v>10.8</c:v>
                </c:pt>
                <c:pt idx="2">
                  <c:v>2.21</c:v>
                </c:pt>
                <c:pt idx="3">
                  <c:v>79.27</c:v>
                </c:pt>
                <c:pt idx="4">
                  <c:v>127.9</c:v>
                </c:pt>
                <c:pt idx="5">
                  <c:v>2.3149999999999999</c:v>
                </c:pt>
                <c:pt idx="6">
                  <c:v>0</c:v>
                </c:pt>
              </c:numCache>
            </c:numRef>
          </c:val>
        </c:ser>
        <c:dLbls>
          <c:showLegendKey val="0"/>
          <c:showVal val="0"/>
          <c:showCatName val="0"/>
          <c:showSerName val="0"/>
          <c:showPercent val="0"/>
          <c:showBubbleSize val="0"/>
        </c:dLbls>
        <c:gapWidth val="150"/>
        <c:overlap val="100"/>
        <c:axId val="139044736"/>
        <c:axId val="139046272"/>
      </c:barChart>
      <c:catAx>
        <c:axId val="139044736"/>
        <c:scaling>
          <c:orientation val="minMax"/>
        </c:scaling>
        <c:delete val="0"/>
        <c:axPos val="l"/>
        <c:majorTickMark val="out"/>
        <c:minorTickMark val="none"/>
        <c:tickLblPos val="nextTo"/>
        <c:crossAx val="139046272"/>
        <c:crosses val="autoZero"/>
        <c:auto val="1"/>
        <c:lblAlgn val="ctr"/>
        <c:lblOffset val="100"/>
        <c:noMultiLvlLbl val="0"/>
      </c:catAx>
      <c:valAx>
        <c:axId val="139046272"/>
        <c:scaling>
          <c:orientation val="minMax"/>
          <c:max val="400"/>
        </c:scaling>
        <c:delete val="0"/>
        <c:axPos val="b"/>
        <c:majorGridlines>
          <c:spPr>
            <a:ln w="3175">
              <a:solidFill>
                <a:srgbClr val="999848">
                  <a:alpha val="66000"/>
                </a:srgbClr>
              </a:solidFill>
            </a:ln>
          </c:spPr>
        </c:majorGridlines>
        <c:title>
          <c:tx>
            <c:rich>
              <a:bodyPr/>
              <a:lstStyle/>
              <a:p>
                <a:pPr>
                  <a:defRPr/>
                </a:pPr>
                <a:r>
                  <a:rPr lang="en-US"/>
                  <a:t>micrograms/m</a:t>
                </a:r>
                <a:r>
                  <a:rPr lang="en-US" baseline="30000"/>
                  <a:t>3</a:t>
                </a:r>
              </a:p>
            </c:rich>
          </c:tx>
          <c:layout>
            <c:manualLayout>
              <c:xMode val="edge"/>
              <c:yMode val="edge"/>
              <c:x val="0.48899945821165108"/>
              <c:y val="0.92319278930063653"/>
            </c:manualLayout>
          </c:layout>
          <c:overlay val="0"/>
        </c:title>
        <c:numFmt formatCode="General" sourceLinked="1"/>
        <c:majorTickMark val="out"/>
        <c:minorTickMark val="none"/>
        <c:tickLblPos val="nextTo"/>
        <c:crossAx val="139044736"/>
        <c:crosses val="autoZero"/>
        <c:crossBetween val="between"/>
        <c:majorUnit val="50"/>
        <c:minorUnit val="10"/>
      </c:valAx>
    </c:plotArea>
    <c:plotVisOnly val="1"/>
    <c:dispBlanksAs val="gap"/>
    <c:showDLblsOverMax val="0"/>
  </c:chart>
  <c:txPr>
    <a:bodyPr/>
    <a:lstStyle/>
    <a:p>
      <a:pPr>
        <a:defRPr baseline="0"/>
      </a:pPr>
      <a:endParaRPr lang="en-US"/>
    </a:p>
  </c:txPr>
  <c:printSettings>
    <c:headerFooter/>
    <c:pageMargins b="1" l="0.75000000000000133" r="0.75000000000000133"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100"/>
            </a:pPr>
            <a:r>
              <a:rPr lang="en-US" sz="1100"/>
              <a:t>Quantity of Treated Wastewater by Region</a:t>
            </a:r>
          </a:p>
        </c:rich>
      </c:tx>
      <c:overlay val="1"/>
    </c:title>
    <c:autoTitleDeleted val="0"/>
    <c:plotArea>
      <c:layout>
        <c:manualLayout>
          <c:layoutTarget val="inner"/>
          <c:xMode val="edge"/>
          <c:yMode val="edge"/>
          <c:x val="0.21288766206346479"/>
          <c:y val="0.21319731143904128"/>
          <c:w val="0.55767295892567625"/>
          <c:h val="0.75220992362721961"/>
        </c:manualLayout>
      </c:layout>
      <c:pieChart>
        <c:varyColors val="1"/>
        <c:ser>
          <c:idx val="0"/>
          <c:order val="0"/>
          <c:dPt>
            <c:idx val="0"/>
            <c:bubble3D val="0"/>
            <c:spPr>
              <a:solidFill>
                <a:srgbClr val="999848"/>
              </a:solidFill>
            </c:spPr>
          </c:dPt>
          <c:dPt>
            <c:idx val="1"/>
            <c:bubble3D val="0"/>
            <c:spPr>
              <a:solidFill>
                <a:srgbClr val="999848">
                  <a:alpha val="70000"/>
                </a:srgbClr>
              </a:solidFill>
            </c:spPr>
          </c:dPt>
          <c:dPt>
            <c:idx val="2"/>
            <c:bubble3D val="0"/>
            <c:spPr>
              <a:solidFill>
                <a:srgbClr val="999848">
                  <a:alpha val="50000"/>
                </a:srgbClr>
              </a:solidFill>
            </c:spPr>
          </c:dPt>
          <c:dLbls>
            <c:dLbl>
              <c:idx val="0"/>
              <c:layout>
                <c:manualLayout>
                  <c:x val="-0.29930082725232404"/>
                  <c:y val="-0.17999117831202649"/>
                </c:manualLayout>
              </c:layout>
              <c:showLegendKey val="0"/>
              <c:showVal val="0"/>
              <c:showCatName val="1"/>
              <c:showSerName val="0"/>
              <c:showPercent val="1"/>
              <c:showBubbleSize val="0"/>
            </c:dLbl>
            <c:dLbl>
              <c:idx val="1"/>
              <c:layout>
                <c:manualLayout>
                  <c:x val="0.14676221720598301"/>
                  <c:y val="0.21403724968199167"/>
                </c:manualLayout>
              </c:layout>
              <c:showLegendKey val="0"/>
              <c:showVal val="0"/>
              <c:showCatName val="1"/>
              <c:showSerName val="0"/>
              <c:showPercent val="1"/>
              <c:showBubbleSize val="0"/>
            </c:dLbl>
            <c:dLbl>
              <c:idx val="2"/>
              <c:layout>
                <c:manualLayout>
                  <c:x val="9.5505035892463674E-2"/>
                  <c:y val="0.27710469021516082"/>
                </c:manualLayout>
              </c:layout>
              <c:showLegendKey val="0"/>
              <c:showVal val="0"/>
              <c:showCatName val="1"/>
              <c:showSerName val="0"/>
              <c:showPercent val="1"/>
              <c:showBubbleSize val="0"/>
            </c:dLbl>
            <c:showLegendKey val="0"/>
            <c:showVal val="0"/>
            <c:showCatName val="1"/>
            <c:showSerName val="0"/>
            <c:showPercent val="1"/>
            <c:showBubbleSize val="0"/>
            <c:showLeaderLines val="1"/>
          </c:dLbls>
          <c:cat>
            <c:strRef>
              <c:f>Environment!$G$384:$G$386</c:f>
              <c:strCache>
                <c:ptCount val="3"/>
                <c:pt idx="0">
                  <c:v>Abu Dhabi</c:v>
                </c:pt>
                <c:pt idx="1">
                  <c:v>Al Ain</c:v>
                </c:pt>
                <c:pt idx="2">
                  <c:v>Western Region</c:v>
                </c:pt>
              </c:strCache>
            </c:strRef>
          </c:cat>
          <c:val>
            <c:numRef>
              <c:f>Environment!$H$384:$H$386</c:f>
              <c:numCache>
                <c:formatCode>#,##0.0</c:formatCode>
                <c:ptCount val="3"/>
                <c:pt idx="0">
                  <c:v>183.04</c:v>
                </c:pt>
                <c:pt idx="1">
                  <c:v>54.75</c:v>
                </c:pt>
                <c:pt idx="2">
                  <c:v>8.7530000000000001</c:v>
                </c:pt>
              </c:numCache>
            </c:numRef>
          </c:val>
        </c:ser>
        <c:dLbls>
          <c:showLegendKey val="0"/>
          <c:showVal val="0"/>
          <c:showCatName val="1"/>
          <c:showSerName val="0"/>
          <c:showPercent val="1"/>
          <c:showBubbleSize val="0"/>
          <c:showLeaderLines val="1"/>
        </c:dLbls>
        <c:firstSliceAng val="0"/>
      </c:pieChart>
    </c:plotArea>
    <c:plotVisOnly val="1"/>
    <c:dispBlanksAs val="zero"/>
    <c:showDLblsOverMax val="0"/>
  </c:chart>
  <c:spPr>
    <a:ln>
      <a:noFill/>
    </a:ln>
  </c:spPr>
  <c:printSettings>
    <c:headerFooter/>
    <c:pageMargins b="1" l="0.75000000000000133" r="0.75000000000000133"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a:pPr>
            <a:r>
              <a:rPr lang="en-US" sz="1200"/>
              <a:t>Quantity of Treated Wastewater Reused by Region</a:t>
            </a:r>
          </a:p>
        </c:rich>
      </c:tx>
      <c:overlay val="1"/>
    </c:title>
    <c:autoTitleDeleted val="0"/>
    <c:plotArea>
      <c:layout>
        <c:manualLayout>
          <c:layoutTarget val="inner"/>
          <c:xMode val="edge"/>
          <c:yMode val="edge"/>
          <c:x val="0.25862321122903131"/>
          <c:y val="0.23772102818215154"/>
          <c:w val="0.49666689489900812"/>
          <c:h val="0.75818629477894151"/>
        </c:manualLayout>
      </c:layout>
      <c:pieChart>
        <c:varyColors val="1"/>
        <c:ser>
          <c:idx val="0"/>
          <c:order val="0"/>
          <c:dPt>
            <c:idx val="0"/>
            <c:bubble3D val="0"/>
            <c:spPr>
              <a:solidFill>
                <a:srgbClr val="999848"/>
              </a:solidFill>
            </c:spPr>
          </c:dPt>
          <c:dPt>
            <c:idx val="1"/>
            <c:bubble3D val="0"/>
            <c:spPr>
              <a:solidFill>
                <a:srgbClr val="999848">
                  <a:alpha val="70000"/>
                </a:srgbClr>
              </a:solidFill>
            </c:spPr>
          </c:dPt>
          <c:dPt>
            <c:idx val="2"/>
            <c:bubble3D val="0"/>
            <c:spPr>
              <a:solidFill>
                <a:srgbClr val="999848">
                  <a:alpha val="50000"/>
                </a:srgbClr>
              </a:solidFill>
            </c:spPr>
          </c:dPt>
          <c:dLbls>
            <c:dLbl>
              <c:idx val="2"/>
              <c:layout>
                <c:manualLayout>
                  <c:x val="9.8020403971243092E-2"/>
                  <c:y val="0.27447192174370078"/>
                </c:manualLayout>
              </c:layout>
              <c:showLegendKey val="0"/>
              <c:showVal val="0"/>
              <c:showCatName val="1"/>
              <c:showSerName val="0"/>
              <c:showPercent val="1"/>
              <c:showBubbleSize val="0"/>
            </c:dLbl>
            <c:showLegendKey val="0"/>
            <c:showVal val="0"/>
            <c:showCatName val="1"/>
            <c:showSerName val="0"/>
            <c:showPercent val="1"/>
            <c:showBubbleSize val="0"/>
            <c:showLeaderLines val="1"/>
          </c:dLbls>
          <c:cat>
            <c:strRef>
              <c:f>Environment!$I$384:$I$386</c:f>
              <c:strCache>
                <c:ptCount val="3"/>
                <c:pt idx="0">
                  <c:v>Abu Dhabi</c:v>
                </c:pt>
                <c:pt idx="1">
                  <c:v>Al Ain</c:v>
                </c:pt>
                <c:pt idx="2">
                  <c:v>Western Region</c:v>
                </c:pt>
              </c:strCache>
            </c:strRef>
          </c:cat>
          <c:val>
            <c:numRef>
              <c:f>Environment!$J$384:$J$386</c:f>
              <c:numCache>
                <c:formatCode>#,##0.0</c:formatCode>
                <c:ptCount val="3"/>
                <c:pt idx="0">
                  <c:v>65.53</c:v>
                </c:pt>
                <c:pt idx="1">
                  <c:v>52.012999999999998</c:v>
                </c:pt>
                <c:pt idx="2">
                  <c:v>8.7530000000000001</c:v>
                </c:pt>
              </c:numCache>
            </c:numRef>
          </c:val>
        </c:ser>
        <c:dLbls>
          <c:showLegendKey val="0"/>
          <c:showVal val="0"/>
          <c:showCatName val="1"/>
          <c:showSerName val="0"/>
          <c:showPercent val="1"/>
          <c:showBubbleSize val="0"/>
          <c:showLeaderLines val="1"/>
        </c:dLbls>
        <c:firstSliceAng val="0"/>
      </c:pieChart>
    </c:plotArea>
    <c:plotVisOnly val="1"/>
    <c:dispBlanksAs val="zero"/>
    <c:showDLblsOverMax val="0"/>
  </c:chart>
  <c:spPr>
    <a:ln>
      <a:noFill/>
    </a:ln>
  </c:spPr>
  <c:printSettings>
    <c:headerFooter/>
    <c:pageMargins b="1" l="0.75000000000000133" r="0.75000000000000133"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593336501297451E-2"/>
          <c:y val="5.8428201942854814E-2"/>
          <c:w val="0.91442843668353546"/>
          <c:h val="0.91435876872471356"/>
        </c:manualLayout>
      </c:layout>
      <c:barChart>
        <c:barDir val="col"/>
        <c:grouping val="clustered"/>
        <c:varyColors val="0"/>
        <c:ser>
          <c:idx val="0"/>
          <c:order val="0"/>
          <c:spPr>
            <a:solidFill>
              <a:srgbClr val="B4975A"/>
            </a:solidFill>
          </c:spPr>
          <c:invertIfNegative val="0"/>
          <c:dLbls>
            <c:dLbl>
              <c:idx val="0"/>
              <c:layout>
                <c:manualLayout>
                  <c:x val="0"/>
                  <c:y val="-6.6889655593765945E-2"/>
                </c:manualLayout>
              </c:layout>
              <c:dLblPos val="outEnd"/>
              <c:showLegendKey val="0"/>
              <c:showVal val="1"/>
              <c:showCatName val="0"/>
              <c:showSerName val="0"/>
              <c:showPercent val="0"/>
              <c:showBubbleSize val="0"/>
            </c:dLbl>
            <c:dLbl>
              <c:idx val="1"/>
              <c:layout>
                <c:manualLayout>
                  <c:x val="0"/>
                  <c:y val="-0.37458207132509158"/>
                </c:manualLayout>
              </c:layout>
              <c:dLblPos val="outEnd"/>
              <c:showLegendKey val="0"/>
              <c:showVal val="1"/>
              <c:showCatName val="0"/>
              <c:showSerName val="0"/>
              <c:showPercent val="0"/>
              <c:showBubbleSize val="0"/>
            </c:dLbl>
            <c:dLbl>
              <c:idx val="4"/>
              <c:layout>
                <c:manualLayout>
                  <c:x val="0"/>
                  <c:y val="-3.5674482983341839E-2"/>
                </c:manualLayout>
              </c:layout>
              <c:dLblPos val="outEnd"/>
              <c:showLegendKey val="0"/>
              <c:showVal val="1"/>
              <c:showCatName val="0"/>
              <c:showSerName val="0"/>
              <c:showPercent val="0"/>
              <c:showBubbleSize val="0"/>
            </c:dLbl>
            <c:dLbl>
              <c:idx val="5"/>
              <c:layout>
                <c:manualLayout>
                  <c:x val="0"/>
                  <c:y val="-0.11148275932294315"/>
                </c:manualLayout>
              </c:layout>
              <c:dLblPos val="outEnd"/>
              <c:showLegendKey val="0"/>
              <c:showVal val="1"/>
              <c:showCatName val="0"/>
              <c:showSerName val="0"/>
              <c:showPercent val="0"/>
              <c:showBubbleSize val="0"/>
            </c:dLbl>
            <c:dLbl>
              <c:idx val="6"/>
              <c:layout>
                <c:manualLayout>
                  <c:x val="-4.3715839470618413E-3"/>
                  <c:y val="-0.19175034603546318"/>
                </c:manualLayout>
              </c:layout>
              <c:dLblPos val="outEnd"/>
              <c:showLegendKey val="0"/>
              <c:showVal val="1"/>
              <c:showCatName val="0"/>
              <c:showSerName val="0"/>
              <c:showPercent val="0"/>
              <c:showBubbleSize val="0"/>
            </c:dLbl>
            <c:dLbl>
              <c:idx val="7"/>
              <c:layout>
                <c:manualLayout>
                  <c:x val="-2.1857919735309337E-3"/>
                  <c:y val="-0.30769241573132339"/>
                </c:manualLayout>
              </c:layout>
              <c:dLblPos val="outEnd"/>
              <c:showLegendKey val="0"/>
              <c:showVal val="1"/>
              <c:showCatName val="0"/>
              <c:showSerName val="0"/>
              <c:showPercent val="0"/>
              <c:showBubbleSize val="0"/>
            </c:dLbl>
            <c:numFmt formatCode="#,##0.00" sourceLinked="0"/>
            <c:dLblPos val="outEnd"/>
            <c:showLegendKey val="0"/>
            <c:showVal val="1"/>
            <c:showCatName val="0"/>
            <c:showSerName val="0"/>
            <c:showPercent val="0"/>
            <c:showBubbleSize val="0"/>
            <c:showLeaderLines val="0"/>
          </c:dLbls>
          <c:cat>
            <c:strRef>
              <c:f>'[1]Prices '!$A$152:$A$164</c:f>
              <c:strCache>
                <c:ptCount val="13"/>
                <c:pt idx="0">
                  <c:v>Cement </c:v>
                </c:pt>
                <c:pt idx="1">
                  <c:v>Aggregates and Sand</c:v>
                </c:pt>
                <c:pt idx="2">
                  <c:v>Concrete</c:v>
                </c:pt>
                <c:pt idx="3">
                  <c:v>Steel</c:v>
                </c:pt>
                <c:pt idx="4">
                  <c:v>Wood</c:v>
                </c:pt>
                <c:pt idx="5">
                  <c:v>Cement Blocks</c:v>
                </c:pt>
                <c:pt idx="6">
                  <c:v>Roofing Materials</c:v>
                </c:pt>
                <c:pt idx="7">
                  <c:v>Natural Stone</c:v>
                </c:pt>
                <c:pt idx="8">
                  <c:v>Tiles and Marble</c:v>
                </c:pt>
                <c:pt idx="9">
                  <c:v>Sanitary Ware</c:v>
                </c:pt>
                <c:pt idx="10">
                  <c:v>Glass</c:v>
                </c:pt>
                <c:pt idx="11">
                  <c:v>Water and Sewage Pipes </c:v>
                </c:pt>
                <c:pt idx="12">
                  <c:v>Diesel</c:v>
                </c:pt>
              </c:strCache>
            </c:strRef>
          </c:cat>
          <c:val>
            <c:numRef>
              <c:f>'[1]Prices '!$D$152:$D$164</c:f>
              <c:numCache>
                <c:formatCode>General</c:formatCode>
                <c:ptCount val="13"/>
                <c:pt idx="0">
                  <c:v>-7.6075171666064278</c:v>
                </c:pt>
                <c:pt idx="1">
                  <c:v>-3.5851731820943797</c:v>
                </c:pt>
                <c:pt idx="2">
                  <c:v>-30.579171094580232</c:v>
                </c:pt>
                <c:pt idx="3">
                  <c:v>10.536097505878502</c:v>
                </c:pt>
                <c:pt idx="4">
                  <c:v>-7.4519798008400642</c:v>
                </c:pt>
                <c:pt idx="5">
                  <c:v>-12.662507429143034</c:v>
                </c:pt>
                <c:pt idx="6">
                  <c:v>-10.824742268041234</c:v>
                </c:pt>
                <c:pt idx="7">
                  <c:v>-0.45427778245141326</c:v>
                </c:pt>
                <c:pt idx="8">
                  <c:v>0.2636203866432254</c:v>
                </c:pt>
                <c:pt idx="9">
                  <c:v>0.27127811228824328</c:v>
                </c:pt>
                <c:pt idx="10">
                  <c:v>14.94863013698631</c:v>
                </c:pt>
                <c:pt idx="11">
                  <c:v>8.3637927327456509</c:v>
                </c:pt>
                <c:pt idx="12">
                  <c:v>13.666805094130723</c:v>
                </c:pt>
              </c:numCache>
            </c:numRef>
          </c:val>
        </c:ser>
        <c:dLbls>
          <c:showLegendKey val="0"/>
          <c:showVal val="1"/>
          <c:showCatName val="0"/>
          <c:showSerName val="0"/>
          <c:showPercent val="0"/>
          <c:showBubbleSize val="0"/>
        </c:dLbls>
        <c:gapWidth val="150"/>
        <c:axId val="116709632"/>
        <c:axId val="125121664"/>
      </c:barChart>
      <c:catAx>
        <c:axId val="116709632"/>
        <c:scaling>
          <c:orientation val="minMax"/>
        </c:scaling>
        <c:delete val="0"/>
        <c:axPos val="b"/>
        <c:majorTickMark val="out"/>
        <c:minorTickMark val="none"/>
        <c:tickLblPos val="nextTo"/>
        <c:txPr>
          <a:bodyPr rot="-5400000" vert="horz"/>
          <a:lstStyle/>
          <a:p>
            <a:pPr>
              <a:defRPr sz="900">
                <a:latin typeface="Arial" pitchFamily="34" charset="0"/>
                <a:cs typeface="Arial" pitchFamily="34" charset="0"/>
              </a:defRPr>
            </a:pPr>
            <a:endParaRPr lang="en-US"/>
          </a:p>
        </c:txPr>
        <c:crossAx val="125121664"/>
        <c:crosses val="autoZero"/>
        <c:auto val="1"/>
        <c:lblAlgn val="ctr"/>
        <c:lblOffset val="100"/>
        <c:noMultiLvlLbl val="0"/>
      </c:catAx>
      <c:valAx>
        <c:axId val="125121664"/>
        <c:scaling>
          <c:orientation val="minMax"/>
        </c:scaling>
        <c:delete val="0"/>
        <c:axPos val="l"/>
        <c:majorGridlines/>
        <c:numFmt formatCode="0" sourceLinked="0"/>
        <c:majorTickMark val="out"/>
        <c:minorTickMark val="none"/>
        <c:tickLblPos val="nextTo"/>
        <c:crossAx val="116709632"/>
        <c:crosses val="autoZero"/>
        <c:crossBetween val="between"/>
      </c:valAx>
    </c:plotArea>
    <c:plotVisOnly val="1"/>
    <c:dispBlanksAs val="gap"/>
    <c:showDLblsOverMax val="0"/>
  </c:chart>
  <c:printSettings>
    <c:headerFooter/>
    <c:pageMargins b="0.75000000000000244" l="0.70000000000000062" r="0.70000000000000062" t="0.7500000000000024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5.6621811495119766E-2"/>
          <c:y val="0.12366415862260589"/>
          <c:w val="0.47624744212362674"/>
          <c:h val="0.80881353890975949"/>
        </c:manualLayout>
      </c:layout>
      <c:pieChart>
        <c:varyColors val="1"/>
        <c:ser>
          <c:idx val="0"/>
          <c:order val="0"/>
          <c:dLbls>
            <c:dLbl>
              <c:idx val="0"/>
              <c:layout>
                <c:manualLayout>
                  <c:x val="-0.14928284144338091"/>
                  <c:y val="-0.23701484866839259"/>
                </c:manualLayout>
              </c:layout>
              <c:dLblPos val="bestFit"/>
              <c:showLegendKey val="0"/>
              <c:showVal val="0"/>
              <c:showCatName val="0"/>
              <c:showSerName val="0"/>
              <c:showPercent val="1"/>
              <c:showBubbleSize val="0"/>
            </c:dLbl>
            <c:dLbl>
              <c:idx val="1"/>
              <c:layout>
                <c:manualLayout>
                  <c:x val="7.9116486338488737E-2"/>
                  <c:y val="0.11075674981186796"/>
                </c:manualLayout>
              </c:layout>
              <c:dLblPos val="bestFit"/>
              <c:showLegendKey val="0"/>
              <c:showVal val="0"/>
              <c:showCatName val="0"/>
              <c:showSerName val="0"/>
              <c:showPercent val="1"/>
              <c:showBubbleSize val="0"/>
            </c:dLbl>
            <c:dLbl>
              <c:idx val="2"/>
              <c:layout>
                <c:manualLayout>
                  <c:x val="6.1720387469551906E-2"/>
                  <c:y val="0.1277613200447846"/>
                </c:manualLayout>
              </c:layout>
              <c:dLblPos val="bestFit"/>
              <c:showLegendKey val="0"/>
              <c:showVal val="0"/>
              <c:showCatName val="0"/>
              <c:showSerName val="0"/>
              <c:showPercent val="1"/>
              <c:showBubbleSize val="0"/>
            </c:dLbl>
            <c:numFmt formatCode="0.0%" sourceLinked="0"/>
            <c:showLegendKey val="0"/>
            <c:showVal val="0"/>
            <c:showCatName val="0"/>
            <c:showSerName val="0"/>
            <c:showPercent val="1"/>
            <c:showBubbleSize val="0"/>
            <c:showLeaderLines val="0"/>
          </c:dLbls>
          <c:cat>
            <c:strRef>
              <c:f>GovFinance!$A$7:$A$9</c:f>
              <c:strCache>
                <c:ptCount val="3"/>
                <c:pt idx="0">
                  <c:v>Petroleum Royalties and Tax Revenue</c:v>
                </c:pt>
                <c:pt idx="1">
                  <c:v>Department collections Revenue</c:v>
                </c:pt>
                <c:pt idx="2">
                  <c:v>Capital Revenue</c:v>
                </c:pt>
              </c:strCache>
            </c:strRef>
          </c:cat>
          <c:val>
            <c:numRef>
              <c:f>GovFinance!$E$7:$E$9</c:f>
              <c:numCache>
                <c:formatCode>General</c:formatCode>
                <c:ptCount val="3"/>
                <c:pt idx="0">
                  <c:v>82.6</c:v>
                </c:pt>
                <c:pt idx="1">
                  <c:v>7.3</c:v>
                </c:pt>
                <c:pt idx="2">
                  <c:v>10.1</c:v>
                </c:pt>
              </c:numCache>
            </c:numRef>
          </c:val>
        </c:ser>
        <c:dLbls>
          <c:showLegendKey val="0"/>
          <c:showVal val="0"/>
          <c:showCatName val="0"/>
          <c:showSerName val="0"/>
          <c:showPercent val="0"/>
          <c:showBubbleSize val="0"/>
          <c:showLeaderLines val="0"/>
        </c:dLbls>
        <c:firstSliceAng val="0"/>
      </c:pieChart>
    </c:plotArea>
    <c:legend>
      <c:legendPos val="r"/>
      <c:layout>
        <c:manualLayout>
          <c:xMode val="edge"/>
          <c:yMode val="edge"/>
          <c:x val="0.55572565448550126"/>
          <c:y val="0.28321715030376449"/>
          <c:w val="0.42449121744397333"/>
          <c:h val="0.57342694051355469"/>
        </c:manualLayout>
      </c:layout>
      <c:overlay val="0"/>
    </c:legend>
    <c:plotVisOnly val="1"/>
    <c:dispBlanksAs val="zero"/>
    <c:showDLblsOverMax val="0"/>
  </c:chart>
  <c:printSettings>
    <c:headerFooter/>
    <c:pageMargins b="0.75000000000001144" l="0.70000000000000062" r="0.70000000000000062" t="0.75000000000001144"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_rels/drawing12.xml.rels><?xml version="1.0" encoding="UTF-8" standalone="yes"?>
<Relationships xmlns="http://schemas.openxmlformats.org/package/2006/relationships"><Relationship Id="rId8" Type="http://schemas.openxmlformats.org/officeDocument/2006/relationships/image" Target="../media/image2.jpeg"/><Relationship Id="rId3" Type="http://schemas.openxmlformats.org/officeDocument/2006/relationships/chart" Target="../charts/chart21.xml"/><Relationship Id="rId7" Type="http://schemas.openxmlformats.org/officeDocument/2006/relationships/chart" Target="../charts/chart24.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3.xml"/><Relationship Id="rId5" Type="http://schemas.openxmlformats.org/officeDocument/2006/relationships/image" Target="../media/image1.jpeg"/><Relationship Id="rId4" Type="http://schemas.openxmlformats.org/officeDocument/2006/relationships/chart" Target="../charts/chart22.xml"/><Relationship Id="rId9"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image" Target="../media/image3.png"/><Relationship Id="rId5" Type="http://schemas.openxmlformats.org/officeDocument/2006/relationships/chart" Target="../charts/chart29.xml"/><Relationship Id="rId4" Type="http://schemas.openxmlformats.org/officeDocument/2006/relationships/image" Target="../media/image4.jpeg"/></Relationships>
</file>

<file path=xl/drawings/_rels/drawing17.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chart" Target="../charts/chart39.xml"/><Relationship Id="rId1" Type="http://schemas.openxmlformats.org/officeDocument/2006/relationships/chart" Target="../charts/chart38.xml"/><Relationship Id="rId5" Type="http://schemas.openxmlformats.org/officeDocument/2006/relationships/chart" Target="../charts/chart42.xml"/><Relationship Id="rId4" Type="http://schemas.openxmlformats.org/officeDocument/2006/relationships/chart" Target="../charts/chart41.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chart" Target="../charts/chart46.xml"/><Relationship Id="rId4" Type="http://schemas.openxmlformats.org/officeDocument/2006/relationships/image" Target="../media/image5.jpeg"/></Relationships>
</file>

<file path=xl/drawings/_rels/drawing24.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chart" Target="../charts/chart51.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chart" Target="../charts/chart55.xml"/><Relationship Id="rId1" Type="http://schemas.openxmlformats.org/officeDocument/2006/relationships/chart" Target="../charts/chart54.xml"/></Relationships>
</file>

<file path=xl/drawings/_rels/drawing29.xml.rels><?xml version="1.0" encoding="UTF-8" standalone="yes"?>
<Relationships xmlns="http://schemas.openxmlformats.org/package/2006/relationships"><Relationship Id="rId8" Type="http://schemas.openxmlformats.org/officeDocument/2006/relationships/chart" Target="../charts/chart64.xml"/><Relationship Id="rId3" Type="http://schemas.openxmlformats.org/officeDocument/2006/relationships/chart" Target="../charts/chart59.xml"/><Relationship Id="rId7" Type="http://schemas.openxmlformats.org/officeDocument/2006/relationships/chart" Target="../charts/chart63.xml"/><Relationship Id="rId2" Type="http://schemas.openxmlformats.org/officeDocument/2006/relationships/chart" Target="../charts/chart58.xml"/><Relationship Id="rId1" Type="http://schemas.openxmlformats.org/officeDocument/2006/relationships/chart" Target="../charts/chart57.xml"/><Relationship Id="rId6" Type="http://schemas.openxmlformats.org/officeDocument/2006/relationships/chart" Target="../charts/chart62.xml"/><Relationship Id="rId11" Type="http://schemas.openxmlformats.org/officeDocument/2006/relationships/image" Target="../media/image9.jpeg"/><Relationship Id="rId5" Type="http://schemas.openxmlformats.org/officeDocument/2006/relationships/chart" Target="../charts/chart61.xml"/><Relationship Id="rId10" Type="http://schemas.openxmlformats.org/officeDocument/2006/relationships/image" Target="../media/image8.jpeg"/><Relationship Id="rId4" Type="http://schemas.openxmlformats.org/officeDocument/2006/relationships/chart" Target="../charts/chart60.xml"/><Relationship Id="rId9" Type="http://schemas.openxmlformats.org/officeDocument/2006/relationships/image" Target="../media/image7.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6.png"/></Relationships>
</file>

<file path=xl/drawings/_rels/drawing31.xml.rels><?xml version="1.0" encoding="UTF-8" standalone="yes"?>
<Relationships xmlns="http://schemas.openxmlformats.org/package/2006/relationships"><Relationship Id="rId3" Type="http://schemas.openxmlformats.org/officeDocument/2006/relationships/chart" Target="../charts/chart67.xml"/><Relationship Id="rId2" Type="http://schemas.openxmlformats.org/officeDocument/2006/relationships/chart" Target="../charts/chart66.xml"/><Relationship Id="rId1" Type="http://schemas.openxmlformats.org/officeDocument/2006/relationships/chart" Target="../charts/chart65.xml"/><Relationship Id="rId5" Type="http://schemas.openxmlformats.org/officeDocument/2006/relationships/image" Target="../media/image10.jpeg"/><Relationship Id="rId4" Type="http://schemas.openxmlformats.org/officeDocument/2006/relationships/chart" Target="../charts/chart68.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71.xml"/><Relationship Id="rId7" Type="http://schemas.openxmlformats.org/officeDocument/2006/relationships/chart" Target="../charts/chart75.xml"/><Relationship Id="rId2" Type="http://schemas.openxmlformats.org/officeDocument/2006/relationships/chart" Target="../charts/chart70.xml"/><Relationship Id="rId1" Type="http://schemas.openxmlformats.org/officeDocument/2006/relationships/chart" Target="../charts/chart69.xml"/><Relationship Id="rId6" Type="http://schemas.openxmlformats.org/officeDocument/2006/relationships/chart" Target="../charts/chart74.xml"/><Relationship Id="rId5" Type="http://schemas.openxmlformats.org/officeDocument/2006/relationships/chart" Target="../charts/chart73.xml"/><Relationship Id="rId4" Type="http://schemas.openxmlformats.org/officeDocument/2006/relationships/chart" Target="../charts/chart7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chart" Target="../charts/chart8.xml"/><Relationship Id="rId4" Type="http://schemas.openxmlformats.org/officeDocument/2006/relationships/chart" Target="../charts/chart7.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171450</xdr:colOff>
      <xdr:row>124</xdr:row>
      <xdr:rowOff>180975</xdr:rowOff>
    </xdr:from>
    <xdr:to>
      <xdr:col>3</xdr:col>
      <xdr:colOff>476250</xdr:colOff>
      <xdr:row>137</xdr:row>
      <xdr:rowOff>161925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209550</xdr:colOff>
      <xdr:row>149</xdr:row>
      <xdr:rowOff>133350</xdr:rowOff>
    </xdr:from>
    <xdr:to>
      <xdr:col>3</xdr:col>
      <xdr:colOff>485775</xdr:colOff>
      <xdr:row>162</xdr:row>
      <xdr:rowOff>76200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370416</xdr:colOff>
      <xdr:row>26</xdr:row>
      <xdr:rowOff>74082</xdr:rowOff>
    </xdr:from>
    <xdr:to>
      <xdr:col>10</xdr:col>
      <xdr:colOff>465665</xdr:colOff>
      <xdr:row>42</xdr:row>
      <xdr:rowOff>105832</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592666</xdr:colOff>
      <xdr:row>65</xdr:row>
      <xdr:rowOff>0</xdr:rowOff>
    </xdr:from>
    <xdr:to>
      <xdr:col>15</xdr:col>
      <xdr:colOff>412749</xdr:colOff>
      <xdr:row>79</xdr:row>
      <xdr:rowOff>74083</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412749</xdr:colOff>
      <xdr:row>90</xdr:row>
      <xdr:rowOff>127001</xdr:rowOff>
    </xdr:from>
    <xdr:to>
      <xdr:col>15</xdr:col>
      <xdr:colOff>391583</xdr:colOff>
      <xdr:row>106</xdr:row>
      <xdr:rowOff>190499</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412750</xdr:colOff>
      <xdr:row>129</xdr:row>
      <xdr:rowOff>21167</xdr:rowOff>
    </xdr:from>
    <xdr:to>
      <xdr:col>17</xdr:col>
      <xdr:colOff>402167</xdr:colOff>
      <xdr:row>143</xdr:row>
      <xdr:rowOff>95250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152401</xdr:colOff>
      <xdr:row>100</xdr:row>
      <xdr:rowOff>123825</xdr:rowOff>
    </xdr:from>
    <xdr:to>
      <xdr:col>4</xdr:col>
      <xdr:colOff>342901</xdr:colOff>
      <xdr:row>113</xdr:row>
      <xdr:rowOff>66675</xdr:rowOff>
    </xdr:to>
    <xdr:graphicFrame macro="">
      <xdr:nvGraphicFramePr>
        <xdr:cNvPr id="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123825</xdr:rowOff>
    </xdr:from>
    <xdr:to>
      <xdr:col>4</xdr:col>
      <xdr:colOff>714374</xdr:colOff>
      <xdr:row>52</xdr:row>
      <xdr:rowOff>76200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85725</xdr:colOff>
      <xdr:row>124</xdr:row>
      <xdr:rowOff>176213</xdr:rowOff>
    </xdr:from>
    <xdr:to>
      <xdr:col>4</xdr:col>
      <xdr:colOff>95250</xdr:colOff>
      <xdr:row>137</xdr:row>
      <xdr:rowOff>38101</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171450</xdr:colOff>
      <xdr:row>126</xdr:row>
      <xdr:rowOff>171450</xdr:rowOff>
    </xdr:from>
    <xdr:to>
      <xdr:col>0</xdr:col>
      <xdr:colOff>409575</xdr:colOff>
      <xdr:row>136</xdr:row>
      <xdr:rowOff>66676</xdr:rowOff>
    </xdr:to>
    <xdr:sp macro="" textlink="">
      <xdr:nvSpPr>
        <xdr:cNvPr id="7" name="TextBox 6"/>
        <xdr:cNvSpPr txBox="1"/>
      </xdr:nvSpPr>
      <xdr:spPr>
        <a:xfrm>
          <a:off x="171450" y="27565350"/>
          <a:ext cx="238125" cy="18002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000" b="1" i="0" u="none" strike="noStrike" kern="1200" baseline="0">
              <a:solidFill>
                <a:sysClr val="windowText" lastClr="000000"/>
              </a:solidFill>
              <a:latin typeface="+mn-lt"/>
              <a:ea typeface="+mn-ea"/>
              <a:cs typeface="+mn-cs"/>
            </a:rPr>
            <a:t>Million</a:t>
          </a:r>
          <a:r>
            <a:rPr lang="en-US" sz="1100"/>
            <a:t> </a:t>
          </a:r>
          <a:r>
            <a:rPr lang="en-US" sz="1000" b="1" i="0" u="none" strike="noStrike" kern="1200" baseline="0">
              <a:solidFill>
                <a:sysClr val="windowText" lastClr="000000"/>
              </a:solidFill>
              <a:latin typeface="+mn-lt"/>
              <a:ea typeface="+mn-ea"/>
              <a:cs typeface="+mn-cs"/>
            </a:rPr>
            <a:t>Imperial Gallons</a:t>
          </a:r>
        </a:p>
      </xdr:txBody>
    </xdr:sp>
    <xdr:clientData/>
  </xdr:twoCellAnchor>
  <xdr:twoCellAnchor>
    <xdr:from>
      <xdr:col>8</xdr:col>
      <xdr:colOff>247649</xdr:colOff>
      <xdr:row>21</xdr:row>
      <xdr:rowOff>123825</xdr:rowOff>
    </xdr:from>
    <xdr:to>
      <xdr:col>12</xdr:col>
      <xdr:colOff>504825</xdr:colOff>
      <xdr:row>33</xdr:row>
      <xdr:rowOff>36194</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7</xdr:col>
      <xdr:colOff>323850</xdr:colOff>
      <xdr:row>35</xdr:row>
      <xdr:rowOff>69333</xdr:rowOff>
    </xdr:from>
    <xdr:to>
      <xdr:col>12</xdr:col>
      <xdr:colOff>522349</xdr:colOff>
      <xdr:row>45</xdr:row>
      <xdr:rowOff>48385</xdr:rowOff>
    </xdr:to>
    <xdr:pic>
      <xdr:nvPicPr>
        <xdr:cNvPr id="9" name="Picture 8" descr="AD electricity consumption.jpg"/>
        <xdr:cNvPicPr>
          <a:picLocks noChangeAspect="1"/>
        </xdr:cNvPicPr>
      </xdr:nvPicPr>
      <xdr:blipFill>
        <a:blip xmlns:r="http://schemas.openxmlformats.org/officeDocument/2006/relationships" r:embed="rId5" cstate="print"/>
        <a:stretch>
          <a:fillRect/>
        </a:stretch>
      </xdr:blipFill>
      <xdr:spPr>
        <a:xfrm>
          <a:off x="7410450" y="10784958"/>
          <a:ext cx="3656074" cy="1884052"/>
        </a:xfrm>
        <a:prstGeom prst="rect">
          <a:avLst/>
        </a:prstGeom>
      </xdr:spPr>
    </xdr:pic>
    <xdr:clientData/>
  </xdr:twoCellAnchor>
  <xdr:twoCellAnchor>
    <xdr:from>
      <xdr:col>9</xdr:col>
      <xdr:colOff>9525</xdr:colOff>
      <xdr:row>49</xdr:row>
      <xdr:rowOff>133350</xdr:rowOff>
    </xdr:from>
    <xdr:to>
      <xdr:col>14</xdr:col>
      <xdr:colOff>276224</xdr:colOff>
      <xdr:row>64</xdr:row>
      <xdr:rowOff>19050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209551</xdr:colOff>
      <xdr:row>110</xdr:row>
      <xdr:rowOff>57150</xdr:rowOff>
    </xdr:from>
    <xdr:to>
      <xdr:col>14</xdr:col>
      <xdr:colOff>323851</xdr:colOff>
      <xdr:row>123</xdr:row>
      <xdr:rowOff>19050</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9525</xdr:colOff>
      <xdr:row>125</xdr:row>
      <xdr:rowOff>1491</xdr:rowOff>
    </xdr:from>
    <xdr:to>
      <xdr:col>14</xdr:col>
      <xdr:colOff>84201</xdr:colOff>
      <xdr:row>135</xdr:row>
      <xdr:rowOff>19811</xdr:rowOff>
    </xdr:to>
    <xdr:pic>
      <xdr:nvPicPr>
        <xdr:cNvPr id="12" name="Picture 11" descr="AD water consumption.jpg"/>
        <xdr:cNvPicPr>
          <a:picLocks noChangeAspect="1"/>
        </xdr:cNvPicPr>
      </xdr:nvPicPr>
      <xdr:blipFill>
        <a:blip xmlns:r="http://schemas.openxmlformats.org/officeDocument/2006/relationships" r:embed="rId8" cstate="print"/>
        <a:stretch>
          <a:fillRect/>
        </a:stretch>
      </xdr:blipFill>
      <xdr:spPr>
        <a:xfrm>
          <a:off x="8115300" y="27862116"/>
          <a:ext cx="3732276" cy="1923320"/>
        </a:xfrm>
        <a:prstGeom prst="rect">
          <a:avLst/>
        </a:prstGeom>
      </xdr:spPr>
    </xdr:pic>
    <xdr:clientData/>
  </xdr:twoCellAnchor>
  <xdr:twoCellAnchor>
    <xdr:from>
      <xdr:col>8</xdr:col>
      <xdr:colOff>600075</xdr:colOff>
      <xdr:row>135</xdr:row>
      <xdr:rowOff>76200</xdr:rowOff>
    </xdr:from>
    <xdr:to>
      <xdr:col>16</xdr:col>
      <xdr:colOff>295275</xdr:colOff>
      <xdr:row>149</xdr:row>
      <xdr:rowOff>152400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0.17806</cdr:x>
      <cdr:y>0.91864</cdr:y>
    </cdr:from>
    <cdr:to>
      <cdr:x>0.30216</cdr:x>
      <cdr:y>0.98983</cdr:y>
    </cdr:to>
    <cdr:sp macro="" textlink="">
      <cdr:nvSpPr>
        <cdr:cNvPr id="2" name="TextBox 1"/>
        <cdr:cNvSpPr txBox="1"/>
      </cdr:nvSpPr>
      <cdr:spPr>
        <a:xfrm xmlns:a="http://schemas.openxmlformats.org/drawingml/2006/main">
          <a:off x="942975" y="2581275"/>
          <a:ext cx="65722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a:t>2008</a:t>
          </a:r>
        </a:p>
      </cdr:txBody>
    </cdr:sp>
  </cdr:relSizeAnchor>
  <cdr:relSizeAnchor xmlns:cdr="http://schemas.openxmlformats.org/drawingml/2006/chartDrawing">
    <cdr:from>
      <cdr:x>0.39448</cdr:x>
      <cdr:y>0.91638</cdr:y>
    </cdr:from>
    <cdr:to>
      <cdr:x>0.51859</cdr:x>
      <cdr:y>0.98757</cdr:y>
    </cdr:to>
    <cdr:sp macro="" textlink="">
      <cdr:nvSpPr>
        <cdr:cNvPr id="3" name="TextBox 1"/>
        <cdr:cNvSpPr txBox="1"/>
      </cdr:nvSpPr>
      <cdr:spPr>
        <a:xfrm xmlns:a="http://schemas.openxmlformats.org/drawingml/2006/main">
          <a:off x="2089150" y="2574925"/>
          <a:ext cx="657225"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2009</a:t>
          </a:r>
        </a:p>
      </cdr:txBody>
    </cdr:sp>
  </cdr:relSizeAnchor>
  <cdr:relSizeAnchor xmlns:cdr="http://schemas.openxmlformats.org/drawingml/2006/chartDrawing">
    <cdr:from>
      <cdr:x>0.60312</cdr:x>
      <cdr:y>0.91977</cdr:y>
    </cdr:from>
    <cdr:to>
      <cdr:x>0.72722</cdr:x>
      <cdr:y>0.99096</cdr:y>
    </cdr:to>
    <cdr:sp macro="" textlink="">
      <cdr:nvSpPr>
        <cdr:cNvPr id="4" name="TextBox 1"/>
        <cdr:cNvSpPr txBox="1"/>
      </cdr:nvSpPr>
      <cdr:spPr>
        <a:xfrm xmlns:a="http://schemas.openxmlformats.org/drawingml/2006/main">
          <a:off x="3194050" y="2584450"/>
          <a:ext cx="657225"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2010</a:t>
          </a:r>
        </a:p>
      </cdr:txBody>
    </cdr:sp>
  </cdr:relSizeAnchor>
  <cdr:relSizeAnchor xmlns:cdr="http://schemas.openxmlformats.org/drawingml/2006/chartDrawing">
    <cdr:from>
      <cdr:x>0.01757</cdr:x>
      <cdr:y>0.30169</cdr:y>
    </cdr:from>
    <cdr:to>
      <cdr:x>0.05624</cdr:x>
      <cdr:y>0.71525</cdr:y>
    </cdr:to>
    <cdr:sp macro="" textlink="">
      <cdr:nvSpPr>
        <cdr:cNvPr id="5" name="TextBox 4"/>
        <cdr:cNvSpPr txBox="1"/>
      </cdr:nvSpPr>
      <cdr:spPr>
        <a:xfrm xmlns:a="http://schemas.openxmlformats.org/drawingml/2006/main">
          <a:off x="95250" y="847725"/>
          <a:ext cx="209550" cy="1162050"/>
        </a:xfrm>
        <a:prstGeom xmlns:a="http://schemas.openxmlformats.org/drawingml/2006/main" prst="rect">
          <a:avLst/>
        </a:prstGeom>
      </cdr:spPr>
      <cdr:txBody>
        <a:bodyPr xmlns:a="http://schemas.openxmlformats.org/drawingml/2006/main" vertOverflow="clip" vert="vert270" wrap="square" rtlCol="0" anchor="ctr"/>
        <a:lstStyle xmlns:a="http://schemas.openxmlformats.org/drawingml/2006/main"/>
        <a:p xmlns:a="http://schemas.openxmlformats.org/drawingml/2006/main">
          <a:pPr algn="ctr"/>
          <a:r>
            <a:rPr lang="en-US" sz="1000" b="1" i="0" u="none" strike="noStrike" kern="1200" baseline="0">
              <a:solidFill>
                <a:sysClr val="windowText" lastClr="000000"/>
              </a:solidFill>
              <a:latin typeface="+mn-lt"/>
              <a:ea typeface="+mn-ea"/>
              <a:cs typeface="+mn-cs"/>
            </a:rPr>
            <a:t>MW</a:t>
          </a:r>
          <a:r>
            <a:rPr lang="en-US" sz="1100" b="1"/>
            <a:t>H</a:t>
          </a:r>
        </a:p>
      </cdr:txBody>
    </cdr:sp>
  </cdr:relSizeAnchor>
</c:userShapes>
</file>

<file path=xl/drawings/drawing14.xml><?xml version="1.0" encoding="utf-8"?>
<c:userShapes xmlns:c="http://schemas.openxmlformats.org/drawingml/2006/chart">
  <cdr:relSizeAnchor xmlns:cdr="http://schemas.openxmlformats.org/drawingml/2006/chartDrawing">
    <cdr:from>
      <cdr:x>0.20473</cdr:x>
      <cdr:y>0.29622</cdr:y>
    </cdr:from>
    <cdr:to>
      <cdr:x>0.55569</cdr:x>
      <cdr:y>0.78652</cdr:y>
    </cdr:to>
    <cdr:sp macro="" textlink="">
      <cdr:nvSpPr>
        <cdr:cNvPr id="2" name="TextBox 1"/>
        <cdr:cNvSpPr txBox="1"/>
      </cdr:nvSpPr>
      <cdr:spPr>
        <a:xfrm xmlns:a="http://schemas.openxmlformats.org/drawingml/2006/main">
          <a:off x="533401" y="552451"/>
          <a:ext cx="914400" cy="9144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n-US" sz="1100"/>
        </a:p>
      </cdr:txBody>
    </cdr:sp>
  </cdr:relSizeAnchor>
</c:userShapes>
</file>

<file path=xl/drawings/drawing15.xml><?xml version="1.0" encoding="utf-8"?>
<xdr:wsDr xmlns:xdr="http://schemas.openxmlformats.org/drawingml/2006/spreadsheetDrawing" xmlns:a="http://schemas.openxmlformats.org/drawingml/2006/main">
  <xdr:twoCellAnchor>
    <xdr:from>
      <xdr:col>12</xdr:col>
      <xdr:colOff>0</xdr:colOff>
      <xdr:row>89</xdr:row>
      <xdr:rowOff>0</xdr:rowOff>
    </xdr:from>
    <xdr:to>
      <xdr:col>20</xdr:col>
      <xdr:colOff>301625</xdr:colOff>
      <xdr:row>101</xdr:row>
      <xdr:rowOff>184150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52918</xdr:colOff>
      <xdr:row>164</xdr:row>
      <xdr:rowOff>66559</xdr:rowOff>
    </xdr:from>
    <xdr:to>
      <xdr:col>3</xdr:col>
      <xdr:colOff>719670</xdr:colOff>
      <xdr:row>174</xdr:row>
      <xdr:rowOff>2984500</xdr:rowOff>
    </xdr:to>
    <xdr:pic>
      <xdr:nvPicPr>
        <xdr:cNvPr id="3" name="Picture 2"/>
        <xdr:cNvPicPr>
          <a:picLocks noChangeAspect="1" noChangeArrowheads="1"/>
        </xdr:cNvPicPr>
      </xdr:nvPicPr>
      <xdr:blipFill>
        <a:blip xmlns:r="http://schemas.openxmlformats.org/officeDocument/2006/relationships" r:embed="rId1" cstate="print"/>
        <a:srcRect/>
        <a:stretch>
          <a:fillRect/>
        </a:stretch>
      </xdr:blipFill>
      <xdr:spPr bwMode="auto">
        <a:xfrm rot="16200000">
          <a:off x="-1104426" y="36180653"/>
          <a:ext cx="7796858" cy="5482169"/>
        </a:xfrm>
        <a:prstGeom prst="rect">
          <a:avLst/>
        </a:prstGeom>
        <a:noFill/>
        <a:ln w="9525">
          <a:noFill/>
          <a:miter lim="800000"/>
          <a:headEnd/>
          <a:tailEnd/>
        </a:ln>
      </xdr:spPr>
    </xdr:pic>
    <xdr:clientData/>
  </xdr:twoCellAnchor>
  <xdr:twoCellAnchor>
    <xdr:from>
      <xdr:col>0</xdr:col>
      <xdr:colOff>275167</xdr:colOff>
      <xdr:row>49</xdr:row>
      <xdr:rowOff>51858</xdr:rowOff>
    </xdr:from>
    <xdr:to>
      <xdr:col>3</xdr:col>
      <xdr:colOff>31750</xdr:colOff>
      <xdr:row>63</xdr:row>
      <xdr:rowOff>128058</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412751</xdr:colOff>
      <xdr:row>44</xdr:row>
      <xdr:rowOff>0</xdr:rowOff>
    </xdr:from>
    <xdr:to>
      <xdr:col>14</xdr:col>
      <xdr:colOff>243418</xdr:colOff>
      <xdr:row>55</xdr:row>
      <xdr:rowOff>10583</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7</xdr:col>
      <xdr:colOff>266578</xdr:colOff>
      <xdr:row>56</xdr:row>
      <xdr:rowOff>116417</xdr:rowOff>
    </xdr:from>
    <xdr:to>
      <xdr:col>16</xdr:col>
      <xdr:colOff>87376</xdr:colOff>
      <xdr:row>71</xdr:row>
      <xdr:rowOff>13461</xdr:rowOff>
    </xdr:to>
    <xdr:pic>
      <xdr:nvPicPr>
        <xdr:cNvPr id="6" name="Picture 5" descr="AD number of vechicles licensed.jpg"/>
        <xdr:cNvPicPr>
          <a:picLocks noChangeAspect="1"/>
        </xdr:cNvPicPr>
      </xdr:nvPicPr>
      <xdr:blipFill>
        <a:blip xmlns:r="http://schemas.openxmlformats.org/officeDocument/2006/relationships" r:embed="rId4" cstate="print"/>
        <a:stretch>
          <a:fillRect/>
        </a:stretch>
      </xdr:blipFill>
      <xdr:spPr>
        <a:xfrm>
          <a:off x="7939495" y="13991167"/>
          <a:ext cx="5345298" cy="2754544"/>
        </a:xfrm>
        <a:prstGeom prst="rect">
          <a:avLst/>
        </a:prstGeom>
      </xdr:spPr>
    </xdr:pic>
    <xdr:clientData/>
  </xdr:twoCellAnchor>
  <xdr:twoCellAnchor>
    <xdr:from>
      <xdr:col>9</xdr:col>
      <xdr:colOff>95250</xdr:colOff>
      <xdr:row>178</xdr:row>
      <xdr:rowOff>10584</xdr:rowOff>
    </xdr:from>
    <xdr:to>
      <xdr:col>19</xdr:col>
      <xdr:colOff>342193</xdr:colOff>
      <xdr:row>192</xdr:row>
      <xdr:rowOff>186973</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550334</xdr:colOff>
      <xdr:row>17</xdr:row>
      <xdr:rowOff>74086</xdr:rowOff>
    </xdr:from>
    <xdr:to>
      <xdr:col>9</xdr:col>
      <xdr:colOff>607130</xdr:colOff>
      <xdr:row>27</xdr:row>
      <xdr:rowOff>3529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31750</xdr:colOff>
      <xdr:row>17</xdr:row>
      <xdr:rowOff>45863</xdr:rowOff>
    </xdr:from>
    <xdr:to>
      <xdr:col>14</xdr:col>
      <xdr:colOff>303740</xdr:colOff>
      <xdr:row>26</xdr:row>
      <xdr:rowOff>179918</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339023</xdr:colOff>
      <xdr:row>17</xdr:row>
      <xdr:rowOff>21167</xdr:rowOff>
    </xdr:from>
    <xdr:to>
      <xdr:col>19</xdr:col>
      <xdr:colOff>77963</xdr:colOff>
      <xdr:row>27</xdr:row>
      <xdr:rowOff>7055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133350</xdr:colOff>
      <xdr:row>136</xdr:row>
      <xdr:rowOff>147637</xdr:rowOff>
    </xdr:from>
    <xdr:to>
      <xdr:col>4</xdr:col>
      <xdr:colOff>152400</xdr:colOff>
      <xdr:row>151</xdr:row>
      <xdr:rowOff>33337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96</xdr:row>
      <xdr:rowOff>0</xdr:rowOff>
    </xdr:from>
    <xdr:to>
      <xdr:col>20</xdr:col>
      <xdr:colOff>254000</xdr:colOff>
      <xdr:row>113</xdr:row>
      <xdr:rowOff>82550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257175</xdr:colOff>
      <xdr:row>117</xdr:row>
      <xdr:rowOff>142875</xdr:rowOff>
    </xdr:from>
    <xdr:to>
      <xdr:col>19</xdr:col>
      <xdr:colOff>73025</xdr:colOff>
      <xdr:row>135</xdr:row>
      <xdr:rowOff>155575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0.02555</cdr:x>
      <cdr:y>0.18924</cdr:y>
    </cdr:from>
    <cdr:to>
      <cdr:x>0.07664</cdr:x>
      <cdr:y>0.74132</cdr:y>
    </cdr:to>
    <cdr:sp macro="" textlink="">
      <cdr:nvSpPr>
        <cdr:cNvPr id="2" name="TextBox 1"/>
        <cdr:cNvSpPr txBox="1"/>
      </cdr:nvSpPr>
      <cdr:spPr>
        <a:xfrm xmlns:a="http://schemas.openxmlformats.org/drawingml/2006/main">
          <a:off x="133350" y="519113"/>
          <a:ext cx="266700" cy="1514475"/>
        </a:xfrm>
        <a:prstGeom xmlns:a="http://schemas.openxmlformats.org/drawingml/2006/main" prst="rect">
          <a:avLst/>
        </a:prstGeom>
      </cdr:spPr>
      <cdr:txBody>
        <a:bodyPr xmlns:a="http://schemas.openxmlformats.org/drawingml/2006/main" vertOverflow="clip" vert="vert270" wrap="square" rtlCol="0" anchor="ctr"/>
        <a:lstStyle xmlns:a="http://schemas.openxmlformats.org/drawingml/2006/main"/>
        <a:p xmlns:a="http://schemas.openxmlformats.org/drawingml/2006/main">
          <a:pPr algn="ctr"/>
          <a:r>
            <a:rPr lang="en-US" sz="1100"/>
            <a:t>Thousand AED</a:t>
          </a:r>
        </a:p>
      </cdr:txBody>
    </cdr:sp>
  </cdr:relSizeAnchor>
</c:userShapes>
</file>

<file path=xl/drawings/drawing2.xml><?xml version="1.0" encoding="utf-8"?>
<c:userShapes xmlns:c="http://schemas.openxmlformats.org/drawingml/2006/chart">
  <cdr:relSizeAnchor xmlns:cdr="http://schemas.openxmlformats.org/drawingml/2006/chartDrawing">
    <cdr:from>
      <cdr:x>0.01572</cdr:x>
      <cdr:y>0.24419</cdr:y>
    </cdr:from>
    <cdr:to>
      <cdr:x>0.05108</cdr:x>
      <cdr:y>0.60853</cdr:y>
    </cdr:to>
    <cdr:sp macro="" textlink="">
      <cdr:nvSpPr>
        <cdr:cNvPr id="2" name="TextBox 1"/>
        <cdr:cNvSpPr txBox="1"/>
      </cdr:nvSpPr>
      <cdr:spPr>
        <a:xfrm xmlns:a="http://schemas.openxmlformats.org/drawingml/2006/main">
          <a:off x="76200" y="600075"/>
          <a:ext cx="171450" cy="895350"/>
        </a:xfrm>
        <a:prstGeom xmlns:a="http://schemas.openxmlformats.org/drawingml/2006/main" prst="rect">
          <a:avLst/>
        </a:prstGeom>
      </cdr:spPr>
      <cdr:txBody>
        <a:bodyPr xmlns:a="http://schemas.openxmlformats.org/drawingml/2006/main" vertOverflow="clip" vert="vert270" wrap="square" rtlCol="0" anchor="ctr"/>
        <a:lstStyle xmlns:a="http://schemas.openxmlformats.org/drawingml/2006/main"/>
        <a:p xmlns:a="http://schemas.openxmlformats.org/drawingml/2006/main">
          <a:pPr algn="ctr"/>
          <a:r>
            <a:rPr lang="en-US" sz="1100"/>
            <a:t>Million</a:t>
          </a:r>
          <a:r>
            <a:rPr lang="en-US" sz="1100" baseline="0"/>
            <a:t> AED</a:t>
          </a:r>
          <a:endParaRPr lang="en-US" sz="1100"/>
        </a:p>
      </cdr:txBody>
    </cdr:sp>
  </cdr:relSizeAnchor>
</c:userShapes>
</file>

<file path=xl/drawings/drawing20.xml><?xml version="1.0" encoding="utf-8"?>
<xdr:wsDr xmlns:xdr="http://schemas.openxmlformats.org/drawingml/2006/spreadsheetDrawing" xmlns:a="http://schemas.openxmlformats.org/drawingml/2006/main">
  <xdr:twoCellAnchor>
    <xdr:from>
      <xdr:col>1</xdr:col>
      <xdr:colOff>0</xdr:colOff>
      <xdr:row>7</xdr:row>
      <xdr:rowOff>0</xdr:rowOff>
    </xdr:from>
    <xdr:to>
      <xdr:col>2</xdr:col>
      <xdr:colOff>857250</xdr:colOff>
      <xdr:row>22</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523874</xdr:colOff>
      <xdr:row>7</xdr:row>
      <xdr:rowOff>28575</xdr:rowOff>
    </xdr:from>
    <xdr:to>
      <xdr:col>4</xdr:col>
      <xdr:colOff>1365250</xdr:colOff>
      <xdr:row>22</xdr:row>
      <xdr:rowOff>152400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28575</xdr:colOff>
      <xdr:row>419</xdr:row>
      <xdr:rowOff>85725</xdr:rowOff>
    </xdr:from>
    <xdr:to>
      <xdr:col>5</xdr:col>
      <xdr:colOff>0</xdr:colOff>
      <xdr:row>433</xdr:row>
      <xdr:rowOff>134968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4</xdr:row>
      <xdr:rowOff>76200</xdr:rowOff>
    </xdr:from>
    <xdr:to>
      <xdr:col>4</xdr:col>
      <xdr:colOff>704850</xdr:colOff>
      <xdr:row>18</xdr:row>
      <xdr:rowOff>152400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127</xdr:row>
      <xdr:rowOff>28575</xdr:rowOff>
    </xdr:from>
    <xdr:to>
      <xdr:col>5</xdr:col>
      <xdr:colOff>314325</xdr:colOff>
      <xdr:row>142</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19050</xdr:colOff>
      <xdr:row>148</xdr:row>
      <xdr:rowOff>76200</xdr:rowOff>
    </xdr:from>
    <xdr:to>
      <xdr:col>5</xdr:col>
      <xdr:colOff>314325</xdr:colOff>
      <xdr:row>163</xdr:row>
      <xdr:rowOff>4764</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47625</xdr:colOff>
      <xdr:row>272</xdr:row>
      <xdr:rowOff>61912</xdr:rowOff>
    </xdr:from>
    <xdr:to>
      <xdr:col>4</xdr:col>
      <xdr:colOff>790575</xdr:colOff>
      <xdr:row>286</xdr:row>
      <xdr:rowOff>138112</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209550</xdr:colOff>
      <xdr:row>36</xdr:row>
      <xdr:rowOff>9525</xdr:rowOff>
    </xdr:from>
    <xdr:to>
      <xdr:col>1</xdr:col>
      <xdr:colOff>381000</xdr:colOff>
      <xdr:row>36</xdr:row>
      <xdr:rowOff>95250</xdr:rowOff>
    </xdr:to>
    <xdr:sp macro="" textlink="">
      <xdr:nvSpPr>
        <xdr:cNvPr id="2" name="Rectangle 1"/>
        <xdr:cNvSpPr>
          <a:spLocks noChangeArrowheads="1"/>
        </xdr:cNvSpPr>
      </xdr:nvSpPr>
      <xdr:spPr bwMode="auto">
        <a:xfrm>
          <a:off x="209550" y="11172825"/>
          <a:ext cx="171450" cy="85725"/>
        </a:xfrm>
        <a:prstGeom prst="rect">
          <a:avLst/>
        </a:prstGeom>
        <a:noFill/>
        <a:ln w="9525" algn="ctr">
          <a:noFill/>
          <a:round/>
          <a:headEnd/>
          <a:tailEnd/>
        </a:ln>
      </xdr:spPr>
    </xdr:sp>
    <xdr:clientData/>
  </xdr:twoCellAnchor>
  <xdr:twoCellAnchor>
    <xdr:from>
      <xdr:col>5</xdr:col>
      <xdr:colOff>438150</xdr:colOff>
      <xdr:row>36</xdr:row>
      <xdr:rowOff>47625</xdr:rowOff>
    </xdr:from>
    <xdr:to>
      <xdr:col>5</xdr:col>
      <xdr:colOff>609600</xdr:colOff>
      <xdr:row>36</xdr:row>
      <xdr:rowOff>133350</xdr:rowOff>
    </xdr:to>
    <xdr:sp macro="" textlink="">
      <xdr:nvSpPr>
        <xdr:cNvPr id="3" name="Rectangle 2"/>
        <xdr:cNvSpPr>
          <a:spLocks noChangeArrowheads="1"/>
        </xdr:cNvSpPr>
      </xdr:nvSpPr>
      <xdr:spPr bwMode="auto">
        <a:xfrm>
          <a:off x="5905500" y="11210925"/>
          <a:ext cx="171450" cy="85725"/>
        </a:xfrm>
        <a:prstGeom prst="rect">
          <a:avLst/>
        </a:prstGeom>
        <a:noFill/>
        <a:ln w="9525" algn="ctr">
          <a:noFill/>
          <a:round/>
          <a:headEnd/>
          <a:tailEnd/>
        </a:ln>
      </xdr:spPr>
    </xdr:sp>
    <xdr:clientData/>
  </xdr:twoCellAnchor>
  <xdr:twoCellAnchor>
    <xdr:from>
      <xdr:col>1</xdr:col>
      <xdr:colOff>209550</xdr:colOff>
      <xdr:row>42</xdr:row>
      <xdr:rowOff>9525</xdr:rowOff>
    </xdr:from>
    <xdr:to>
      <xdr:col>1</xdr:col>
      <xdr:colOff>381000</xdr:colOff>
      <xdr:row>42</xdr:row>
      <xdr:rowOff>95250</xdr:rowOff>
    </xdr:to>
    <xdr:sp macro="" textlink="">
      <xdr:nvSpPr>
        <xdr:cNvPr id="4" name="Rectangle 3"/>
        <xdr:cNvSpPr>
          <a:spLocks noChangeArrowheads="1"/>
        </xdr:cNvSpPr>
      </xdr:nvSpPr>
      <xdr:spPr bwMode="auto">
        <a:xfrm>
          <a:off x="209550" y="12315825"/>
          <a:ext cx="171450" cy="85725"/>
        </a:xfrm>
        <a:prstGeom prst="rect">
          <a:avLst/>
        </a:prstGeom>
        <a:noFill/>
        <a:ln w="9525" algn="ctr">
          <a:noFill/>
          <a:round/>
          <a:headEnd/>
          <a:tailEnd/>
        </a:ln>
      </xdr:spPr>
    </xdr:sp>
    <xdr:clientData/>
  </xdr:twoCellAnchor>
  <xdr:twoCellAnchor>
    <xdr:from>
      <xdr:col>1</xdr:col>
      <xdr:colOff>209550</xdr:colOff>
      <xdr:row>36</xdr:row>
      <xdr:rowOff>9525</xdr:rowOff>
    </xdr:from>
    <xdr:to>
      <xdr:col>1</xdr:col>
      <xdr:colOff>381000</xdr:colOff>
      <xdr:row>36</xdr:row>
      <xdr:rowOff>95250</xdr:rowOff>
    </xdr:to>
    <xdr:sp macro="" textlink="">
      <xdr:nvSpPr>
        <xdr:cNvPr id="5" name="Rectangle 4"/>
        <xdr:cNvSpPr>
          <a:spLocks noChangeArrowheads="1"/>
        </xdr:cNvSpPr>
      </xdr:nvSpPr>
      <xdr:spPr bwMode="auto">
        <a:xfrm>
          <a:off x="209550" y="11172825"/>
          <a:ext cx="171450" cy="85725"/>
        </a:xfrm>
        <a:prstGeom prst="rect">
          <a:avLst/>
        </a:prstGeom>
        <a:noFill/>
        <a:ln w="9525" algn="ctr">
          <a:noFill/>
          <a:round/>
          <a:headEnd/>
          <a:tailEnd/>
        </a:ln>
      </xdr:spPr>
    </xdr:sp>
    <xdr:clientData/>
  </xdr:twoCellAnchor>
  <xdr:twoCellAnchor>
    <xdr:from>
      <xdr:col>5</xdr:col>
      <xdr:colOff>438150</xdr:colOff>
      <xdr:row>36</xdr:row>
      <xdr:rowOff>47625</xdr:rowOff>
    </xdr:from>
    <xdr:to>
      <xdr:col>5</xdr:col>
      <xdr:colOff>609600</xdr:colOff>
      <xdr:row>36</xdr:row>
      <xdr:rowOff>133350</xdr:rowOff>
    </xdr:to>
    <xdr:sp macro="" textlink="">
      <xdr:nvSpPr>
        <xdr:cNvPr id="6" name="Rectangle 5"/>
        <xdr:cNvSpPr>
          <a:spLocks noChangeArrowheads="1"/>
        </xdr:cNvSpPr>
      </xdr:nvSpPr>
      <xdr:spPr bwMode="auto">
        <a:xfrm>
          <a:off x="5905500" y="11210925"/>
          <a:ext cx="171450" cy="85725"/>
        </a:xfrm>
        <a:prstGeom prst="rect">
          <a:avLst/>
        </a:prstGeom>
        <a:noFill/>
        <a:ln w="9525" algn="ctr">
          <a:noFill/>
          <a:round/>
          <a:headEnd/>
          <a:tailEnd/>
        </a:ln>
      </xdr:spPr>
    </xdr:sp>
    <xdr:clientData/>
  </xdr:twoCellAnchor>
  <xdr:twoCellAnchor>
    <xdr:from>
      <xdr:col>1</xdr:col>
      <xdr:colOff>209550</xdr:colOff>
      <xdr:row>42</xdr:row>
      <xdr:rowOff>9525</xdr:rowOff>
    </xdr:from>
    <xdr:to>
      <xdr:col>1</xdr:col>
      <xdr:colOff>381000</xdr:colOff>
      <xdr:row>42</xdr:row>
      <xdr:rowOff>95250</xdr:rowOff>
    </xdr:to>
    <xdr:sp macro="" textlink="">
      <xdr:nvSpPr>
        <xdr:cNvPr id="7" name="Rectangle 6"/>
        <xdr:cNvSpPr>
          <a:spLocks noChangeArrowheads="1"/>
        </xdr:cNvSpPr>
      </xdr:nvSpPr>
      <xdr:spPr bwMode="auto">
        <a:xfrm>
          <a:off x="209550" y="12315825"/>
          <a:ext cx="171450" cy="85725"/>
        </a:xfrm>
        <a:prstGeom prst="rect">
          <a:avLst/>
        </a:prstGeom>
        <a:noFill/>
        <a:ln w="9525" algn="ctr">
          <a:noFill/>
          <a:round/>
          <a:headEnd/>
          <a:tailEnd/>
        </a:ln>
      </xdr:spPr>
    </xdr:sp>
    <xdr:clientData/>
  </xdr:twoCellAnchor>
  <xdr:twoCellAnchor>
    <xdr:from>
      <xdr:col>1</xdr:col>
      <xdr:colOff>0</xdr:colOff>
      <xdr:row>57</xdr:row>
      <xdr:rowOff>38100</xdr:rowOff>
    </xdr:from>
    <xdr:to>
      <xdr:col>4</xdr:col>
      <xdr:colOff>727076</xdr:colOff>
      <xdr:row>71</xdr:row>
      <xdr:rowOff>163513</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183</xdr:row>
      <xdr:rowOff>57150</xdr:rowOff>
    </xdr:from>
    <xdr:to>
      <xdr:col>4</xdr:col>
      <xdr:colOff>711200</xdr:colOff>
      <xdr:row>197</xdr:row>
      <xdr:rowOff>32147</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28577</xdr:colOff>
      <xdr:row>484</xdr:row>
      <xdr:rowOff>152401</xdr:rowOff>
    </xdr:from>
    <xdr:to>
      <xdr:col>4</xdr:col>
      <xdr:colOff>495301</xdr:colOff>
      <xdr:row>497</xdr:row>
      <xdr:rowOff>171451</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57296</xdr:colOff>
      <xdr:row>203</xdr:row>
      <xdr:rowOff>47625</xdr:rowOff>
    </xdr:from>
    <xdr:to>
      <xdr:col>4</xdr:col>
      <xdr:colOff>98487</xdr:colOff>
      <xdr:row>215</xdr:row>
      <xdr:rowOff>57911</xdr:rowOff>
    </xdr:to>
    <xdr:pic>
      <xdr:nvPicPr>
        <xdr:cNvPr id="11" name="Picture 10" descr="AD pupils teachers and administrators.jpg"/>
        <xdr:cNvPicPr>
          <a:picLocks noChangeAspect="1"/>
        </xdr:cNvPicPr>
      </xdr:nvPicPr>
      <xdr:blipFill>
        <a:blip xmlns:r="http://schemas.openxmlformats.org/officeDocument/2006/relationships" r:embed="rId4" cstate="print"/>
        <a:stretch>
          <a:fillRect/>
        </a:stretch>
      </xdr:blipFill>
      <xdr:spPr>
        <a:xfrm>
          <a:off x="209696" y="44167425"/>
          <a:ext cx="4460791" cy="2296286"/>
        </a:xfrm>
        <a:prstGeom prst="rect">
          <a:avLst/>
        </a:prstGeom>
      </xdr:spPr>
    </xdr:pic>
    <xdr:clientData/>
  </xdr:twoCellAnchor>
  <xdr:twoCellAnchor>
    <xdr:from>
      <xdr:col>7</xdr:col>
      <xdr:colOff>495300</xdr:colOff>
      <xdr:row>29</xdr:row>
      <xdr:rowOff>4762</xdr:rowOff>
    </xdr:from>
    <xdr:to>
      <xdr:col>11</xdr:col>
      <xdr:colOff>209550</xdr:colOff>
      <xdr:row>31</xdr:row>
      <xdr:rowOff>2166937</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0.00919</cdr:x>
      <cdr:y>0.01527</cdr:y>
    </cdr:from>
    <cdr:to>
      <cdr:x>0.09552</cdr:x>
      <cdr:y>0.09741</cdr:y>
    </cdr:to>
    <cdr:sp macro="" textlink="">
      <cdr:nvSpPr>
        <cdr:cNvPr id="2" name="TextBox 1"/>
        <cdr:cNvSpPr txBox="1"/>
      </cdr:nvSpPr>
      <cdr:spPr>
        <a:xfrm xmlns:a="http://schemas.openxmlformats.org/drawingml/2006/main">
          <a:off x="44905" y="38099"/>
          <a:ext cx="421818" cy="20499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a:t>
          </a:r>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47624</xdr:colOff>
      <xdr:row>17</xdr:row>
      <xdr:rowOff>85725</xdr:rowOff>
    </xdr:from>
    <xdr:to>
      <xdr:col>4</xdr:col>
      <xdr:colOff>247649</xdr:colOff>
      <xdr:row>32</xdr:row>
      <xdr:rowOff>114300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269</xdr:row>
      <xdr:rowOff>76200</xdr:rowOff>
    </xdr:from>
    <xdr:to>
      <xdr:col>3</xdr:col>
      <xdr:colOff>330846</xdr:colOff>
      <xdr:row>284</xdr:row>
      <xdr:rowOff>155350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104775</xdr:colOff>
      <xdr:row>69</xdr:row>
      <xdr:rowOff>180975</xdr:rowOff>
    </xdr:from>
    <xdr:to>
      <xdr:col>4</xdr:col>
      <xdr:colOff>104274</xdr:colOff>
      <xdr:row>84</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4</xdr:row>
      <xdr:rowOff>114300</xdr:rowOff>
    </xdr:from>
    <xdr:to>
      <xdr:col>4</xdr:col>
      <xdr:colOff>539</xdr:colOff>
      <xdr:row>18</xdr:row>
      <xdr:rowOff>163542</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cdr:x>
      <cdr:y>0</cdr:y>
    </cdr:from>
    <cdr:to>
      <cdr:x>0.08362</cdr:x>
      <cdr:y>0.0966</cdr:y>
    </cdr:to>
    <cdr:sp macro="" textlink="">
      <cdr:nvSpPr>
        <cdr:cNvPr id="2" name="TextBox 1"/>
        <cdr:cNvSpPr txBox="1"/>
      </cdr:nvSpPr>
      <cdr:spPr>
        <a:xfrm xmlns:a="http://schemas.openxmlformats.org/drawingml/2006/main">
          <a:off x="0" y="0"/>
          <a:ext cx="391025" cy="2669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a:t>
          </a:r>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34637</xdr:colOff>
      <xdr:row>98</xdr:row>
      <xdr:rowOff>25978</xdr:rowOff>
    </xdr:from>
    <xdr:to>
      <xdr:col>3</xdr:col>
      <xdr:colOff>640773</xdr:colOff>
      <xdr:row>111</xdr:row>
      <xdr:rowOff>181842</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71437</xdr:rowOff>
    </xdr:from>
    <xdr:to>
      <xdr:col>3</xdr:col>
      <xdr:colOff>619125</xdr:colOff>
      <xdr:row>18</xdr:row>
      <xdr:rowOff>147637</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76200</xdr:colOff>
      <xdr:row>25</xdr:row>
      <xdr:rowOff>157162</xdr:rowOff>
    </xdr:from>
    <xdr:to>
      <xdr:col>14</xdr:col>
      <xdr:colOff>381000</xdr:colOff>
      <xdr:row>40</xdr:row>
      <xdr:rowOff>71437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65430</xdr:colOff>
      <xdr:row>830</xdr:row>
      <xdr:rowOff>24848</xdr:rowOff>
    </xdr:from>
    <xdr:to>
      <xdr:col>4</xdr:col>
      <xdr:colOff>298173</xdr:colOff>
      <xdr:row>843</xdr:row>
      <xdr:rowOff>157369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707</xdr:row>
      <xdr:rowOff>23812</xdr:rowOff>
    </xdr:from>
    <xdr:to>
      <xdr:col>3</xdr:col>
      <xdr:colOff>723899</xdr:colOff>
      <xdr:row>720</xdr:row>
      <xdr:rowOff>14287</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16</xdr:row>
      <xdr:rowOff>128587</xdr:rowOff>
    </xdr:from>
    <xdr:to>
      <xdr:col>3</xdr:col>
      <xdr:colOff>666750</xdr:colOff>
      <xdr:row>30</xdr:row>
      <xdr:rowOff>180975</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219075</xdr:colOff>
      <xdr:row>63</xdr:row>
      <xdr:rowOff>133350</xdr:rowOff>
    </xdr:from>
    <xdr:to>
      <xdr:col>3</xdr:col>
      <xdr:colOff>790575</xdr:colOff>
      <xdr:row>74</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103715</xdr:colOff>
      <xdr:row>92</xdr:row>
      <xdr:rowOff>19049</xdr:rowOff>
    </xdr:from>
    <xdr:to>
      <xdr:col>4</xdr:col>
      <xdr:colOff>799040</xdr:colOff>
      <xdr:row>105</xdr:row>
      <xdr:rowOff>85724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61383</xdr:colOff>
      <xdr:row>436</xdr:row>
      <xdr:rowOff>147106</xdr:rowOff>
    </xdr:from>
    <xdr:to>
      <xdr:col>4</xdr:col>
      <xdr:colOff>232833</xdr:colOff>
      <xdr:row>449</xdr:row>
      <xdr:rowOff>169331</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52918</xdr:colOff>
      <xdr:row>560</xdr:row>
      <xdr:rowOff>158749</xdr:rowOff>
    </xdr:from>
    <xdr:to>
      <xdr:col>4</xdr:col>
      <xdr:colOff>319618</xdr:colOff>
      <xdr:row>572</xdr:row>
      <xdr:rowOff>60324</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76728</xdr:colOff>
      <xdr:row>195</xdr:row>
      <xdr:rowOff>84667</xdr:rowOff>
    </xdr:from>
    <xdr:to>
      <xdr:col>4</xdr:col>
      <xdr:colOff>497417</xdr:colOff>
      <xdr:row>207</xdr:row>
      <xdr:rowOff>127001</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52917</xdr:colOff>
      <xdr:row>137</xdr:row>
      <xdr:rowOff>63500</xdr:rowOff>
    </xdr:from>
    <xdr:to>
      <xdr:col>3</xdr:col>
      <xdr:colOff>539750</xdr:colOff>
      <xdr:row>151</xdr:row>
      <xdr:rowOff>31750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63501</xdr:colOff>
      <xdr:row>421</xdr:row>
      <xdr:rowOff>1</xdr:rowOff>
    </xdr:from>
    <xdr:to>
      <xdr:col>4</xdr:col>
      <xdr:colOff>190501</xdr:colOff>
      <xdr:row>433</xdr:row>
      <xdr:rowOff>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190499</xdr:colOff>
      <xdr:row>290</xdr:row>
      <xdr:rowOff>169333</xdr:rowOff>
    </xdr:from>
    <xdr:to>
      <xdr:col>10</xdr:col>
      <xdr:colOff>814916</xdr:colOff>
      <xdr:row>305</xdr:row>
      <xdr:rowOff>169333</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5</xdr:col>
      <xdr:colOff>550333</xdr:colOff>
      <xdr:row>77</xdr:row>
      <xdr:rowOff>41365</xdr:rowOff>
    </xdr:from>
    <xdr:to>
      <xdr:col>11</xdr:col>
      <xdr:colOff>754125</xdr:colOff>
      <xdr:row>89</xdr:row>
      <xdr:rowOff>129878</xdr:rowOff>
    </xdr:to>
    <xdr:pic>
      <xdr:nvPicPr>
        <xdr:cNvPr id="10" name="Picture 9" descr="AD area of plant holdings.jpg"/>
        <xdr:cNvPicPr>
          <a:picLocks noChangeAspect="1"/>
        </xdr:cNvPicPr>
      </xdr:nvPicPr>
      <xdr:blipFill>
        <a:blip xmlns:r="http://schemas.openxmlformats.org/officeDocument/2006/relationships" r:embed="rId9" cstate="print"/>
        <a:stretch>
          <a:fillRect/>
        </a:stretch>
      </xdr:blipFill>
      <xdr:spPr>
        <a:xfrm>
          <a:off x="6741583" y="23303532"/>
          <a:ext cx="4998042" cy="2575596"/>
        </a:xfrm>
        <a:prstGeom prst="rect">
          <a:avLst/>
        </a:prstGeom>
      </xdr:spPr>
    </xdr:pic>
    <xdr:clientData/>
  </xdr:twoCellAnchor>
  <xdr:twoCellAnchor editAs="oneCell">
    <xdr:from>
      <xdr:col>6</xdr:col>
      <xdr:colOff>973667</xdr:colOff>
      <xdr:row>307</xdr:row>
      <xdr:rowOff>149026</xdr:rowOff>
    </xdr:from>
    <xdr:to>
      <xdr:col>14</xdr:col>
      <xdr:colOff>447209</xdr:colOff>
      <xdr:row>322</xdr:row>
      <xdr:rowOff>161628</xdr:rowOff>
    </xdr:to>
    <xdr:pic>
      <xdr:nvPicPr>
        <xdr:cNvPr id="11" name="Picture 10" descr="AD number and area of forest trees.jpg"/>
        <xdr:cNvPicPr>
          <a:picLocks noChangeAspect="1"/>
        </xdr:cNvPicPr>
      </xdr:nvPicPr>
      <xdr:blipFill>
        <a:blip xmlns:r="http://schemas.openxmlformats.org/officeDocument/2006/relationships" r:embed="rId10" cstate="print"/>
        <a:stretch>
          <a:fillRect/>
        </a:stretch>
      </xdr:blipFill>
      <xdr:spPr>
        <a:xfrm>
          <a:off x="7874000" y="67840026"/>
          <a:ext cx="5569542" cy="2870102"/>
        </a:xfrm>
        <a:prstGeom prst="rect">
          <a:avLst/>
        </a:prstGeom>
      </xdr:spPr>
    </xdr:pic>
    <xdr:clientData/>
  </xdr:twoCellAnchor>
  <xdr:twoCellAnchor editAs="oneCell">
    <xdr:from>
      <xdr:col>5</xdr:col>
      <xdr:colOff>560917</xdr:colOff>
      <xdr:row>233</xdr:row>
      <xdr:rowOff>16898</xdr:rowOff>
    </xdr:from>
    <xdr:to>
      <xdr:col>12</xdr:col>
      <xdr:colOff>521292</xdr:colOff>
      <xdr:row>248</xdr:row>
      <xdr:rowOff>24046</xdr:rowOff>
    </xdr:to>
    <xdr:pic>
      <xdr:nvPicPr>
        <xdr:cNvPr id="13" name="Picture 12" descr="AD number of fruit trees.jpg"/>
        <xdr:cNvPicPr>
          <a:picLocks noChangeAspect="1"/>
        </xdr:cNvPicPr>
      </xdr:nvPicPr>
      <xdr:blipFill>
        <a:blip xmlns:r="http://schemas.openxmlformats.org/officeDocument/2006/relationships" r:embed="rId11" cstate="print"/>
        <a:stretch>
          <a:fillRect/>
        </a:stretch>
      </xdr:blipFill>
      <xdr:spPr>
        <a:xfrm>
          <a:off x="6752167" y="53610898"/>
          <a:ext cx="5558958" cy="2864648"/>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0.01581</cdr:x>
      <cdr:y>0.24803</cdr:y>
    </cdr:from>
    <cdr:to>
      <cdr:x>0.05138</cdr:x>
      <cdr:y>0.61811</cdr:y>
    </cdr:to>
    <cdr:sp macro="" textlink="">
      <cdr:nvSpPr>
        <cdr:cNvPr id="2" name="TextBox 1"/>
        <cdr:cNvSpPr txBox="1"/>
      </cdr:nvSpPr>
      <cdr:spPr>
        <a:xfrm xmlns:a="http://schemas.openxmlformats.org/drawingml/2006/main">
          <a:off x="76200" y="600075"/>
          <a:ext cx="171450" cy="8953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0.01252</cdr:x>
      <cdr:y>0.27297</cdr:y>
    </cdr:from>
    <cdr:to>
      <cdr:x>0.04809</cdr:x>
      <cdr:y>0.64304</cdr:y>
    </cdr:to>
    <cdr:sp macro="" textlink="">
      <cdr:nvSpPr>
        <cdr:cNvPr id="3" name="TextBox 1"/>
        <cdr:cNvSpPr txBox="1"/>
      </cdr:nvSpPr>
      <cdr:spPr>
        <a:xfrm xmlns:a="http://schemas.openxmlformats.org/drawingml/2006/main">
          <a:off x="60325" y="660400"/>
          <a:ext cx="171450" cy="895350"/>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Million</a:t>
          </a:r>
          <a:r>
            <a:rPr lang="en-US" sz="1100" baseline="0"/>
            <a:t> AED</a:t>
          </a:r>
          <a:endParaRPr lang="en-US" sz="1100"/>
        </a:p>
      </cdr:txBody>
    </cdr:sp>
  </cdr:relSizeAnchor>
</c:userShapes>
</file>

<file path=xl/drawings/drawing30.xml><?xml version="1.0" encoding="utf-8"?>
<c:userShapes xmlns:c="http://schemas.openxmlformats.org/drawingml/2006/chart">
  <cdr:relSizeAnchor xmlns:cdr="http://schemas.openxmlformats.org/drawingml/2006/chartDrawing">
    <cdr:from>
      <cdr:x>0.62864</cdr:x>
      <cdr:y>0.0514</cdr:y>
    </cdr:from>
    <cdr:to>
      <cdr:x>0.89862</cdr:x>
      <cdr:y>0.14486</cdr:y>
    </cdr:to>
    <cdr:sp macro="" textlink="">
      <cdr:nvSpPr>
        <cdr:cNvPr id="3" name="TextBox 5"/>
        <cdr:cNvSpPr txBox="1"/>
      </cdr:nvSpPr>
      <cdr:spPr>
        <a:xfrm xmlns:a="http://schemas.openxmlformats.org/drawingml/2006/main">
          <a:off x="2598703" y="104771"/>
          <a:ext cx="1116047" cy="190504"/>
        </a:xfrm>
        <a:prstGeom xmlns:a="http://schemas.openxmlformats.org/drawingml/2006/main" prst="rect">
          <a:avLst/>
        </a:prstGeom>
        <a:solidFill xmlns:a="http://schemas.openxmlformats.org/drawingml/2006/main">
          <a:srgbClr val="B2B2B2"/>
        </a:solidFill>
        <a:ln xmlns:a="http://schemas.openxmlformats.org/drawingml/2006/main" w="9525" cmpd="sng">
          <a:solidFill>
            <a:sysClr val="window" lastClr="FFFFFF">
              <a:shade val="50000"/>
            </a:sysClr>
          </a:solid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n-US" sz="1000" b="1">
              <a:solidFill>
                <a:sysClr val="window" lastClr="FFFFFF"/>
              </a:solidFill>
            </a:rPr>
            <a:t>Abu Dhabi           </a:t>
          </a:r>
        </a:p>
      </cdr:txBody>
    </cdr:sp>
  </cdr:relSizeAnchor>
  <cdr:relSizeAnchor xmlns:cdr="http://schemas.openxmlformats.org/drawingml/2006/chartDrawing">
    <cdr:from>
      <cdr:x>0.62864</cdr:x>
      <cdr:y>0.15421</cdr:y>
    </cdr:from>
    <cdr:to>
      <cdr:x>0.89631</cdr:x>
      <cdr:y>0.23832</cdr:y>
    </cdr:to>
    <cdr:sp macro="" textlink="">
      <cdr:nvSpPr>
        <cdr:cNvPr id="4" name="TextBox 1"/>
        <cdr:cNvSpPr txBox="1"/>
      </cdr:nvSpPr>
      <cdr:spPr>
        <a:xfrm xmlns:a="http://schemas.openxmlformats.org/drawingml/2006/main">
          <a:off x="2598703" y="314334"/>
          <a:ext cx="1106522" cy="171441"/>
        </a:xfrm>
        <a:prstGeom xmlns:a="http://schemas.openxmlformats.org/drawingml/2006/main" prst="rect">
          <a:avLst/>
        </a:prstGeom>
        <a:solidFill xmlns:a="http://schemas.openxmlformats.org/drawingml/2006/main">
          <a:srgbClr val="BE9B55"/>
        </a:solidFill>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000" b="1">
              <a:solidFill>
                <a:sysClr val="window" lastClr="FFFFFF"/>
              </a:solidFill>
            </a:rPr>
            <a:t>AlAin                     </a:t>
          </a:r>
        </a:p>
      </cdr:txBody>
    </cdr:sp>
  </cdr:relSizeAnchor>
  <cdr:relSizeAnchor xmlns:cdr="http://schemas.openxmlformats.org/drawingml/2006/chartDrawing">
    <cdr:from>
      <cdr:x>0</cdr:x>
      <cdr:y>0</cdr:y>
    </cdr:from>
    <cdr:to>
      <cdr:x>0.00621</cdr:x>
      <cdr:y>0.01196</cdr:y>
    </cdr:to>
    <cdr:pic>
      <cdr:nvPicPr>
        <cdr:cNvPr id="5"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0.62864</cdr:x>
      <cdr:y>0.24299</cdr:y>
    </cdr:from>
    <cdr:to>
      <cdr:x>0.89631</cdr:x>
      <cdr:y>0.34112</cdr:y>
    </cdr:to>
    <cdr:sp macro="" textlink="">
      <cdr:nvSpPr>
        <cdr:cNvPr id="6" name="TextBox 1"/>
        <cdr:cNvSpPr txBox="1"/>
      </cdr:nvSpPr>
      <cdr:spPr>
        <a:xfrm xmlns:a="http://schemas.openxmlformats.org/drawingml/2006/main">
          <a:off x="2598703" y="495299"/>
          <a:ext cx="1106522" cy="200026"/>
        </a:xfrm>
        <a:prstGeom xmlns:a="http://schemas.openxmlformats.org/drawingml/2006/main" prst="rect">
          <a:avLst/>
        </a:prstGeom>
        <a:solidFill xmlns:a="http://schemas.openxmlformats.org/drawingml/2006/main">
          <a:srgbClr val="E63723"/>
        </a:solidFill>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000" b="1">
              <a:solidFill>
                <a:sysClr val="window" lastClr="FFFFFF"/>
              </a:solidFill>
            </a:rPr>
            <a:t>Western Region </a:t>
          </a:r>
        </a:p>
      </cdr:txBody>
    </cdr:sp>
  </cdr:relSizeAnchor>
</c:userShapes>
</file>

<file path=xl/drawings/drawing31.xml><?xml version="1.0" encoding="utf-8"?>
<xdr:wsDr xmlns:xdr="http://schemas.openxmlformats.org/drawingml/2006/spreadsheetDrawing" xmlns:a="http://schemas.openxmlformats.org/drawingml/2006/main">
  <xdr:twoCellAnchor>
    <xdr:from>
      <xdr:col>0</xdr:col>
      <xdr:colOff>0</xdr:colOff>
      <xdr:row>40</xdr:row>
      <xdr:rowOff>0</xdr:rowOff>
    </xdr:from>
    <xdr:to>
      <xdr:col>4</xdr:col>
      <xdr:colOff>227541</xdr:colOff>
      <xdr:row>57</xdr:row>
      <xdr:rowOff>165100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239</xdr:row>
      <xdr:rowOff>76200</xdr:rowOff>
    </xdr:from>
    <xdr:to>
      <xdr:col>4</xdr:col>
      <xdr:colOff>514349</xdr:colOff>
      <xdr:row>254</xdr:row>
      <xdr:rowOff>85726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105834</xdr:colOff>
      <xdr:row>451</xdr:row>
      <xdr:rowOff>137584</xdr:rowOff>
    </xdr:from>
    <xdr:to>
      <xdr:col>4</xdr:col>
      <xdr:colOff>358680</xdr:colOff>
      <xdr:row>464</xdr:row>
      <xdr:rowOff>153362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74083</xdr:colOff>
      <xdr:row>147</xdr:row>
      <xdr:rowOff>148166</xdr:rowOff>
    </xdr:from>
    <xdr:to>
      <xdr:col>4</xdr:col>
      <xdr:colOff>306916</xdr:colOff>
      <xdr:row>165</xdr:row>
      <xdr:rowOff>99098</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21</xdr:row>
      <xdr:rowOff>1</xdr:rowOff>
    </xdr:from>
    <xdr:to>
      <xdr:col>5</xdr:col>
      <xdr:colOff>31749</xdr:colOff>
      <xdr:row>34</xdr:row>
      <xdr:rowOff>2275417</xdr:rowOff>
    </xdr:to>
    <xdr:pic>
      <xdr:nvPicPr>
        <xdr:cNvPr id="6" name="Picture 5" descr="E:\MAP.jpg"/>
        <xdr:cNvPicPr/>
      </xdr:nvPicPr>
      <xdr:blipFill>
        <a:blip xmlns:r="http://schemas.openxmlformats.org/officeDocument/2006/relationships" r:embed="rId5" cstate="print"/>
        <a:srcRect/>
        <a:stretch>
          <a:fillRect/>
        </a:stretch>
      </xdr:blipFill>
      <xdr:spPr bwMode="auto">
        <a:xfrm>
          <a:off x="0" y="11668126"/>
          <a:ext cx="5165724" cy="4751916"/>
        </a:xfrm>
        <a:prstGeom prst="rect">
          <a:avLst/>
        </a:prstGeom>
        <a:noFill/>
        <a:ln w="9525">
          <a:noFill/>
          <a:miter lim="800000"/>
          <a:headEnd/>
          <a:tailEnd/>
        </a:ln>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85990</xdr:colOff>
      <xdr:row>463</xdr:row>
      <xdr:rowOff>149490</xdr:rowOff>
    </xdr:from>
    <xdr:to>
      <xdr:col>2</xdr:col>
      <xdr:colOff>371740</xdr:colOff>
      <xdr:row>478</xdr:row>
      <xdr:rowOff>35190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192</xdr:row>
      <xdr:rowOff>25136</xdr:rowOff>
    </xdr:from>
    <xdr:to>
      <xdr:col>4</xdr:col>
      <xdr:colOff>904876</xdr:colOff>
      <xdr:row>207</xdr:row>
      <xdr:rowOff>53711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107155</xdr:colOff>
      <xdr:row>285</xdr:row>
      <xdr:rowOff>0</xdr:rowOff>
    </xdr:from>
    <xdr:to>
      <xdr:col>4</xdr:col>
      <xdr:colOff>892968</xdr:colOff>
      <xdr:row>298</xdr:row>
      <xdr:rowOff>180975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93928</xdr:colOff>
      <xdr:row>363</xdr:row>
      <xdr:rowOff>68792</xdr:rowOff>
    </xdr:from>
    <xdr:to>
      <xdr:col>2</xdr:col>
      <xdr:colOff>379678</xdr:colOff>
      <xdr:row>377</xdr:row>
      <xdr:rowOff>144992</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15</xdr:row>
      <xdr:rowOff>0</xdr:rowOff>
    </xdr:from>
    <xdr:to>
      <xdr:col>9</xdr:col>
      <xdr:colOff>549178</xdr:colOff>
      <xdr:row>31</xdr:row>
      <xdr:rowOff>100638</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328084</xdr:colOff>
      <xdr:row>386</xdr:row>
      <xdr:rowOff>190499</xdr:rowOff>
    </xdr:from>
    <xdr:to>
      <xdr:col>8</xdr:col>
      <xdr:colOff>84669</xdr:colOff>
      <xdr:row>398</xdr:row>
      <xdr:rowOff>179917</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127000</xdr:colOff>
      <xdr:row>386</xdr:row>
      <xdr:rowOff>158750</xdr:rowOff>
    </xdr:from>
    <xdr:to>
      <xdr:col>11</xdr:col>
      <xdr:colOff>285750</xdr:colOff>
      <xdr:row>398</xdr:row>
      <xdr:rowOff>158750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28</xdr:row>
      <xdr:rowOff>153421</xdr:rowOff>
    </xdr:from>
    <xdr:to>
      <xdr:col>3</xdr:col>
      <xdr:colOff>238125</xdr:colOff>
      <xdr:row>41</xdr:row>
      <xdr:rowOff>96271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0.67484</cdr:x>
      <cdr:y>0.03819</cdr:y>
    </cdr:from>
    <cdr:to>
      <cdr:x>0.88648</cdr:x>
      <cdr:y>0.13234</cdr:y>
    </cdr:to>
    <cdr:sp macro="" textlink="">
      <cdr:nvSpPr>
        <cdr:cNvPr id="2" name="TextBox 1"/>
        <cdr:cNvSpPr txBox="1"/>
      </cdr:nvSpPr>
      <cdr:spPr>
        <a:xfrm xmlns:a="http://schemas.openxmlformats.org/drawingml/2006/main">
          <a:off x="3235505" y="90706"/>
          <a:ext cx="1014686" cy="223619"/>
        </a:xfrm>
        <a:prstGeom xmlns:a="http://schemas.openxmlformats.org/drawingml/2006/main" prst="rect">
          <a:avLst/>
        </a:prstGeom>
        <a:solidFill xmlns:a="http://schemas.openxmlformats.org/drawingml/2006/main">
          <a:schemeClr val="accent2">
            <a:lumMod val="60000"/>
            <a:lumOff val="40000"/>
          </a:schemeClr>
        </a:solidFill>
      </cdr:spPr>
      <cdr:txBody>
        <a:bodyPr xmlns:a="http://schemas.openxmlformats.org/drawingml/2006/main" wrap="square" rtlCol="0" anchor="ctr"/>
        <a:lstStyle xmlns:a="http://schemas.openxmlformats.org/drawingml/2006/main"/>
        <a:p xmlns:a="http://schemas.openxmlformats.org/drawingml/2006/main">
          <a:r>
            <a:rPr lang="en-US" sz="1000">
              <a:solidFill>
                <a:schemeClr val="bg1"/>
              </a:solidFill>
            </a:rPr>
            <a:t>Non oil Exports   </a:t>
          </a:r>
          <a:endParaRPr lang="en-US" sz="1100">
            <a:solidFill>
              <a:schemeClr val="bg1"/>
            </a:solidFill>
          </a:endParaRPr>
        </a:p>
      </cdr:txBody>
    </cdr:sp>
  </cdr:relSizeAnchor>
  <cdr:relSizeAnchor xmlns:cdr="http://schemas.openxmlformats.org/drawingml/2006/chartDrawing">
    <cdr:from>
      <cdr:x>0.67526</cdr:x>
      <cdr:y>0.12511</cdr:y>
    </cdr:from>
    <cdr:to>
      <cdr:x>0.88648</cdr:x>
      <cdr:y>0.20753</cdr:y>
    </cdr:to>
    <cdr:sp macro="" textlink="">
      <cdr:nvSpPr>
        <cdr:cNvPr id="3" name="TextBox 2"/>
        <cdr:cNvSpPr txBox="1"/>
      </cdr:nvSpPr>
      <cdr:spPr>
        <a:xfrm xmlns:a="http://schemas.openxmlformats.org/drawingml/2006/main">
          <a:off x="3237518" y="297153"/>
          <a:ext cx="1012673" cy="195766"/>
        </a:xfrm>
        <a:prstGeom xmlns:a="http://schemas.openxmlformats.org/drawingml/2006/main" prst="rect">
          <a:avLst/>
        </a:prstGeom>
        <a:solidFill xmlns:a="http://schemas.openxmlformats.org/drawingml/2006/main">
          <a:srgbClr val="E63723"/>
        </a:solidFill>
      </cdr:spPr>
      <cdr:txBody>
        <a:bodyPr xmlns:a="http://schemas.openxmlformats.org/drawingml/2006/main" wrap="square" rtlCol="0" anchor="ctr"/>
        <a:lstStyle xmlns:a="http://schemas.openxmlformats.org/drawingml/2006/main"/>
        <a:p xmlns:a="http://schemas.openxmlformats.org/drawingml/2006/main">
          <a:pPr algn="l"/>
          <a:r>
            <a:rPr lang="en-US" sz="1000">
              <a:solidFill>
                <a:schemeClr val="bg1"/>
              </a:solidFill>
            </a:rPr>
            <a:t>Re Exports           </a:t>
          </a:r>
          <a:endParaRPr lang="en-US" sz="1100">
            <a:solidFill>
              <a:schemeClr val="bg1"/>
            </a:solidFill>
          </a:endParaRPr>
        </a:p>
      </cdr:txBody>
    </cdr:sp>
  </cdr:relSizeAnchor>
  <cdr:relSizeAnchor xmlns:cdr="http://schemas.openxmlformats.org/drawingml/2006/chartDrawing">
    <cdr:from>
      <cdr:x>0.67484</cdr:x>
      <cdr:y>0.20628</cdr:y>
    </cdr:from>
    <cdr:to>
      <cdr:x>0.8847</cdr:x>
      <cdr:y>0.30063</cdr:y>
    </cdr:to>
    <cdr:sp macro="" textlink="">
      <cdr:nvSpPr>
        <cdr:cNvPr id="8" name="TextBox 7"/>
        <cdr:cNvSpPr txBox="1"/>
      </cdr:nvSpPr>
      <cdr:spPr>
        <a:xfrm xmlns:a="http://schemas.openxmlformats.org/drawingml/2006/main">
          <a:off x="3235503" y="489947"/>
          <a:ext cx="1006184" cy="224088"/>
        </a:xfrm>
        <a:prstGeom xmlns:a="http://schemas.openxmlformats.org/drawingml/2006/main" prst="rect">
          <a:avLst/>
        </a:prstGeom>
        <a:solidFill xmlns:a="http://schemas.openxmlformats.org/drawingml/2006/main">
          <a:schemeClr val="bg2">
            <a:lumMod val="50000"/>
          </a:schemeClr>
        </a:solidFill>
      </cdr:spPr>
      <cdr:txBody>
        <a:bodyPr xmlns:a="http://schemas.openxmlformats.org/drawingml/2006/main" wrap="square" rtlCol="0" anchor="ctr"/>
        <a:lstStyle xmlns:a="http://schemas.openxmlformats.org/drawingml/2006/main"/>
        <a:p xmlns:a="http://schemas.openxmlformats.org/drawingml/2006/main">
          <a:r>
            <a:rPr lang="en-US" sz="1000">
              <a:solidFill>
                <a:schemeClr val="bg1"/>
              </a:solidFill>
            </a:rPr>
            <a:t>Imports                </a:t>
          </a:r>
          <a:endParaRPr lang="en-US" sz="1100">
            <a:solidFill>
              <a:schemeClr val="bg1"/>
            </a:solidFill>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352425</xdr:colOff>
      <xdr:row>18</xdr:row>
      <xdr:rowOff>9525</xdr:rowOff>
    </xdr:from>
    <xdr:to>
      <xdr:col>3</xdr:col>
      <xdr:colOff>504825</xdr:colOff>
      <xdr:row>29</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104776</xdr:colOff>
      <xdr:row>49</xdr:row>
      <xdr:rowOff>28575</xdr:rowOff>
    </xdr:from>
    <xdr:to>
      <xdr:col>4</xdr:col>
      <xdr:colOff>685801</xdr:colOff>
      <xdr:row>63</xdr:row>
      <xdr:rowOff>104775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123825</xdr:colOff>
      <xdr:row>84</xdr:row>
      <xdr:rowOff>180975</xdr:rowOff>
    </xdr:from>
    <xdr:to>
      <xdr:col>4</xdr:col>
      <xdr:colOff>381000</xdr:colOff>
      <xdr:row>98</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95250</xdr:colOff>
      <xdr:row>118</xdr:row>
      <xdr:rowOff>133350</xdr:rowOff>
    </xdr:from>
    <xdr:to>
      <xdr:col>4</xdr:col>
      <xdr:colOff>47625</xdr:colOff>
      <xdr:row>132</xdr:row>
      <xdr:rowOff>123825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85725</xdr:colOff>
      <xdr:row>160</xdr:row>
      <xdr:rowOff>457200</xdr:rowOff>
    </xdr:from>
    <xdr:to>
      <xdr:col>4</xdr:col>
      <xdr:colOff>542926</xdr:colOff>
      <xdr:row>175</xdr:row>
      <xdr:rowOff>171449</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15</xdr:row>
      <xdr:rowOff>133350</xdr:rowOff>
    </xdr:from>
    <xdr:to>
      <xdr:col>4</xdr:col>
      <xdr:colOff>466725</xdr:colOff>
      <xdr:row>30</xdr:row>
      <xdr:rowOff>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61</xdr:row>
      <xdr:rowOff>152400</xdr:rowOff>
    </xdr:from>
    <xdr:to>
      <xdr:col>4</xdr:col>
      <xdr:colOff>381000</xdr:colOff>
      <xdr:row>74</xdr:row>
      <xdr:rowOff>66675</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428624</xdr:colOff>
      <xdr:row>18</xdr:row>
      <xdr:rowOff>104775</xdr:rowOff>
    </xdr:from>
    <xdr:to>
      <xdr:col>13</xdr:col>
      <xdr:colOff>228600</xdr:colOff>
      <xdr:row>34</xdr:row>
      <xdr:rowOff>177800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76200</xdr:colOff>
      <xdr:row>40</xdr:row>
      <xdr:rowOff>85725</xdr:rowOff>
    </xdr:from>
    <xdr:to>
      <xdr:col>3</xdr:col>
      <xdr:colOff>609600</xdr:colOff>
      <xdr:row>52</xdr:row>
      <xdr:rowOff>85725</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70</xdr:row>
      <xdr:rowOff>76200</xdr:rowOff>
    </xdr:from>
    <xdr:to>
      <xdr:col>4</xdr:col>
      <xdr:colOff>38100</xdr:colOff>
      <xdr:row>84</xdr:row>
      <xdr:rowOff>76200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228600</xdr:colOff>
      <xdr:row>86</xdr:row>
      <xdr:rowOff>161925</xdr:rowOff>
    </xdr:from>
    <xdr:to>
      <xdr:col>2</xdr:col>
      <xdr:colOff>330200</xdr:colOff>
      <xdr:row>102</xdr:row>
      <xdr:rowOff>47625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salrawi/AppData/Local/Microsoft/Windows/Temporary%20Internet%20Files/Content.Outlook/SHQQDDUJ/Copy%20of%20prices1%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riahmed/Local%20Settings/Temporary%20Internet%20Files/Content.Outlook/MVXODFRT/Statistical%20yearbook%20English%20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ranish/AppData/Local/Microsoft/Windows/Temporary%20Internet%20Files/Content.Outlook/UFBSXLV6/&#1575;&#1604;&#1607;&#1585;&#1605;%20&#1575;&#1604;&#1587;&#1603;&#1575;&#1606;&#1610;%20&#1604;&#1605;&#1608;&#1575;&#1591;&#1606;&#1610;%20&#1575;&#1576;&#1608;&#1592;&#1576;&#1610;%20200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riahmed/Desktop/population%20SYB%202011/SYB%2024-5-2011/29%20may%202011/7-6-2011/13-6-2011/20.6.2011/Charts%20of%20Statistical%20yearbook%202011%20(21%206%202011)%20w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faalsuwaidi/AppData/Roaming/Microsoft/Excel/2011%20SY%20Agriculture%20-%20Arabic%203001201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rranish/AppData/Roaming/Microsoft/Excel/Charts/Copy%20of%20Waste%20201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srabdelhamid/AppData/Local/Microsoft/Windows/Temporary%20Internet%20Files/Content.Outlook/SZT9UEW8/Book1%20(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rranish/AppData/Roaming/Microsoft/Excel/SYB%202011%20May%20Final/Charts/Book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s "/>
    </sheetNames>
    <sheetDataSet>
      <sheetData sheetId="0">
        <row r="152">
          <cell r="A152" t="str">
            <v xml:space="preserve">Cement </v>
          </cell>
          <cell r="D152">
            <v>-7.6075171666064278</v>
          </cell>
        </row>
        <row r="153">
          <cell r="A153" t="str">
            <v>Aggregates and Sand</v>
          </cell>
          <cell r="D153">
            <v>-3.5851731820943797</v>
          </cell>
        </row>
        <row r="154">
          <cell r="A154" t="str">
            <v>Concrete</v>
          </cell>
          <cell r="D154">
            <v>-30.579171094580232</v>
          </cell>
        </row>
        <row r="155">
          <cell r="A155" t="str">
            <v>Steel</v>
          </cell>
          <cell r="D155">
            <v>10.536097505878502</v>
          </cell>
        </row>
        <row r="156">
          <cell r="A156" t="str">
            <v>Wood</v>
          </cell>
          <cell r="D156">
            <v>-7.4519798008400642</v>
          </cell>
        </row>
        <row r="157">
          <cell r="A157" t="str">
            <v>Cement Blocks</v>
          </cell>
          <cell r="D157">
            <v>-12.662507429143034</v>
          </cell>
        </row>
        <row r="158">
          <cell r="A158" t="str">
            <v>Roofing Materials</v>
          </cell>
          <cell r="D158">
            <v>-10.824742268041234</v>
          </cell>
        </row>
        <row r="159">
          <cell r="A159" t="str">
            <v>Natural Stone</v>
          </cell>
          <cell r="D159">
            <v>-0.45427778245141326</v>
          </cell>
        </row>
        <row r="160">
          <cell r="A160" t="str">
            <v>Tiles and Marble</v>
          </cell>
          <cell r="D160">
            <v>0.2636203866432254</v>
          </cell>
        </row>
        <row r="161">
          <cell r="A161" t="str">
            <v>Sanitary Ware</v>
          </cell>
          <cell r="D161">
            <v>0.27127811228824328</v>
          </cell>
        </row>
        <row r="162">
          <cell r="A162" t="str">
            <v>Glass</v>
          </cell>
          <cell r="D162">
            <v>14.94863013698631</v>
          </cell>
        </row>
        <row r="163">
          <cell r="A163" t="str">
            <v xml:space="preserve">Water and Sewage Pipes </v>
          </cell>
          <cell r="D163">
            <v>8.3637927327456509</v>
          </cell>
        </row>
        <row r="164">
          <cell r="A164" t="str">
            <v>Diesel</v>
          </cell>
          <cell r="D164">
            <v>13.666805094130723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GDP"/>
      <sheetName val="BoP&amp;Trade"/>
      <sheetName val="Prices "/>
      <sheetName val="FinancialStat"/>
      <sheetName val="GovFinance"/>
      <sheetName val="Wages"/>
      <sheetName val="FIS"/>
      <sheetName val="index-indu"/>
      <sheetName val="Investment"/>
      <sheetName val="manufacturing"/>
      <sheetName val="oil&amp;gas1"/>
      <sheetName val="petrochemical"/>
      <sheetName val="electricity"/>
      <sheetName val="construction"/>
      <sheetName val="transport"/>
      <sheetName val="ICT"/>
      <sheetName val="Hotel"/>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89">
          <cell r="G89" t="str">
            <v xml:space="preserve">Mining and Quarrying         </v>
          </cell>
          <cell r="H89">
            <v>4179.8358470000003</v>
          </cell>
        </row>
        <row r="90">
          <cell r="G90" t="str">
            <v xml:space="preserve">Manufacturing Industries                </v>
          </cell>
          <cell r="H90">
            <v>2370.26422</v>
          </cell>
        </row>
        <row r="91">
          <cell r="G91" t="str">
            <v xml:space="preserve">Electricity , Gas and water                </v>
          </cell>
          <cell r="H91">
            <v>18980.636563</v>
          </cell>
        </row>
        <row r="92">
          <cell r="G92" t="str">
            <v xml:space="preserve">Construction                                        </v>
          </cell>
          <cell r="H92">
            <v>13465.88226</v>
          </cell>
        </row>
        <row r="93">
          <cell r="G93" t="str">
            <v xml:space="preserve">Wholesale Retail Trade and Repairing Services                                                     </v>
          </cell>
          <cell r="H93">
            <v>0.40630500000000003</v>
          </cell>
        </row>
        <row r="94">
          <cell r="G94" t="str">
            <v>Transports , Storage and Communication</v>
          </cell>
          <cell r="H94">
            <v>5817.0884939999996</v>
          </cell>
        </row>
        <row r="95">
          <cell r="G95" t="str">
            <v>Financial Institutions &amp; Insurance</v>
          </cell>
          <cell r="H95">
            <v>147073.69372700001</v>
          </cell>
        </row>
        <row r="96">
          <cell r="G96" t="str">
            <v>Real Estate and Business Services*</v>
          </cell>
          <cell r="H96">
            <v>2386.939046</v>
          </cell>
        </row>
      </sheetData>
      <sheetData sheetId="8" refreshError="1"/>
      <sheetData sheetId="9" refreshError="1"/>
      <sheetData sheetId="10" refreshError="1"/>
      <sheetData sheetId="11" refreshError="1"/>
      <sheetData sheetId="12" refreshError="1"/>
      <sheetData sheetId="13" refreshError="1"/>
      <sheetData sheetId="14" refreshError="1"/>
      <sheetData sheetId="15">
        <row r="166">
          <cell r="K166" t="str">
            <v>Abu Dhabi</v>
          </cell>
        </row>
      </sheetData>
      <sheetData sheetId="16">
        <row r="15">
          <cell r="K15">
            <v>2007</v>
          </cell>
          <cell r="L15">
            <v>2008</v>
          </cell>
          <cell r="M15">
            <v>2009</v>
          </cell>
          <cell r="N15">
            <v>2010</v>
          </cell>
        </row>
      </sheetData>
      <sheetData sheetId="17">
        <row r="155">
          <cell r="B155">
            <v>2009</v>
          </cell>
        </row>
        <row r="156">
          <cell r="A156" t="str">
            <v>January</v>
          </cell>
        </row>
        <row r="157">
          <cell r="A157" t="str">
            <v>February</v>
          </cell>
        </row>
        <row r="158">
          <cell r="A158" t="str">
            <v>March</v>
          </cell>
        </row>
        <row r="159">
          <cell r="A159" t="str">
            <v>April</v>
          </cell>
        </row>
        <row r="160">
          <cell r="A160" t="str">
            <v>May</v>
          </cell>
        </row>
        <row r="161">
          <cell r="A161" t="str">
            <v>June</v>
          </cell>
        </row>
        <row r="162">
          <cell r="A162" t="str">
            <v>July</v>
          </cell>
        </row>
        <row r="163">
          <cell r="A163" t="str">
            <v>August</v>
          </cell>
        </row>
        <row r="164">
          <cell r="A164" t="str">
            <v>September</v>
          </cell>
        </row>
        <row r="165">
          <cell r="A165" t="str">
            <v>October</v>
          </cell>
        </row>
        <row r="166">
          <cell r="A166" t="str">
            <v>November</v>
          </cell>
        </row>
        <row r="167">
          <cell r="A167" t="str">
            <v>December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YRAMID"/>
      <sheetName val="GRAPH1"/>
      <sheetName val="Deaths (2)"/>
    </sheetNames>
    <sheetDataSet>
      <sheetData sheetId="0">
        <row r="10">
          <cell r="A10" t="str">
            <v>0-4</v>
          </cell>
        </row>
        <row r="11">
          <cell r="A11" t="str">
            <v>5-9</v>
          </cell>
        </row>
        <row r="12">
          <cell r="A12" t="str">
            <v>10-14</v>
          </cell>
        </row>
        <row r="13">
          <cell r="A13" t="str">
            <v>15-19</v>
          </cell>
        </row>
        <row r="14">
          <cell r="A14" t="str">
            <v>20-24</v>
          </cell>
        </row>
        <row r="15">
          <cell r="A15" t="str">
            <v>25-29</v>
          </cell>
        </row>
        <row r="16">
          <cell r="A16" t="str">
            <v>30-34</v>
          </cell>
        </row>
        <row r="17">
          <cell r="A17" t="str">
            <v>35-39</v>
          </cell>
        </row>
        <row r="18">
          <cell r="A18" t="str">
            <v>40-44</v>
          </cell>
        </row>
        <row r="19">
          <cell r="A19" t="str">
            <v>45-49</v>
          </cell>
        </row>
        <row r="20">
          <cell r="A20" t="str">
            <v>50-54</v>
          </cell>
        </row>
        <row r="21">
          <cell r="A21" t="str">
            <v>55-59</v>
          </cell>
        </row>
        <row r="22">
          <cell r="A22" t="str">
            <v>60-64</v>
          </cell>
        </row>
        <row r="23">
          <cell r="A23" t="str">
            <v>65-69</v>
          </cell>
        </row>
        <row r="24">
          <cell r="A24" t="str">
            <v>70-74</v>
          </cell>
        </row>
        <row r="25">
          <cell r="A25" t="str">
            <v>75-79</v>
          </cell>
        </row>
        <row r="26">
          <cell r="A26" t="str">
            <v>80+</v>
          </cell>
        </row>
        <row r="27">
          <cell r="A27" t="str">
            <v/>
          </cell>
        </row>
        <row r="28">
          <cell r="A28" t="str">
            <v/>
          </cell>
        </row>
        <row r="29">
          <cell r="A29" t="str">
            <v/>
          </cell>
        </row>
      </sheetData>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heetName val="Births"/>
      <sheetName val="Deaths (3)"/>
      <sheetName val="Deaths (2)"/>
      <sheetName val="Deaths"/>
      <sheetName val="Marriages and divorces"/>
      <sheetName val="Marriage"/>
      <sheetName val="Migration"/>
      <sheetName val="Education. pupils"/>
      <sheetName val="Education. schools "/>
      <sheetName val="Education. pupils Distribution"/>
      <sheetName val="Health insurance"/>
      <sheetName val="Health hosps. clinics centers"/>
      <sheetName val="social"/>
      <sheetName val="NGO's"/>
      <sheetName val="crime"/>
      <sheetName val="crime. civil defence"/>
      <sheetName val="books"/>
      <sheetName val="Programs"/>
    </sheetNames>
    <sheetDataSet>
      <sheetData sheetId="0">
        <row r="6">
          <cell r="A6" t="str">
            <v xml:space="preserve">0 - 4 </v>
          </cell>
        </row>
      </sheetData>
      <sheetData sheetId="1">
        <row r="6">
          <cell r="C6" t="str">
            <v>Abu Dhabi</v>
          </cell>
        </row>
      </sheetData>
      <sheetData sheetId="2" refreshError="1"/>
      <sheetData sheetId="3">
        <row r="5">
          <cell r="C5" t="str">
            <v>Males</v>
          </cell>
        </row>
      </sheetData>
      <sheetData sheetId="4">
        <row r="3">
          <cell r="C3" t="str">
            <v>Abu Dhabi</v>
          </cell>
        </row>
      </sheetData>
      <sheetData sheetId="5" refreshError="1"/>
      <sheetData sheetId="6" refreshError="1"/>
      <sheetData sheetId="7">
        <row r="3">
          <cell r="B3" t="str">
            <v>Government Education</v>
          </cell>
        </row>
      </sheetData>
      <sheetData sheetId="8">
        <row r="6">
          <cell r="B6" t="str">
            <v>Males</v>
          </cell>
        </row>
      </sheetData>
      <sheetData sheetId="9">
        <row r="3">
          <cell r="B3" t="str">
            <v>Government Education</v>
          </cell>
        </row>
        <row r="4">
          <cell r="A4" t="str">
            <v>Abu Dhabi</v>
          </cell>
        </row>
        <row r="5">
          <cell r="A5" t="str">
            <v>Al Ain</v>
          </cell>
        </row>
        <row r="6">
          <cell r="A6" t="str">
            <v>Western Region</v>
          </cell>
        </row>
      </sheetData>
      <sheetData sheetId="10">
        <row r="6">
          <cell r="B6" t="str">
            <v>Kg</v>
          </cell>
        </row>
      </sheetData>
      <sheetData sheetId="11">
        <row r="3">
          <cell r="C3">
            <v>2008</v>
          </cell>
          <cell r="D3">
            <v>2009</v>
          </cell>
          <cell r="E3">
            <v>2010</v>
          </cell>
        </row>
      </sheetData>
      <sheetData sheetId="12">
        <row r="10">
          <cell r="H10" t="str">
            <v>Abu Dhabi</v>
          </cell>
          <cell r="I10" t="str">
            <v>Al Ain</v>
          </cell>
          <cell r="J10" t="str">
            <v>Western Region</v>
          </cell>
        </row>
      </sheetData>
      <sheetData sheetId="13">
        <row r="5">
          <cell r="B5" t="str">
            <v>Abu Dhabi</v>
          </cell>
        </row>
        <row r="9">
          <cell r="A9" t="str">
            <v>Old Age</v>
          </cell>
        </row>
        <row r="10">
          <cell r="A10" t="str">
            <v>Divorce</v>
          </cell>
        </row>
        <row r="11">
          <cell r="A11" t="str">
            <v>Handicapped</v>
          </cell>
        </row>
        <row r="12">
          <cell r="A12" t="str">
            <v>Married to Foreigner</v>
          </cell>
        </row>
        <row r="13">
          <cell r="A13" t="str">
            <v>Health Disability</v>
          </cell>
        </row>
        <row r="14">
          <cell r="A14" t="str">
            <v>Limited Income</v>
          </cell>
        </row>
        <row r="15">
          <cell r="A15" t="str">
            <v>Widowhood</v>
          </cell>
        </row>
        <row r="16">
          <cell r="A16" t="str">
            <v>Never Married</v>
          </cell>
        </row>
        <row r="17">
          <cell r="A17" t="str">
            <v>Orphanhood</v>
          </cell>
        </row>
        <row r="18">
          <cell r="A18" t="str">
            <v>Prisoner's Families</v>
          </cell>
        </row>
        <row r="19">
          <cell r="A19" t="str">
            <v>Abandonment</v>
          </cell>
        </row>
        <row r="20">
          <cell r="A20" t="str">
            <v>Illegitimate</v>
          </cell>
        </row>
        <row r="21">
          <cell r="A21" t="str">
            <v>Exceptions</v>
          </cell>
        </row>
        <row r="22">
          <cell r="A22" t="str">
            <v>Married Students</v>
          </cell>
        </row>
      </sheetData>
      <sheetData sheetId="14">
        <row r="6">
          <cell r="A6" t="str">
            <v>Women</v>
          </cell>
        </row>
      </sheetData>
      <sheetData sheetId="15">
        <row r="5">
          <cell r="B5" t="str">
            <v>Abu Dhabi</v>
          </cell>
        </row>
      </sheetData>
      <sheetData sheetId="16">
        <row r="3">
          <cell r="B3" t="str">
            <v>Fire Incidents</v>
          </cell>
        </row>
      </sheetData>
      <sheetData sheetId="17">
        <row r="6">
          <cell r="A6" t="str">
            <v>Arts</v>
          </cell>
        </row>
      </sheetData>
      <sheetData sheetId="18">
        <row r="9">
          <cell r="A9" t="str">
            <v>News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riculture "/>
      <sheetName val="Agriculture  (جديد)"/>
      <sheetName val="Sheet2"/>
      <sheetName val="Sheet6"/>
    </sheetNames>
    <sheetDataSet>
      <sheetData sheetId="0"/>
      <sheetData sheetId="1">
        <row r="75">
          <cell r="B75">
            <v>283976</v>
          </cell>
        </row>
        <row r="76">
          <cell r="B76">
            <v>231919</v>
          </cell>
        </row>
        <row r="77">
          <cell r="B77">
            <v>11910</v>
          </cell>
        </row>
        <row r="78">
          <cell r="B78">
            <v>2825</v>
          </cell>
        </row>
        <row r="79">
          <cell r="B79">
            <v>92364</v>
          </cell>
        </row>
        <row r="80">
          <cell r="B80">
            <v>25479</v>
          </cell>
        </row>
        <row r="81">
          <cell r="B81">
            <v>15293</v>
          </cell>
        </row>
        <row r="82">
          <cell r="B82">
            <v>83913</v>
          </cell>
        </row>
      </sheetData>
      <sheetData sheetId="2"/>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6"/>
    </sheetNames>
    <sheetDataSet>
      <sheetData sheetId="0">
        <row r="56">
          <cell r="K56" t="str">
            <v>Abu Dhabi</v>
          </cell>
          <cell r="L56" t="str">
            <v>Al Ain</v>
          </cell>
          <cell r="M56" t="str">
            <v>Western Region</v>
          </cell>
        </row>
        <row r="58">
          <cell r="K58">
            <v>27186.5</v>
          </cell>
          <cell r="L58">
            <v>4022.6</v>
          </cell>
          <cell r="M58">
            <v>2038.2</v>
          </cell>
        </row>
      </sheetData>
      <sheetData sheetId="1"/>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6"/>
    </sheetNames>
    <sheetDataSet>
      <sheetData sheetId="0">
        <row r="5">
          <cell r="B5">
            <v>2005</v>
          </cell>
          <cell r="C5">
            <v>2006</v>
          </cell>
          <cell r="D5">
            <v>2007</v>
          </cell>
          <cell r="E5">
            <v>2008</v>
          </cell>
          <cell r="F5">
            <v>2009</v>
          </cell>
          <cell r="G5">
            <v>2010</v>
          </cell>
        </row>
        <row r="6">
          <cell r="B6">
            <v>25161.27</v>
          </cell>
          <cell r="C6">
            <v>24490.5</v>
          </cell>
          <cell r="D6">
            <v>14512.77</v>
          </cell>
          <cell r="E6">
            <v>11307.25</v>
          </cell>
          <cell r="F6">
            <v>14479.63</v>
          </cell>
          <cell r="G6">
            <v>13481.088</v>
          </cell>
        </row>
        <row r="7">
          <cell r="B7">
            <v>1141.07</v>
          </cell>
          <cell r="C7">
            <v>14369.72</v>
          </cell>
          <cell r="D7">
            <v>5606.26</v>
          </cell>
          <cell r="E7">
            <v>1233.47</v>
          </cell>
          <cell r="F7">
            <v>5383.04</v>
          </cell>
          <cell r="G7">
            <v>4240.0300000000007</v>
          </cell>
          <cell r="H7" t="str">
            <v>Sulphur Dioxide</v>
          </cell>
        </row>
        <row r="8">
          <cell r="B8">
            <v>167.06</v>
          </cell>
          <cell r="C8">
            <v>158.02000000000001</v>
          </cell>
          <cell r="D8">
            <v>210.59</v>
          </cell>
          <cell r="E8">
            <v>224.29</v>
          </cell>
          <cell r="F8">
            <v>231.03</v>
          </cell>
          <cell r="G8">
            <v>189</v>
          </cell>
          <cell r="H8" t="str">
            <v xml:space="preserve">Volatile Organic Compounds </v>
          </cell>
        </row>
      </sheetData>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34">
          <cell r="A34" t="str">
            <v>المياه الجوفية العذبة</v>
          </cell>
        </row>
        <row r="39">
          <cell r="A39" t="str">
            <v>Fresh Groundwater</v>
          </cell>
          <cell r="B39">
            <v>3611893.5579400002</v>
          </cell>
        </row>
        <row r="40">
          <cell r="A40" t="str">
            <v>Brackish Groundwater</v>
          </cell>
          <cell r="B40">
            <v>25076483.897999998</v>
          </cell>
        </row>
        <row r="41">
          <cell r="A41" t="str">
            <v>Saline Groundwater</v>
          </cell>
          <cell r="B41">
            <v>111348387.27339999</v>
          </cell>
        </row>
      </sheetData>
      <sheetData sheetId="1" refreshError="1"/>
      <sheetData sheetId="2" refreshError="1"/>
    </sheetDataSet>
  </externalBook>
</externalLink>
</file>

<file path=xl/tables/table1.xml><?xml version="1.0" encoding="utf-8"?>
<table xmlns="http://schemas.openxmlformats.org/spreadsheetml/2006/main" id="1" name="Table13" displayName="Table13" ref="B21:G36" headerRowCount="0" totalsRowShown="0" headerRowDxfId="7" dataDxfId="6">
  <tableColumns count="6">
    <tableColumn id="2" name="Column2" dataDxfId="5"/>
    <tableColumn id="1" name="Column1" dataDxfId="4"/>
    <tableColumn id="4" name="Column4" dataDxfId="3"/>
    <tableColumn id="3" name="Column3" dataDxfId="2"/>
    <tableColumn id="5" name="Column5" dataDxfId="1" dataCellStyle="Normal 2"/>
    <tableColumn id="6" name="Column6"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01"/>
  <sheetViews>
    <sheetView view="pageBreakPreview" zoomScale="90" zoomScaleSheetLayoutView="90" workbookViewId="0">
      <selection activeCell="E12" sqref="E12"/>
    </sheetView>
  </sheetViews>
  <sheetFormatPr defaultRowHeight="15"/>
  <cols>
    <col min="1" max="1" width="18" customWidth="1"/>
  </cols>
  <sheetData>
    <row r="1" spans="2:3" ht="69.75" customHeight="1">
      <c r="B1" s="178" t="s">
        <v>135</v>
      </c>
      <c r="C1" s="179"/>
    </row>
    <row r="2" spans="2:3" ht="30.75" customHeight="1">
      <c r="B2" s="180" t="s">
        <v>896</v>
      </c>
      <c r="C2" s="179"/>
    </row>
    <row r="3" spans="2:3" ht="29.25" customHeight="1">
      <c r="B3" s="180" t="s">
        <v>897</v>
      </c>
      <c r="C3" s="179"/>
    </row>
    <row r="4" spans="2:3" ht="33.75" customHeight="1">
      <c r="B4" s="180" t="s">
        <v>898</v>
      </c>
      <c r="C4" s="179"/>
    </row>
    <row r="5" spans="2:3" ht="30.75" customHeight="1">
      <c r="B5" s="180" t="s">
        <v>899</v>
      </c>
      <c r="C5" s="179"/>
    </row>
    <row r="6" spans="2:3" ht="35.25" customHeight="1">
      <c r="B6" s="180" t="s">
        <v>900</v>
      </c>
      <c r="C6" s="179"/>
    </row>
    <row r="7" spans="2:3" ht="31.5" customHeight="1">
      <c r="B7" s="180" t="s">
        <v>901</v>
      </c>
      <c r="C7" s="179"/>
    </row>
    <row r="8" spans="2:3" ht="31.5" customHeight="1">
      <c r="B8" s="180" t="s">
        <v>909</v>
      </c>
      <c r="C8" s="179"/>
    </row>
    <row r="9" spans="2:3" ht="12" customHeight="1">
      <c r="B9" s="182"/>
      <c r="C9" s="179"/>
    </row>
    <row r="81" spans="2:3" ht="15.75">
      <c r="B81" s="183"/>
      <c r="C81" s="184"/>
    </row>
    <row r="82" spans="2:3" ht="15.75">
      <c r="B82" s="183"/>
      <c r="C82" s="184"/>
    </row>
    <row r="83" spans="2:3" ht="15.75">
      <c r="B83" s="182"/>
      <c r="C83" s="179"/>
    </row>
    <row r="84" spans="2:3" ht="15.75">
      <c r="B84" s="185"/>
      <c r="C84" s="179"/>
    </row>
    <row r="85" spans="2:3" ht="15.75">
      <c r="B85" s="185"/>
      <c r="C85" s="179"/>
    </row>
    <row r="86" spans="2:3" ht="15.75">
      <c r="B86" s="185"/>
      <c r="C86" s="179"/>
    </row>
    <row r="87" spans="2:3" ht="15.75">
      <c r="B87" s="185"/>
      <c r="C87" s="179"/>
    </row>
    <row r="88" spans="2:3" ht="15.75">
      <c r="B88" s="185"/>
      <c r="C88" s="179"/>
    </row>
    <row r="89" spans="2:3" ht="15.75">
      <c r="B89" s="185"/>
      <c r="C89" s="179"/>
    </row>
    <row r="95" spans="2:3" ht="15.75">
      <c r="B95" s="186" t="s">
        <v>359</v>
      </c>
    </row>
    <row r="96" spans="2:3" ht="15.75">
      <c r="B96" s="185" t="s">
        <v>360</v>
      </c>
    </row>
    <row r="97" spans="2:3" ht="15.75">
      <c r="B97" s="181" t="s">
        <v>361</v>
      </c>
    </row>
    <row r="98" spans="2:3" ht="15.75">
      <c r="B98" s="185" t="s">
        <v>362</v>
      </c>
    </row>
    <row r="99" spans="2:3" ht="15.75">
      <c r="B99" s="181" t="s">
        <v>363</v>
      </c>
    </row>
    <row r="100" spans="2:3" ht="15.75">
      <c r="B100" s="181" t="s">
        <v>364</v>
      </c>
    </row>
    <row r="101" spans="2:3" ht="15.75">
      <c r="B101" s="181" t="s">
        <v>365</v>
      </c>
    </row>
    <row r="102" spans="2:3" ht="15.75">
      <c r="B102" s="181" t="s">
        <v>366</v>
      </c>
    </row>
    <row r="103" spans="2:3" ht="15.75">
      <c r="B103" s="181" t="s">
        <v>367</v>
      </c>
    </row>
    <row r="104" spans="2:3" ht="15.75">
      <c r="B104" s="181" t="s">
        <v>368</v>
      </c>
    </row>
    <row r="105" spans="2:3" ht="15.75">
      <c r="B105" s="181" t="s">
        <v>369</v>
      </c>
    </row>
    <row r="106" spans="2:3" ht="15.75">
      <c r="B106" s="181" t="s">
        <v>370</v>
      </c>
    </row>
    <row r="111" spans="2:3" ht="15.75">
      <c r="B111" s="187" t="s">
        <v>371</v>
      </c>
      <c r="C111" s="188"/>
    </row>
    <row r="112" spans="2:3" ht="15.75">
      <c r="B112" s="189" t="s">
        <v>372</v>
      </c>
      <c r="C112" s="188"/>
    </row>
    <row r="113" spans="2:3" ht="15.75">
      <c r="B113" s="189" t="s">
        <v>373</v>
      </c>
      <c r="C113" s="188"/>
    </row>
    <row r="114" spans="2:3" ht="15.75">
      <c r="B114" s="189" t="s">
        <v>374</v>
      </c>
      <c r="C114" s="188"/>
    </row>
    <row r="115" spans="2:3" ht="15.75">
      <c r="B115" s="189" t="s">
        <v>375</v>
      </c>
      <c r="C115" s="188"/>
    </row>
    <row r="116" spans="2:3">
      <c r="B116" s="188"/>
      <c r="C116" s="188"/>
    </row>
    <row r="117" spans="2:3">
      <c r="B117" s="188"/>
      <c r="C117" s="188"/>
    </row>
    <row r="119" spans="2:3">
      <c r="B119" s="188"/>
      <c r="C119" s="188"/>
    </row>
    <row r="120" spans="2:3">
      <c r="B120" s="188"/>
      <c r="C120" s="188"/>
    </row>
    <row r="121" spans="2:3">
      <c r="B121" s="188"/>
      <c r="C121" s="188"/>
    </row>
    <row r="122" spans="2:3" ht="15.75">
      <c r="B122" s="187" t="s">
        <v>376</v>
      </c>
      <c r="C122" s="188"/>
    </row>
    <row r="123" spans="2:3" ht="15.75">
      <c r="B123" s="189" t="s">
        <v>377</v>
      </c>
      <c r="C123" s="188"/>
    </row>
    <row r="124" spans="2:3" ht="15.75">
      <c r="B124" s="189" t="s">
        <v>378</v>
      </c>
      <c r="C124" s="188"/>
    </row>
    <row r="125" spans="2:3" ht="15.75">
      <c r="B125" s="189" t="s">
        <v>379</v>
      </c>
      <c r="C125" s="188"/>
    </row>
    <row r="126" spans="2:3" ht="15.75">
      <c r="B126" s="189" t="s">
        <v>380</v>
      </c>
      <c r="C126" s="188"/>
    </row>
    <row r="127" spans="2:3" ht="15.75">
      <c r="B127" s="189" t="s">
        <v>368</v>
      </c>
      <c r="C127" s="188"/>
    </row>
    <row r="128" spans="2:3" ht="15.75">
      <c r="B128" s="189" t="s">
        <v>381</v>
      </c>
      <c r="C128" s="188"/>
    </row>
    <row r="129" spans="2:3" ht="15.75">
      <c r="B129" s="189" t="s">
        <v>382</v>
      </c>
      <c r="C129" s="188"/>
    </row>
    <row r="130" spans="2:3">
      <c r="B130" s="188"/>
    </row>
    <row r="131" spans="2:3">
      <c r="B131" s="188"/>
      <c r="C131" s="188"/>
    </row>
    <row r="132" spans="2:3">
      <c r="B132" s="188"/>
      <c r="C132" s="188"/>
    </row>
    <row r="133" spans="2:3">
      <c r="B133" s="188"/>
      <c r="C133" s="188"/>
    </row>
    <row r="134" spans="2:3" ht="15.75">
      <c r="B134" s="187" t="s">
        <v>383</v>
      </c>
      <c r="C134" s="188"/>
    </row>
    <row r="135" spans="2:3" ht="15.75">
      <c r="B135" s="189" t="s">
        <v>384</v>
      </c>
      <c r="C135" s="188"/>
    </row>
    <row r="136" spans="2:3" ht="15.75">
      <c r="B136" s="189" t="s">
        <v>385</v>
      </c>
      <c r="C136" s="188"/>
    </row>
    <row r="137" spans="2:3" ht="15.75">
      <c r="B137" s="189" t="s">
        <v>386</v>
      </c>
      <c r="C137" s="188"/>
    </row>
    <row r="138" spans="2:3" ht="15.75">
      <c r="B138" s="189" t="s">
        <v>387</v>
      </c>
      <c r="C138" s="188"/>
    </row>
    <row r="139" spans="2:3">
      <c r="C139" s="188"/>
    </row>
    <row r="140" spans="2:3">
      <c r="C140" s="188"/>
    </row>
    <row r="145" spans="2:5" ht="15.75">
      <c r="B145" s="190" t="s">
        <v>388</v>
      </c>
    </row>
    <row r="146" spans="2:5" ht="15.75">
      <c r="B146" s="191" t="s">
        <v>389</v>
      </c>
    </row>
    <row r="147" spans="2:5" ht="15.75">
      <c r="B147" s="183" t="s">
        <v>390</v>
      </c>
    </row>
    <row r="148" spans="2:5" ht="15.75">
      <c r="B148" s="191" t="s">
        <v>391</v>
      </c>
    </row>
    <row r="149" spans="2:5" ht="15.75">
      <c r="B149" s="183" t="s">
        <v>392</v>
      </c>
    </row>
    <row r="150" spans="2:5" ht="15.75">
      <c r="B150" s="183" t="s">
        <v>393</v>
      </c>
    </row>
    <row r="151" spans="2:5" ht="15.75">
      <c r="B151" s="183" t="s">
        <v>394</v>
      </c>
    </row>
    <row r="152" spans="2:5" ht="15.75">
      <c r="B152" s="183" t="s">
        <v>395</v>
      </c>
    </row>
    <row r="153" spans="2:5" ht="15.75">
      <c r="B153" s="183" t="s">
        <v>396</v>
      </c>
    </row>
    <row r="158" spans="2:5" ht="15.75">
      <c r="B158" s="187" t="s">
        <v>371</v>
      </c>
      <c r="C158" s="188"/>
      <c r="D158" s="188"/>
      <c r="E158" s="188"/>
    </row>
    <row r="159" spans="2:5" ht="15.75">
      <c r="B159" s="189" t="s">
        <v>372</v>
      </c>
      <c r="C159" s="188"/>
      <c r="D159" s="188"/>
      <c r="E159" s="188"/>
    </row>
    <row r="160" spans="2:5" ht="15.75">
      <c r="B160" s="189" t="s">
        <v>373</v>
      </c>
      <c r="C160" s="188"/>
      <c r="D160" s="188"/>
      <c r="E160" s="188"/>
    </row>
    <row r="161" spans="2:5" ht="15.75">
      <c r="B161" s="189" t="s">
        <v>374</v>
      </c>
      <c r="C161" s="188"/>
      <c r="D161" s="188"/>
      <c r="E161" s="188"/>
    </row>
    <row r="162" spans="2:5" ht="15.75">
      <c r="B162" s="189" t="s">
        <v>375</v>
      </c>
      <c r="C162" s="188"/>
      <c r="D162" s="188"/>
      <c r="E162" s="188"/>
    </row>
    <row r="163" spans="2:5">
      <c r="B163" s="188"/>
      <c r="C163" s="188"/>
      <c r="D163" s="188"/>
      <c r="E163" s="188"/>
    </row>
    <row r="164" spans="2:5" ht="15.75">
      <c r="B164" s="187" t="s">
        <v>376</v>
      </c>
      <c r="C164" s="188"/>
      <c r="D164" s="188"/>
      <c r="E164" s="188"/>
    </row>
    <row r="165" spans="2:5" ht="15.75">
      <c r="B165" s="189" t="s">
        <v>377</v>
      </c>
      <c r="C165" s="188"/>
      <c r="D165" s="188"/>
      <c r="E165" s="188"/>
    </row>
    <row r="166" spans="2:5" ht="15.75">
      <c r="B166" s="189" t="s">
        <v>378</v>
      </c>
      <c r="C166" s="188"/>
      <c r="D166" s="188"/>
      <c r="E166" s="188"/>
    </row>
    <row r="167" spans="2:5" ht="15.75">
      <c r="B167" s="189" t="s">
        <v>379</v>
      </c>
      <c r="C167" s="188"/>
      <c r="D167" s="188"/>
      <c r="E167" s="188"/>
    </row>
    <row r="168" spans="2:5" ht="15.75">
      <c r="B168" s="189" t="s">
        <v>380</v>
      </c>
      <c r="C168" s="188"/>
      <c r="D168" s="188"/>
      <c r="E168" s="188"/>
    </row>
    <row r="169" spans="2:5" ht="15.75">
      <c r="B169" s="189" t="s">
        <v>368</v>
      </c>
      <c r="C169" s="188"/>
      <c r="D169" s="188"/>
      <c r="E169" s="188"/>
    </row>
    <row r="170" spans="2:5" ht="15.75">
      <c r="B170" s="189" t="s">
        <v>381</v>
      </c>
      <c r="C170" s="188"/>
      <c r="D170" s="188"/>
      <c r="E170" s="188"/>
    </row>
    <row r="171" spans="2:5" ht="15.75">
      <c r="B171" s="189" t="s">
        <v>382</v>
      </c>
      <c r="C171" s="188"/>
      <c r="D171" s="188"/>
      <c r="E171" s="188"/>
    </row>
    <row r="172" spans="2:5">
      <c r="B172" s="188"/>
      <c r="C172" s="188"/>
      <c r="D172" s="188"/>
      <c r="E172" s="188"/>
    </row>
    <row r="173" spans="2:5" ht="15.75">
      <c r="B173" s="187" t="s">
        <v>383</v>
      </c>
      <c r="C173" s="188"/>
      <c r="D173" s="188"/>
      <c r="E173" s="188"/>
    </row>
    <row r="174" spans="2:5" ht="15.75">
      <c r="B174" s="189" t="s">
        <v>384</v>
      </c>
      <c r="C174" s="188"/>
      <c r="D174" s="188"/>
      <c r="E174" s="188"/>
    </row>
    <row r="175" spans="2:5" ht="15.75">
      <c r="B175" s="189" t="s">
        <v>385</v>
      </c>
      <c r="C175" s="188"/>
      <c r="D175" s="188"/>
      <c r="E175" s="188"/>
    </row>
    <row r="176" spans="2:5" ht="15.75">
      <c r="B176" s="189" t="s">
        <v>386</v>
      </c>
      <c r="C176" s="188"/>
      <c r="D176" s="188"/>
      <c r="E176" s="188"/>
    </row>
    <row r="177" spans="2:5" ht="15.75">
      <c r="B177" s="189" t="s">
        <v>387</v>
      </c>
      <c r="C177" s="188"/>
      <c r="D177" s="188"/>
      <c r="E177" s="188"/>
    </row>
    <row r="182" spans="2:5" ht="15.75">
      <c r="B182" s="182" t="s">
        <v>135</v>
      </c>
      <c r="C182" s="179"/>
    </row>
    <row r="183" spans="2:5" ht="15.75">
      <c r="B183" s="185" t="s">
        <v>397</v>
      </c>
      <c r="C183" s="179"/>
    </row>
    <row r="184" spans="2:5" ht="15.75">
      <c r="B184" s="185" t="s">
        <v>398</v>
      </c>
      <c r="C184" s="179"/>
    </row>
    <row r="185" spans="2:5" ht="15.75">
      <c r="B185" s="185" t="s">
        <v>399</v>
      </c>
      <c r="C185" s="179"/>
    </row>
    <row r="186" spans="2:5" ht="15.75">
      <c r="B186" s="185" t="s">
        <v>400</v>
      </c>
      <c r="C186" s="179"/>
    </row>
    <row r="187" spans="2:5" ht="15.75">
      <c r="B187" s="185" t="s">
        <v>401</v>
      </c>
      <c r="C187" s="179"/>
    </row>
    <row r="188" spans="2:5" ht="15.75">
      <c r="B188" s="185" t="s">
        <v>402</v>
      </c>
      <c r="C188" s="179"/>
    </row>
    <row r="189" spans="2:5" ht="15.75">
      <c r="B189" s="182"/>
      <c r="C189" s="179"/>
    </row>
    <row r="190" spans="2:5" ht="15.75">
      <c r="B190" s="186" t="s">
        <v>359</v>
      </c>
      <c r="C190" s="179"/>
    </row>
    <row r="191" spans="2:5" ht="15.75">
      <c r="B191" s="185" t="s">
        <v>360</v>
      </c>
      <c r="C191" s="179"/>
    </row>
    <row r="192" spans="2:5" ht="15.75">
      <c r="B192" s="181" t="s">
        <v>361</v>
      </c>
      <c r="C192" s="179"/>
    </row>
    <row r="193" spans="2:3" ht="15.75">
      <c r="B193" s="185" t="s">
        <v>362</v>
      </c>
      <c r="C193" s="179"/>
    </row>
    <row r="194" spans="2:3" ht="15.75">
      <c r="B194" s="181" t="s">
        <v>363</v>
      </c>
    </row>
    <row r="195" spans="2:3" ht="15.75">
      <c r="B195" s="181" t="s">
        <v>364</v>
      </c>
    </row>
    <row r="196" spans="2:3" ht="15.75">
      <c r="B196" s="181" t="s">
        <v>365</v>
      </c>
    </row>
    <row r="197" spans="2:3" ht="15.75">
      <c r="B197" s="181" t="s">
        <v>366</v>
      </c>
    </row>
    <row r="198" spans="2:3" ht="15.75">
      <c r="B198" s="181" t="s">
        <v>367</v>
      </c>
    </row>
    <row r="199" spans="2:3" ht="15.75">
      <c r="B199" s="181" t="s">
        <v>368</v>
      </c>
    </row>
    <row r="200" spans="2:3" ht="15.75">
      <c r="B200" s="181" t="s">
        <v>369</v>
      </c>
    </row>
    <row r="201" spans="2:3" ht="15.75">
      <c r="B201" s="181" t="s">
        <v>370</v>
      </c>
    </row>
  </sheetData>
  <pageMargins left="0.70866141732283472" right="0.70866141732283472" top="1.06" bottom="0.19685039370078741" header="0.67" footer="0.11811023622047245"/>
  <pageSetup paperSize="9" orientation="portrait" r:id="rId1"/>
  <rowBreaks count="13" manualBreakCount="13">
    <brk id="9" max="16383" man="1"/>
    <brk id="22" max="16383" man="1"/>
    <brk id="38" max="16383" man="1"/>
    <brk id="57" max="16383" man="1"/>
    <brk id="68" max="16383" man="1"/>
    <brk id="89" max="16383" man="1"/>
    <brk id="106" max="16383" man="1"/>
    <brk id="116" max="16383" man="1"/>
    <brk id="129" max="16383" man="1"/>
    <brk id="140" max="16383" man="1"/>
    <brk id="154" max="16383" man="1"/>
    <brk id="178" max="16383" man="1"/>
    <brk id="20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F34"/>
  <sheetViews>
    <sheetView view="pageBreakPreview" topLeftCell="A25" zoomScale="90" zoomScaleSheetLayoutView="90" workbookViewId="0">
      <selection activeCell="G19" sqref="G19"/>
    </sheetView>
  </sheetViews>
  <sheetFormatPr defaultRowHeight="15"/>
  <cols>
    <col min="1" max="1" width="46.5703125" style="17" customWidth="1"/>
    <col min="2" max="2" width="9.140625" style="17"/>
    <col min="3" max="3" width="11.140625" style="17" bestFit="1" customWidth="1"/>
    <col min="4" max="5" width="9.140625" style="17"/>
    <col min="6" max="6" width="10.85546875" style="17" customWidth="1"/>
    <col min="7" max="16384" width="9.140625" style="17"/>
  </cols>
  <sheetData>
    <row r="1" spans="1:6" ht="31.5" customHeight="1">
      <c r="A1" s="1" t="s">
        <v>180</v>
      </c>
    </row>
    <row r="2" spans="1:6" ht="337.5" customHeight="1">
      <c r="A2" s="2456" t="s">
        <v>945</v>
      </c>
      <c r="B2" s="2457"/>
      <c r="C2" s="2457"/>
      <c r="D2" s="2457"/>
      <c r="E2" s="2457"/>
      <c r="F2" s="2457"/>
    </row>
    <row r="3" spans="1:6" ht="14.25" customHeight="1">
      <c r="A3" s="126"/>
      <c r="F3" s="2509">
        <v>2010</v>
      </c>
    </row>
    <row r="4" spans="1:6" ht="21" customHeight="1">
      <c r="A4" s="584" t="s">
        <v>181</v>
      </c>
      <c r="B4" s="584"/>
      <c r="C4" s="584">
        <v>96381</v>
      </c>
      <c r="D4" s="139"/>
      <c r="E4" s="139"/>
      <c r="F4" s="2509"/>
    </row>
    <row r="5" spans="1:6" ht="21" customHeight="1">
      <c r="A5" s="584" t="s">
        <v>743</v>
      </c>
      <c r="B5" s="584"/>
      <c r="C5" s="584">
        <v>92.2</v>
      </c>
      <c r="D5" s="139"/>
      <c r="E5" s="139"/>
      <c r="F5" s="2509"/>
    </row>
    <row r="6" spans="1:6" ht="21" customHeight="1">
      <c r="A6" s="584" t="s">
        <v>744</v>
      </c>
      <c r="B6" s="584"/>
      <c r="C6" s="584">
        <v>212</v>
      </c>
      <c r="D6" s="139"/>
      <c r="E6" s="139"/>
      <c r="F6" s="2509"/>
    </row>
    <row r="7" spans="1:6" ht="21" customHeight="1">
      <c r="A7" s="584" t="s">
        <v>935</v>
      </c>
      <c r="B7" s="584"/>
      <c r="C7" s="585">
        <v>2255</v>
      </c>
      <c r="D7" s="139"/>
      <c r="E7" s="139"/>
      <c r="F7" s="2509"/>
    </row>
    <row r="8" spans="1:6" ht="21" customHeight="1">
      <c r="A8" s="584" t="s">
        <v>809</v>
      </c>
      <c r="B8" s="584"/>
      <c r="C8" s="585">
        <v>4847</v>
      </c>
      <c r="D8" s="139"/>
      <c r="E8" s="139"/>
      <c r="F8" s="2509"/>
    </row>
    <row r="9" spans="1:6" ht="21" customHeight="1">
      <c r="A9" s="584" t="s">
        <v>182</v>
      </c>
      <c r="B9" s="584"/>
      <c r="C9" s="585">
        <v>41713000</v>
      </c>
      <c r="D9" s="139"/>
      <c r="E9" s="139"/>
      <c r="F9" s="2509"/>
    </row>
    <row r="10" spans="1:6" ht="21" customHeight="1">
      <c r="A10" s="584" t="s">
        <v>745</v>
      </c>
      <c r="B10" s="584"/>
      <c r="C10" s="586">
        <v>20.66</v>
      </c>
      <c r="D10" s="139"/>
      <c r="E10" s="139"/>
      <c r="F10" s="2509"/>
    </row>
    <row r="11" spans="1:6" ht="21" customHeight="1">
      <c r="A11" s="584" t="s">
        <v>183</v>
      </c>
      <c r="B11" s="584"/>
      <c r="C11" s="587">
        <v>668833</v>
      </c>
      <c r="D11" s="139"/>
      <c r="E11" s="139"/>
      <c r="F11" s="2509"/>
    </row>
    <row r="12" spans="1:6" ht="21" customHeight="1">
      <c r="A12" s="584" t="s">
        <v>810</v>
      </c>
      <c r="B12" s="584"/>
      <c r="C12" s="587">
        <v>204260</v>
      </c>
      <c r="D12" s="139"/>
      <c r="E12" s="139"/>
      <c r="F12" s="2509"/>
    </row>
    <row r="13" spans="1:6" ht="21" customHeight="1">
      <c r="A13" s="584" t="s">
        <v>184</v>
      </c>
      <c r="B13" s="584"/>
      <c r="C13" s="587">
        <v>3160584</v>
      </c>
      <c r="D13" s="139"/>
      <c r="E13" s="139"/>
      <c r="F13" s="2509"/>
    </row>
    <row r="14" spans="1:6" ht="21" customHeight="1">
      <c r="A14" s="584" t="s">
        <v>185</v>
      </c>
      <c r="B14" s="588"/>
      <c r="C14" s="589">
        <v>208604</v>
      </c>
      <c r="F14" s="2509"/>
    </row>
    <row r="15" spans="1:6" ht="21" customHeight="1">
      <c r="A15" s="584" t="s">
        <v>186</v>
      </c>
      <c r="B15" s="588"/>
      <c r="C15" s="588">
        <v>116</v>
      </c>
      <c r="F15" s="2509"/>
    </row>
    <row r="16" spans="1:6" ht="21" customHeight="1">
      <c r="A16" s="584" t="s">
        <v>742</v>
      </c>
      <c r="B16" s="588"/>
      <c r="C16" s="590">
        <v>1812</v>
      </c>
      <c r="F16" s="2509"/>
    </row>
    <row r="17" spans="1:6" ht="21" customHeight="1">
      <c r="A17" s="584"/>
      <c r="B17" s="588"/>
      <c r="C17" s="590"/>
      <c r="F17" s="549"/>
    </row>
    <row r="18" spans="1:6" ht="29.25" customHeight="1">
      <c r="A18" s="1" t="s">
        <v>187</v>
      </c>
    </row>
    <row r="19" spans="1:6" ht="328.5" customHeight="1">
      <c r="A19" s="2462" t="s">
        <v>950</v>
      </c>
      <c r="B19" s="2463"/>
      <c r="C19" s="2463"/>
      <c r="D19" s="2463"/>
      <c r="E19" s="2463"/>
      <c r="F19" s="2463"/>
    </row>
    <row r="21" spans="1:6" ht="24.75" customHeight="1">
      <c r="A21" s="2498" t="s">
        <v>188</v>
      </c>
      <c r="B21" s="2498"/>
      <c r="C21" s="2498"/>
      <c r="D21" s="2498"/>
      <c r="E21" s="2498"/>
      <c r="F21" s="2498"/>
    </row>
    <row r="22" spans="1:6" ht="21" customHeight="1">
      <c r="A22" s="591" t="s">
        <v>2</v>
      </c>
      <c r="B22" s="592"/>
      <c r="C22" s="593">
        <v>2007</v>
      </c>
      <c r="D22" s="593">
        <v>2008</v>
      </c>
      <c r="E22" s="593">
        <v>2009</v>
      </c>
      <c r="F22" s="593">
        <v>2010</v>
      </c>
    </row>
    <row r="23" spans="1:6" ht="20.25" customHeight="1">
      <c r="A23" s="128" t="s">
        <v>189</v>
      </c>
      <c r="B23" s="129"/>
      <c r="C23" s="130">
        <v>62991</v>
      </c>
      <c r="D23" s="130">
        <v>73677</v>
      </c>
      <c r="E23" s="130">
        <v>86402</v>
      </c>
      <c r="F23" s="130">
        <v>96381</v>
      </c>
    </row>
    <row r="24" spans="1:6" ht="21" customHeight="1">
      <c r="A24" s="279" t="s">
        <v>190</v>
      </c>
      <c r="B24" s="3"/>
      <c r="C24" s="127" t="s">
        <v>86</v>
      </c>
      <c r="D24" s="127">
        <v>10686</v>
      </c>
      <c r="E24" s="127">
        <v>12725</v>
      </c>
      <c r="F24" s="127">
        <v>9979</v>
      </c>
    </row>
    <row r="25" spans="1:6" ht="21" customHeight="1">
      <c r="A25" s="131" t="s">
        <v>191</v>
      </c>
      <c r="B25" s="65"/>
      <c r="C25" s="26" t="s">
        <v>86</v>
      </c>
      <c r="D25" s="621">
        <v>14.503847876542201</v>
      </c>
      <c r="E25" s="621">
        <v>14.727668341010624</v>
      </c>
      <c r="F25" s="621">
        <v>10.353700418132204</v>
      </c>
    </row>
    <row r="26" spans="1:6">
      <c r="A26" s="132" t="s">
        <v>192</v>
      </c>
      <c r="B26" s="133"/>
      <c r="C26" s="133"/>
    </row>
    <row r="28" spans="1:6">
      <c r="A28" s="2510" t="s">
        <v>193</v>
      </c>
      <c r="B28" s="2485"/>
      <c r="C28" s="2485"/>
    </row>
    <row r="29" spans="1:6">
      <c r="A29" s="19" t="s">
        <v>2</v>
      </c>
      <c r="B29" s="647"/>
      <c r="C29" s="647"/>
      <c r="D29" s="20">
        <v>2007</v>
      </c>
      <c r="E29" s="568">
        <v>2008</v>
      </c>
      <c r="F29" s="568">
        <v>2009</v>
      </c>
    </row>
    <row r="30" spans="1:6">
      <c r="A30" s="30" t="s">
        <v>4</v>
      </c>
      <c r="B30" s="399"/>
      <c r="C30" s="399"/>
      <c r="D30" s="268">
        <v>4.8</v>
      </c>
      <c r="E30" s="24">
        <v>4.6059018235871312</v>
      </c>
      <c r="F30" s="24">
        <v>5.3217891362412688</v>
      </c>
    </row>
    <row r="31" spans="1:6">
      <c r="A31" s="30" t="s">
        <v>5</v>
      </c>
      <c r="B31" s="724"/>
      <c r="C31" s="724"/>
      <c r="D31" s="245">
        <v>6.3</v>
      </c>
      <c r="E31" s="245">
        <v>5.7672581202407001</v>
      </c>
      <c r="F31" s="245">
        <v>6.5701835548685539</v>
      </c>
    </row>
    <row r="32" spans="1:6">
      <c r="A32" s="30" t="s">
        <v>6</v>
      </c>
      <c r="B32" s="724"/>
      <c r="C32" s="724"/>
      <c r="D32" s="245">
        <v>0.3</v>
      </c>
      <c r="E32" s="245">
        <v>0.21233382864728287</v>
      </c>
      <c r="F32" s="245">
        <v>0.30077916631613405</v>
      </c>
    </row>
    <row r="33" spans="1:6">
      <c r="A33" s="30" t="s">
        <v>825</v>
      </c>
      <c r="B33" s="400"/>
      <c r="C33" s="400"/>
      <c r="D33" s="135">
        <v>7416</v>
      </c>
      <c r="E33" s="156">
        <v>9083.209977999999</v>
      </c>
      <c r="F33" s="156">
        <v>6771.7197946883234</v>
      </c>
    </row>
    <row r="34" spans="1:6">
      <c r="A34" s="4" t="s">
        <v>725</v>
      </c>
      <c r="B34" s="5"/>
      <c r="C34" s="5"/>
      <c r="D34" s="139"/>
      <c r="E34" s="139"/>
    </row>
  </sheetData>
  <mergeCells count="5">
    <mergeCell ref="A2:F2"/>
    <mergeCell ref="F3:F16"/>
    <mergeCell ref="A19:F19"/>
    <mergeCell ref="A21:F21"/>
    <mergeCell ref="A28:C28"/>
  </mergeCells>
  <pageMargins left="0.7" right="0.7" top="0.75" bottom="0.56999999999999995" header="0.3" footer="0.3"/>
  <pageSetup paperSize="9" scale="91" orientation="portrait" r:id="rId1"/>
  <headerFooter>
    <oddFooter>&amp;C&amp;P</oddFooter>
  </headerFooter>
  <rowBreaks count="1" manualBreakCount="1">
    <brk id="1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K53"/>
  <sheetViews>
    <sheetView view="pageBreakPreview" zoomScale="90" zoomScaleSheetLayoutView="90" workbookViewId="0">
      <selection activeCell="H44" sqref="H44"/>
    </sheetView>
  </sheetViews>
  <sheetFormatPr defaultRowHeight="15"/>
  <cols>
    <col min="1" max="1" width="39" style="17" customWidth="1"/>
    <col min="2" max="2" width="13.42578125" style="17" customWidth="1"/>
    <col min="3" max="3" width="12" style="17" customWidth="1"/>
    <col min="4" max="4" width="12.7109375" style="401" customWidth="1"/>
    <col min="5" max="5" width="11.28515625" style="401" customWidth="1"/>
    <col min="6" max="6" width="12" style="17" customWidth="1"/>
    <col min="7" max="7" width="11.7109375" style="17" customWidth="1"/>
    <col min="8" max="8" width="38.85546875" style="17" customWidth="1"/>
    <col min="9" max="9" width="20.7109375" style="17" bestFit="1" customWidth="1"/>
    <col min="10" max="256" width="9.140625" style="17"/>
    <col min="257" max="257" width="33" style="17" customWidth="1"/>
    <col min="258" max="261" width="16" style="17" customWidth="1"/>
    <col min="262" max="263" width="9.140625" style="17"/>
    <col min="264" max="264" width="38.85546875" style="17" customWidth="1"/>
    <col min="265" max="512" width="9.140625" style="17"/>
    <col min="513" max="513" width="33" style="17" customWidth="1"/>
    <col min="514" max="517" width="16" style="17" customWidth="1"/>
    <col min="518" max="519" width="9.140625" style="17"/>
    <col min="520" max="520" width="38.85546875" style="17" customWidth="1"/>
    <col min="521" max="768" width="9.140625" style="17"/>
    <col min="769" max="769" width="33" style="17" customWidth="1"/>
    <col min="770" max="773" width="16" style="17" customWidth="1"/>
    <col min="774" max="775" width="9.140625" style="17"/>
    <col min="776" max="776" width="38.85546875" style="17" customWidth="1"/>
    <col min="777" max="1024" width="9.140625" style="17"/>
    <col min="1025" max="1025" width="33" style="17" customWidth="1"/>
    <col min="1026" max="1029" width="16" style="17" customWidth="1"/>
    <col min="1030" max="1031" width="9.140625" style="17"/>
    <col min="1032" max="1032" width="38.85546875" style="17" customWidth="1"/>
    <col min="1033" max="1280" width="9.140625" style="17"/>
    <col min="1281" max="1281" width="33" style="17" customWidth="1"/>
    <col min="1282" max="1285" width="16" style="17" customWidth="1"/>
    <col min="1286" max="1287" width="9.140625" style="17"/>
    <col min="1288" max="1288" width="38.85546875" style="17" customWidth="1"/>
    <col min="1289" max="1536" width="9.140625" style="17"/>
    <col min="1537" max="1537" width="33" style="17" customWidth="1"/>
    <col min="1538" max="1541" width="16" style="17" customWidth="1"/>
    <col min="1542" max="1543" width="9.140625" style="17"/>
    <col min="1544" max="1544" width="38.85546875" style="17" customWidth="1"/>
    <col min="1545" max="1792" width="9.140625" style="17"/>
    <col min="1793" max="1793" width="33" style="17" customWidth="1"/>
    <col min="1794" max="1797" width="16" style="17" customWidth="1"/>
    <col min="1798" max="1799" width="9.140625" style="17"/>
    <col min="1800" max="1800" width="38.85546875" style="17" customWidth="1"/>
    <col min="1801" max="2048" width="9.140625" style="17"/>
    <col min="2049" max="2049" width="33" style="17" customWidth="1"/>
    <col min="2050" max="2053" width="16" style="17" customWidth="1"/>
    <col min="2054" max="2055" width="9.140625" style="17"/>
    <col min="2056" max="2056" width="38.85546875" style="17" customWidth="1"/>
    <col min="2057" max="2304" width="9.140625" style="17"/>
    <col min="2305" max="2305" width="33" style="17" customWidth="1"/>
    <col min="2306" max="2309" width="16" style="17" customWidth="1"/>
    <col min="2310" max="2311" width="9.140625" style="17"/>
    <col min="2312" max="2312" width="38.85546875" style="17" customWidth="1"/>
    <col min="2313" max="2560" width="9.140625" style="17"/>
    <col min="2561" max="2561" width="33" style="17" customWidth="1"/>
    <col min="2562" max="2565" width="16" style="17" customWidth="1"/>
    <col min="2566" max="2567" width="9.140625" style="17"/>
    <col min="2568" max="2568" width="38.85546875" style="17" customWidth="1"/>
    <col min="2569" max="2816" width="9.140625" style="17"/>
    <col min="2817" max="2817" width="33" style="17" customWidth="1"/>
    <col min="2818" max="2821" width="16" style="17" customWidth="1"/>
    <col min="2822" max="2823" width="9.140625" style="17"/>
    <col min="2824" max="2824" width="38.85546875" style="17" customWidth="1"/>
    <col min="2825" max="3072" width="9.140625" style="17"/>
    <col min="3073" max="3073" width="33" style="17" customWidth="1"/>
    <col min="3074" max="3077" width="16" style="17" customWidth="1"/>
    <col min="3078" max="3079" width="9.140625" style="17"/>
    <col min="3080" max="3080" width="38.85546875" style="17" customWidth="1"/>
    <col min="3081" max="3328" width="9.140625" style="17"/>
    <col min="3329" max="3329" width="33" style="17" customWidth="1"/>
    <col min="3330" max="3333" width="16" style="17" customWidth="1"/>
    <col min="3334" max="3335" width="9.140625" style="17"/>
    <col min="3336" max="3336" width="38.85546875" style="17" customWidth="1"/>
    <col min="3337" max="3584" width="9.140625" style="17"/>
    <col min="3585" max="3585" width="33" style="17" customWidth="1"/>
    <col min="3586" max="3589" width="16" style="17" customWidth="1"/>
    <col min="3590" max="3591" width="9.140625" style="17"/>
    <col min="3592" max="3592" width="38.85546875" style="17" customWidth="1"/>
    <col min="3593" max="3840" width="9.140625" style="17"/>
    <col min="3841" max="3841" width="33" style="17" customWidth="1"/>
    <col min="3842" max="3845" width="16" style="17" customWidth="1"/>
    <col min="3846" max="3847" width="9.140625" style="17"/>
    <col min="3848" max="3848" width="38.85546875" style="17" customWidth="1"/>
    <col min="3849" max="4096" width="9.140625" style="17"/>
    <col min="4097" max="4097" width="33" style="17" customWidth="1"/>
    <col min="4098" max="4101" width="16" style="17" customWidth="1"/>
    <col min="4102" max="4103" width="9.140625" style="17"/>
    <col min="4104" max="4104" width="38.85546875" style="17" customWidth="1"/>
    <col min="4105" max="4352" width="9.140625" style="17"/>
    <col min="4353" max="4353" width="33" style="17" customWidth="1"/>
    <col min="4354" max="4357" width="16" style="17" customWidth="1"/>
    <col min="4358" max="4359" width="9.140625" style="17"/>
    <col min="4360" max="4360" width="38.85546875" style="17" customWidth="1"/>
    <col min="4361" max="4608" width="9.140625" style="17"/>
    <col min="4609" max="4609" width="33" style="17" customWidth="1"/>
    <col min="4610" max="4613" width="16" style="17" customWidth="1"/>
    <col min="4614" max="4615" width="9.140625" style="17"/>
    <col min="4616" max="4616" width="38.85546875" style="17" customWidth="1"/>
    <col min="4617" max="4864" width="9.140625" style="17"/>
    <col min="4865" max="4865" width="33" style="17" customWidth="1"/>
    <col min="4866" max="4869" width="16" style="17" customWidth="1"/>
    <col min="4870" max="4871" width="9.140625" style="17"/>
    <col min="4872" max="4872" width="38.85546875" style="17" customWidth="1"/>
    <col min="4873" max="5120" width="9.140625" style="17"/>
    <col min="5121" max="5121" width="33" style="17" customWidth="1"/>
    <col min="5122" max="5125" width="16" style="17" customWidth="1"/>
    <col min="5126" max="5127" width="9.140625" style="17"/>
    <col min="5128" max="5128" width="38.85546875" style="17" customWidth="1"/>
    <col min="5129" max="5376" width="9.140625" style="17"/>
    <col min="5377" max="5377" width="33" style="17" customWidth="1"/>
    <col min="5378" max="5381" width="16" style="17" customWidth="1"/>
    <col min="5382" max="5383" width="9.140625" style="17"/>
    <col min="5384" max="5384" width="38.85546875" style="17" customWidth="1"/>
    <col min="5385" max="5632" width="9.140625" style="17"/>
    <col min="5633" max="5633" width="33" style="17" customWidth="1"/>
    <col min="5634" max="5637" width="16" style="17" customWidth="1"/>
    <col min="5638" max="5639" width="9.140625" style="17"/>
    <col min="5640" max="5640" width="38.85546875" style="17" customWidth="1"/>
    <col min="5641" max="5888" width="9.140625" style="17"/>
    <col min="5889" max="5889" width="33" style="17" customWidth="1"/>
    <col min="5890" max="5893" width="16" style="17" customWidth="1"/>
    <col min="5894" max="5895" width="9.140625" style="17"/>
    <col min="5896" max="5896" width="38.85546875" style="17" customWidth="1"/>
    <col min="5897" max="6144" width="9.140625" style="17"/>
    <col min="6145" max="6145" width="33" style="17" customWidth="1"/>
    <col min="6146" max="6149" width="16" style="17" customWidth="1"/>
    <col min="6150" max="6151" width="9.140625" style="17"/>
    <col min="6152" max="6152" width="38.85546875" style="17" customWidth="1"/>
    <col min="6153" max="6400" width="9.140625" style="17"/>
    <col min="6401" max="6401" width="33" style="17" customWidth="1"/>
    <col min="6402" max="6405" width="16" style="17" customWidth="1"/>
    <col min="6406" max="6407" width="9.140625" style="17"/>
    <col min="6408" max="6408" width="38.85546875" style="17" customWidth="1"/>
    <col min="6409" max="6656" width="9.140625" style="17"/>
    <col min="6657" max="6657" width="33" style="17" customWidth="1"/>
    <col min="6658" max="6661" width="16" style="17" customWidth="1"/>
    <col min="6662" max="6663" width="9.140625" style="17"/>
    <col min="6664" max="6664" width="38.85546875" style="17" customWidth="1"/>
    <col min="6665" max="6912" width="9.140625" style="17"/>
    <col min="6913" max="6913" width="33" style="17" customWidth="1"/>
    <col min="6914" max="6917" width="16" style="17" customWidth="1"/>
    <col min="6918" max="6919" width="9.140625" style="17"/>
    <col min="6920" max="6920" width="38.85546875" style="17" customWidth="1"/>
    <col min="6921" max="7168" width="9.140625" style="17"/>
    <col min="7169" max="7169" width="33" style="17" customWidth="1"/>
    <col min="7170" max="7173" width="16" style="17" customWidth="1"/>
    <col min="7174" max="7175" width="9.140625" style="17"/>
    <col min="7176" max="7176" width="38.85546875" style="17" customWidth="1"/>
    <col min="7177" max="7424" width="9.140625" style="17"/>
    <col min="7425" max="7425" width="33" style="17" customWidth="1"/>
    <col min="7426" max="7429" width="16" style="17" customWidth="1"/>
    <col min="7430" max="7431" width="9.140625" style="17"/>
    <col min="7432" max="7432" width="38.85546875" style="17" customWidth="1"/>
    <col min="7433" max="7680" width="9.140625" style="17"/>
    <col min="7681" max="7681" width="33" style="17" customWidth="1"/>
    <col min="7682" max="7685" width="16" style="17" customWidth="1"/>
    <col min="7686" max="7687" width="9.140625" style="17"/>
    <col min="7688" max="7688" width="38.85546875" style="17" customWidth="1"/>
    <col min="7689" max="7936" width="9.140625" style="17"/>
    <col min="7937" max="7937" width="33" style="17" customWidth="1"/>
    <col min="7938" max="7941" width="16" style="17" customWidth="1"/>
    <col min="7942" max="7943" width="9.140625" style="17"/>
    <col min="7944" max="7944" width="38.85546875" style="17" customWidth="1"/>
    <col min="7945" max="8192" width="9.140625" style="17"/>
    <col min="8193" max="8193" width="33" style="17" customWidth="1"/>
    <col min="8194" max="8197" width="16" style="17" customWidth="1"/>
    <col min="8198" max="8199" width="9.140625" style="17"/>
    <col min="8200" max="8200" width="38.85546875" style="17" customWidth="1"/>
    <col min="8201" max="8448" width="9.140625" style="17"/>
    <col min="8449" max="8449" width="33" style="17" customWidth="1"/>
    <col min="8450" max="8453" width="16" style="17" customWidth="1"/>
    <col min="8454" max="8455" width="9.140625" style="17"/>
    <col min="8456" max="8456" width="38.85546875" style="17" customWidth="1"/>
    <col min="8457" max="8704" width="9.140625" style="17"/>
    <col min="8705" max="8705" width="33" style="17" customWidth="1"/>
    <col min="8706" max="8709" width="16" style="17" customWidth="1"/>
    <col min="8710" max="8711" width="9.140625" style="17"/>
    <col min="8712" max="8712" width="38.85546875" style="17" customWidth="1"/>
    <col min="8713" max="8960" width="9.140625" style="17"/>
    <col min="8961" max="8961" width="33" style="17" customWidth="1"/>
    <col min="8962" max="8965" width="16" style="17" customWidth="1"/>
    <col min="8966" max="8967" width="9.140625" style="17"/>
    <col min="8968" max="8968" width="38.85546875" style="17" customWidth="1"/>
    <col min="8969" max="9216" width="9.140625" style="17"/>
    <col min="9217" max="9217" width="33" style="17" customWidth="1"/>
    <col min="9218" max="9221" width="16" style="17" customWidth="1"/>
    <col min="9222" max="9223" width="9.140625" style="17"/>
    <col min="9224" max="9224" width="38.85546875" style="17" customWidth="1"/>
    <col min="9225" max="9472" width="9.140625" style="17"/>
    <col min="9473" max="9473" width="33" style="17" customWidth="1"/>
    <col min="9474" max="9477" width="16" style="17" customWidth="1"/>
    <col min="9478" max="9479" width="9.140625" style="17"/>
    <col min="9480" max="9480" width="38.85546875" style="17" customWidth="1"/>
    <col min="9481" max="9728" width="9.140625" style="17"/>
    <col min="9729" max="9729" width="33" style="17" customWidth="1"/>
    <col min="9730" max="9733" width="16" style="17" customWidth="1"/>
    <col min="9734" max="9735" width="9.140625" style="17"/>
    <col min="9736" max="9736" width="38.85546875" style="17" customWidth="1"/>
    <col min="9737" max="9984" width="9.140625" style="17"/>
    <col min="9985" max="9985" width="33" style="17" customWidth="1"/>
    <col min="9986" max="9989" width="16" style="17" customWidth="1"/>
    <col min="9990" max="9991" width="9.140625" style="17"/>
    <col min="9992" max="9992" width="38.85546875" style="17" customWidth="1"/>
    <col min="9993" max="10240" width="9.140625" style="17"/>
    <col min="10241" max="10241" width="33" style="17" customWidth="1"/>
    <col min="10242" max="10245" width="16" style="17" customWidth="1"/>
    <col min="10246" max="10247" width="9.140625" style="17"/>
    <col min="10248" max="10248" width="38.85546875" style="17" customWidth="1"/>
    <col min="10249" max="10496" width="9.140625" style="17"/>
    <col min="10497" max="10497" width="33" style="17" customWidth="1"/>
    <col min="10498" max="10501" width="16" style="17" customWidth="1"/>
    <col min="10502" max="10503" width="9.140625" style="17"/>
    <col min="10504" max="10504" width="38.85546875" style="17" customWidth="1"/>
    <col min="10505" max="10752" width="9.140625" style="17"/>
    <col min="10753" max="10753" width="33" style="17" customWidth="1"/>
    <col min="10754" max="10757" width="16" style="17" customWidth="1"/>
    <col min="10758" max="10759" width="9.140625" style="17"/>
    <col min="10760" max="10760" width="38.85546875" style="17" customWidth="1"/>
    <col min="10761" max="11008" width="9.140625" style="17"/>
    <col min="11009" max="11009" width="33" style="17" customWidth="1"/>
    <col min="11010" max="11013" width="16" style="17" customWidth="1"/>
    <col min="11014" max="11015" width="9.140625" style="17"/>
    <col min="11016" max="11016" width="38.85546875" style="17" customWidth="1"/>
    <col min="11017" max="11264" width="9.140625" style="17"/>
    <col min="11265" max="11265" width="33" style="17" customWidth="1"/>
    <col min="11266" max="11269" width="16" style="17" customWidth="1"/>
    <col min="11270" max="11271" width="9.140625" style="17"/>
    <col min="11272" max="11272" width="38.85546875" style="17" customWidth="1"/>
    <col min="11273" max="11520" width="9.140625" style="17"/>
    <col min="11521" max="11521" width="33" style="17" customWidth="1"/>
    <col min="11522" max="11525" width="16" style="17" customWidth="1"/>
    <col min="11526" max="11527" width="9.140625" style="17"/>
    <col min="11528" max="11528" width="38.85546875" style="17" customWidth="1"/>
    <col min="11529" max="11776" width="9.140625" style="17"/>
    <col min="11777" max="11777" width="33" style="17" customWidth="1"/>
    <col min="11778" max="11781" width="16" style="17" customWidth="1"/>
    <col min="11782" max="11783" width="9.140625" style="17"/>
    <col min="11784" max="11784" width="38.85546875" style="17" customWidth="1"/>
    <col min="11785" max="12032" width="9.140625" style="17"/>
    <col min="12033" max="12033" width="33" style="17" customWidth="1"/>
    <col min="12034" max="12037" width="16" style="17" customWidth="1"/>
    <col min="12038" max="12039" width="9.140625" style="17"/>
    <col min="12040" max="12040" width="38.85546875" style="17" customWidth="1"/>
    <col min="12041" max="12288" width="9.140625" style="17"/>
    <col min="12289" max="12289" width="33" style="17" customWidth="1"/>
    <col min="12290" max="12293" width="16" style="17" customWidth="1"/>
    <col min="12294" max="12295" width="9.140625" style="17"/>
    <col min="12296" max="12296" width="38.85546875" style="17" customWidth="1"/>
    <col min="12297" max="12544" width="9.140625" style="17"/>
    <col min="12545" max="12545" width="33" style="17" customWidth="1"/>
    <col min="12546" max="12549" width="16" style="17" customWidth="1"/>
    <col min="12550" max="12551" width="9.140625" style="17"/>
    <col min="12552" max="12552" width="38.85546875" style="17" customWidth="1"/>
    <col min="12553" max="12800" width="9.140625" style="17"/>
    <col min="12801" max="12801" width="33" style="17" customWidth="1"/>
    <col min="12802" max="12805" width="16" style="17" customWidth="1"/>
    <col min="12806" max="12807" width="9.140625" style="17"/>
    <col min="12808" max="12808" width="38.85546875" style="17" customWidth="1"/>
    <col min="12809" max="13056" width="9.140625" style="17"/>
    <col min="13057" max="13057" width="33" style="17" customWidth="1"/>
    <col min="13058" max="13061" width="16" style="17" customWidth="1"/>
    <col min="13062" max="13063" width="9.140625" style="17"/>
    <col min="13064" max="13064" width="38.85546875" style="17" customWidth="1"/>
    <col min="13065" max="13312" width="9.140625" style="17"/>
    <col min="13313" max="13313" width="33" style="17" customWidth="1"/>
    <col min="13314" max="13317" width="16" style="17" customWidth="1"/>
    <col min="13318" max="13319" width="9.140625" style="17"/>
    <col min="13320" max="13320" width="38.85546875" style="17" customWidth="1"/>
    <col min="13321" max="13568" width="9.140625" style="17"/>
    <col min="13569" max="13569" width="33" style="17" customWidth="1"/>
    <col min="13570" max="13573" width="16" style="17" customWidth="1"/>
    <col min="13574" max="13575" width="9.140625" style="17"/>
    <col min="13576" max="13576" width="38.85546875" style="17" customWidth="1"/>
    <col min="13577" max="13824" width="9.140625" style="17"/>
    <col min="13825" max="13825" width="33" style="17" customWidth="1"/>
    <col min="13826" max="13829" width="16" style="17" customWidth="1"/>
    <col min="13830" max="13831" width="9.140625" style="17"/>
    <col min="13832" max="13832" width="38.85546875" style="17" customWidth="1"/>
    <col min="13833" max="14080" width="9.140625" style="17"/>
    <col min="14081" max="14081" width="33" style="17" customWidth="1"/>
    <col min="14082" max="14085" width="16" style="17" customWidth="1"/>
    <col min="14086" max="14087" width="9.140625" style="17"/>
    <col min="14088" max="14088" width="38.85546875" style="17" customWidth="1"/>
    <col min="14089" max="14336" width="9.140625" style="17"/>
    <col min="14337" max="14337" width="33" style="17" customWidth="1"/>
    <col min="14338" max="14341" width="16" style="17" customWidth="1"/>
    <col min="14342" max="14343" width="9.140625" style="17"/>
    <col min="14344" max="14344" width="38.85546875" style="17" customWidth="1"/>
    <col min="14345" max="14592" width="9.140625" style="17"/>
    <col min="14593" max="14593" width="33" style="17" customWidth="1"/>
    <col min="14594" max="14597" width="16" style="17" customWidth="1"/>
    <col min="14598" max="14599" width="9.140625" style="17"/>
    <col min="14600" max="14600" width="38.85546875" style="17" customWidth="1"/>
    <col min="14601" max="14848" width="9.140625" style="17"/>
    <col min="14849" max="14849" width="33" style="17" customWidth="1"/>
    <col min="14850" max="14853" width="16" style="17" customWidth="1"/>
    <col min="14854" max="14855" width="9.140625" style="17"/>
    <col min="14856" max="14856" width="38.85546875" style="17" customWidth="1"/>
    <col min="14857" max="15104" width="9.140625" style="17"/>
    <col min="15105" max="15105" width="33" style="17" customWidth="1"/>
    <col min="15106" max="15109" width="16" style="17" customWidth="1"/>
    <col min="15110" max="15111" width="9.140625" style="17"/>
    <col min="15112" max="15112" width="38.85546875" style="17" customWidth="1"/>
    <col min="15113" max="15360" width="9.140625" style="17"/>
    <col min="15361" max="15361" width="33" style="17" customWidth="1"/>
    <col min="15362" max="15365" width="16" style="17" customWidth="1"/>
    <col min="15366" max="15367" width="9.140625" style="17"/>
    <col min="15368" max="15368" width="38.85546875" style="17" customWidth="1"/>
    <col min="15369" max="15616" width="9.140625" style="17"/>
    <col min="15617" max="15617" width="33" style="17" customWidth="1"/>
    <col min="15618" max="15621" width="16" style="17" customWidth="1"/>
    <col min="15622" max="15623" width="9.140625" style="17"/>
    <col min="15624" max="15624" width="38.85546875" style="17" customWidth="1"/>
    <col min="15625" max="15872" width="9.140625" style="17"/>
    <col min="15873" max="15873" width="33" style="17" customWidth="1"/>
    <col min="15874" max="15877" width="16" style="17" customWidth="1"/>
    <col min="15878" max="15879" width="9.140625" style="17"/>
    <col min="15880" max="15880" width="38.85546875" style="17" customWidth="1"/>
    <col min="15881" max="16128" width="9.140625" style="17"/>
    <col min="16129" max="16129" width="33" style="17" customWidth="1"/>
    <col min="16130" max="16133" width="16" style="17" customWidth="1"/>
    <col min="16134" max="16135" width="9.140625" style="17"/>
    <col min="16136" max="16136" width="38.85546875" style="17" customWidth="1"/>
    <col min="16137" max="16384" width="9.140625" style="17"/>
  </cols>
  <sheetData>
    <row r="1" spans="1:11" ht="18.75">
      <c r="A1" s="1" t="s">
        <v>194</v>
      </c>
    </row>
    <row r="2" spans="1:11" ht="212.25" customHeight="1">
      <c r="A2" s="2511" t="s">
        <v>943</v>
      </c>
      <c r="B2" s="2511"/>
      <c r="C2" s="2511"/>
      <c r="D2" s="2511"/>
      <c r="E2" s="2511"/>
    </row>
    <row r="3" spans="1:11" ht="20.25" customHeight="1">
      <c r="A3" s="2512" t="s">
        <v>786</v>
      </c>
      <c r="B3" s="2512"/>
      <c r="C3" s="2512"/>
      <c r="D3" s="2512"/>
      <c r="E3" s="2512"/>
    </row>
    <row r="4" spans="1:11">
      <c r="A4" s="136" t="s">
        <v>2</v>
      </c>
      <c r="B4" s="647"/>
      <c r="C4" s="20">
        <v>2007</v>
      </c>
      <c r="D4" s="20">
        <v>2008</v>
      </c>
      <c r="E4" s="20">
        <v>2009</v>
      </c>
    </row>
    <row r="5" spans="1:11">
      <c r="A5" s="626" t="s">
        <v>746</v>
      </c>
      <c r="B5" s="3"/>
      <c r="C5" s="435">
        <v>6.5</v>
      </c>
      <c r="D5" s="594">
        <v>5.5605783075477895</v>
      </c>
      <c r="E5" s="594">
        <v>5.7093824100261434</v>
      </c>
    </row>
    <row r="6" spans="1:11">
      <c r="A6" s="626" t="s">
        <v>195</v>
      </c>
      <c r="B6" s="3"/>
      <c r="C6" s="594">
        <v>19.476356215588336</v>
      </c>
      <c r="D6" s="23">
        <v>18.378705743109624</v>
      </c>
      <c r="E6" s="24">
        <v>18.728826038268409</v>
      </c>
    </row>
    <row r="7" spans="1:11">
      <c r="A7" s="626" t="s">
        <v>126</v>
      </c>
      <c r="B7" s="3"/>
      <c r="C7" s="23">
        <v>1.8873005565313252</v>
      </c>
      <c r="D7" s="512">
        <v>2.6885627766996043</v>
      </c>
      <c r="E7" s="24">
        <v>4.8009634080028976</v>
      </c>
    </row>
    <row r="8" spans="1:11">
      <c r="A8" s="626" t="s">
        <v>127</v>
      </c>
      <c r="B8" s="3"/>
      <c r="C8" s="25">
        <v>6194</v>
      </c>
      <c r="D8" s="148">
        <v>7608.4541690369988</v>
      </c>
      <c r="E8" s="148">
        <v>11165.814144127477</v>
      </c>
    </row>
    <row r="9" spans="1:11">
      <c r="A9" s="2513" t="s">
        <v>729</v>
      </c>
      <c r="B9" s="2513"/>
      <c r="C9" s="2513"/>
      <c r="D9" s="2499"/>
      <c r="E9" s="139"/>
    </row>
    <row r="10" spans="1:11">
      <c r="A10" s="140"/>
      <c r="B10" s="140"/>
      <c r="C10" s="140"/>
      <c r="D10" s="141"/>
      <c r="E10" s="141"/>
    </row>
    <row r="11" spans="1:11">
      <c r="A11" s="2477" t="s">
        <v>196</v>
      </c>
      <c r="B11" s="2477"/>
      <c r="C11" s="2477"/>
      <c r="D11" s="2477"/>
      <c r="E11" s="2477"/>
    </row>
    <row r="12" spans="1:11">
      <c r="A12" s="643" t="s">
        <v>139</v>
      </c>
      <c r="B12" s="643"/>
      <c r="C12" s="643"/>
      <c r="D12" s="142"/>
    </row>
    <row r="13" spans="1:11">
      <c r="A13" s="2516" t="s">
        <v>197</v>
      </c>
      <c r="B13" s="2515">
        <v>2008</v>
      </c>
      <c r="C13" s="2520"/>
      <c r="D13" s="2514">
        <v>2009</v>
      </c>
      <c r="E13" s="2515"/>
    </row>
    <row r="14" spans="1:11">
      <c r="A14" s="2517"/>
      <c r="B14" s="10" t="s">
        <v>198</v>
      </c>
      <c r="C14" s="632" t="s">
        <v>199</v>
      </c>
      <c r="D14" s="501" t="s">
        <v>198</v>
      </c>
      <c r="E14" s="10" t="s">
        <v>199</v>
      </c>
    </row>
    <row r="15" spans="1:11">
      <c r="A15" s="145" t="s">
        <v>14</v>
      </c>
      <c r="B15" s="146">
        <v>129599.11972432256</v>
      </c>
      <c r="C15" s="507">
        <v>39210.925072160469</v>
      </c>
      <c r="D15" s="639">
        <v>100246.72454278091</v>
      </c>
      <c r="E15" s="639">
        <v>30559.738857904591</v>
      </c>
      <c r="F15" s="274"/>
      <c r="H15" s="2138"/>
      <c r="I15" s="10">
        <v>2007</v>
      </c>
      <c r="J15" s="10">
        <v>2008</v>
      </c>
      <c r="K15" s="10">
        <v>2009</v>
      </c>
    </row>
    <row r="16" spans="1:11">
      <c r="A16" s="502" t="s">
        <v>200</v>
      </c>
      <c r="B16" s="25">
        <v>4009.3958181830299</v>
      </c>
      <c r="C16" s="633">
        <v>1162.64841113839</v>
      </c>
      <c r="D16" s="595">
        <v>3662.5142574388547</v>
      </c>
      <c r="E16" s="25">
        <v>1342.2655156408669</v>
      </c>
      <c r="H16" s="502" t="s">
        <v>200</v>
      </c>
      <c r="I16" s="2139">
        <v>862.7</v>
      </c>
      <c r="J16" s="25">
        <v>1162.64841113839</v>
      </c>
      <c r="K16" s="25">
        <v>1342.2655156408669</v>
      </c>
    </row>
    <row r="17" spans="1:11">
      <c r="A17" s="502" t="s">
        <v>201</v>
      </c>
      <c r="B17" s="25">
        <v>1754.2173594651301</v>
      </c>
      <c r="C17" s="633">
        <v>1045.215123820848</v>
      </c>
      <c r="D17" s="595">
        <v>1550.9380664451926</v>
      </c>
      <c r="E17" s="25">
        <v>859.16271135641875</v>
      </c>
      <c r="H17" s="502" t="s">
        <v>201</v>
      </c>
      <c r="I17" s="25">
        <v>801.9</v>
      </c>
      <c r="J17" s="25">
        <v>1045.215123820848</v>
      </c>
      <c r="K17" s="25">
        <v>859.16271135641875</v>
      </c>
    </row>
    <row r="18" spans="1:11">
      <c r="A18" s="502" t="s">
        <v>202</v>
      </c>
      <c r="B18" s="25">
        <v>1315.8604059044401</v>
      </c>
      <c r="C18" s="633">
        <v>579.81401135888893</v>
      </c>
      <c r="D18" s="595">
        <v>647.78614607894747</v>
      </c>
      <c r="E18" s="25">
        <v>461.08240378947369</v>
      </c>
      <c r="H18" s="502" t="s">
        <v>202</v>
      </c>
      <c r="I18" s="25">
        <v>625.79999999999995</v>
      </c>
      <c r="J18" s="25">
        <v>579.81401135888893</v>
      </c>
      <c r="K18" s="25">
        <v>461.08240378947369</v>
      </c>
    </row>
    <row r="19" spans="1:11">
      <c r="A19" s="502" t="s">
        <v>203</v>
      </c>
      <c r="B19" s="25">
        <v>1216.7292904761889</v>
      </c>
      <c r="C19" s="633">
        <v>491.27411442856999</v>
      </c>
      <c r="D19" s="595">
        <v>2557.4029949142837</v>
      </c>
      <c r="E19" s="25">
        <v>906.79295898571365</v>
      </c>
      <c r="H19" s="502" t="s">
        <v>203</v>
      </c>
      <c r="I19" s="25">
        <v>683.2</v>
      </c>
      <c r="J19" s="25">
        <v>491.27411442856999</v>
      </c>
      <c r="K19" s="25">
        <v>906.79295898571365</v>
      </c>
    </row>
    <row r="20" spans="1:11">
      <c r="A20" s="502" t="s">
        <v>204</v>
      </c>
      <c r="B20" s="25">
        <v>82429.174079400007</v>
      </c>
      <c r="C20" s="633">
        <v>17180.6086932</v>
      </c>
      <c r="D20" s="595">
        <v>54067.413688878114</v>
      </c>
      <c r="E20" s="25">
        <v>10861.066140973526</v>
      </c>
      <c r="H20" s="502" t="s">
        <v>204</v>
      </c>
      <c r="I20" s="25">
        <v>18093.400000000001</v>
      </c>
      <c r="J20" s="25">
        <v>17180.6086932</v>
      </c>
      <c r="K20" s="25">
        <v>10861.066140973526</v>
      </c>
    </row>
    <row r="21" spans="1:11">
      <c r="A21" s="502" t="s">
        <v>205</v>
      </c>
      <c r="B21" s="25">
        <v>10188.821098242899</v>
      </c>
      <c r="C21" s="633">
        <v>4601.7382621428596</v>
      </c>
      <c r="D21" s="595">
        <v>10865.19370283987</v>
      </c>
      <c r="E21" s="25">
        <v>4282.1284513022892</v>
      </c>
      <c r="H21" s="502" t="s">
        <v>205</v>
      </c>
      <c r="I21" s="25">
        <v>3234.1</v>
      </c>
      <c r="J21" s="25">
        <v>4601.7382621428596</v>
      </c>
      <c r="K21" s="25">
        <v>4282.1284513022892</v>
      </c>
    </row>
    <row r="22" spans="1:11">
      <c r="A22" s="503" t="s">
        <v>206</v>
      </c>
      <c r="B22" s="25">
        <v>8241.7774781538392</v>
      </c>
      <c r="C22" s="633">
        <v>4370.35486130769</v>
      </c>
      <c r="D22" s="595">
        <v>6163.5777718666623</v>
      </c>
      <c r="E22" s="25">
        <v>929.46280613333124</v>
      </c>
      <c r="F22" s="314"/>
      <c r="H22" s="503" t="s">
        <v>206</v>
      </c>
      <c r="I22" s="25">
        <v>1588.8</v>
      </c>
      <c r="J22" s="25">
        <v>4370.35486130769</v>
      </c>
      <c r="K22" s="25">
        <v>929.46280613333124</v>
      </c>
    </row>
    <row r="23" spans="1:11">
      <c r="A23" s="503" t="s">
        <v>207</v>
      </c>
      <c r="B23" s="25">
        <v>10770.452506274798</v>
      </c>
      <c r="C23" s="633">
        <v>5323.6142370076805</v>
      </c>
      <c r="D23" s="595">
        <v>9647.308349359455</v>
      </c>
      <c r="E23" s="25">
        <v>5554.9077553408297</v>
      </c>
      <c r="H23" s="503" t="s">
        <v>207</v>
      </c>
      <c r="I23" s="25">
        <v>2712.3</v>
      </c>
      <c r="J23" s="25">
        <v>5323.6142370076805</v>
      </c>
      <c r="K23" s="25">
        <v>5554.9077553408297</v>
      </c>
    </row>
    <row r="24" spans="1:11">
      <c r="A24" s="503" t="s">
        <v>208</v>
      </c>
      <c r="B24" s="25">
        <v>9190.8031285555535</v>
      </c>
      <c r="C24" s="633">
        <v>4244.9427614222168</v>
      </c>
      <c r="D24" s="595">
        <v>8706.8918772547622</v>
      </c>
      <c r="E24" s="25">
        <v>4476.4936500154763</v>
      </c>
      <c r="H24" s="503" t="s">
        <v>208</v>
      </c>
      <c r="I24" s="25">
        <v>6472.6</v>
      </c>
      <c r="J24" s="25">
        <v>4244.9427614222168</v>
      </c>
      <c r="K24" s="25">
        <v>4476.4936500154763</v>
      </c>
    </row>
    <row r="25" spans="1:11">
      <c r="A25" s="147" t="s">
        <v>209</v>
      </c>
      <c r="B25" s="148">
        <v>481.88855966666694</v>
      </c>
      <c r="C25" s="634">
        <v>210.71459633333299</v>
      </c>
      <c r="D25" s="596">
        <v>2377.6976877047618</v>
      </c>
      <c r="E25" s="148">
        <v>886.37646436666637</v>
      </c>
      <c r="H25" s="147" t="s">
        <v>209</v>
      </c>
      <c r="I25" s="148">
        <v>195.3</v>
      </c>
      <c r="J25" s="148">
        <v>210.71459633333299</v>
      </c>
      <c r="K25" s="148">
        <v>886.37646436666637</v>
      </c>
    </row>
    <row r="26" spans="1:11">
      <c r="A26" s="6" t="s">
        <v>725</v>
      </c>
      <c r="B26" s="6"/>
      <c r="C26" s="6"/>
      <c r="D26" s="149"/>
    </row>
    <row r="27" spans="1:11">
      <c r="A27" s="653"/>
      <c r="B27" s="653"/>
      <c r="C27" s="653"/>
      <c r="D27" s="653"/>
    </row>
    <row r="28" spans="1:11">
      <c r="A28" s="2487" t="s">
        <v>210</v>
      </c>
      <c r="B28" s="2487"/>
      <c r="C28" s="2487"/>
      <c r="D28" s="2487"/>
      <c r="E28" s="2487"/>
    </row>
    <row r="29" spans="1:11">
      <c r="A29" s="643" t="s">
        <v>139</v>
      </c>
      <c r="B29" s="643"/>
      <c r="C29" s="643"/>
      <c r="D29" s="142"/>
    </row>
    <row r="30" spans="1:11" ht="22.5" customHeight="1">
      <c r="A30" s="2516" t="s">
        <v>197</v>
      </c>
      <c r="B30" s="2518">
        <v>2008</v>
      </c>
      <c r="C30" s="2519"/>
      <c r="D30" s="2521">
        <v>2009</v>
      </c>
      <c r="E30" s="2518"/>
    </row>
    <row r="31" spans="1:11" ht="38.25" customHeight="1">
      <c r="A31" s="2517"/>
      <c r="B31" s="150" t="s">
        <v>211</v>
      </c>
      <c r="C31" s="631" t="s">
        <v>212</v>
      </c>
      <c r="D31" s="144" t="s">
        <v>211</v>
      </c>
      <c r="E31" s="143" t="s">
        <v>212</v>
      </c>
      <c r="F31" s="247"/>
      <c r="G31" s="247"/>
      <c r="H31" s="247"/>
      <c r="I31" s="247"/>
    </row>
    <row r="32" spans="1:11">
      <c r="A32" s="145" t="s">
        <v>14</v>
      </c>
      <c r="B32" s="69">
        <v>9510.0097274563759</v>
      </c>
      <c r="C32" s="151">
        <v>18958.645622501546</v>
      </c>
      <c r="D32" s="146">
        <v>11297.770614811301</v>
      </c>
      <c r="E32" s="146">
        <v>25696.304212444174</v>
      </c>
      <c r="F32" s="248"/>
      <c r="G32" s="248"/>
      <c r="H32" s="248"/>
      <c r="I32" s="248"/>
    </row>
    <row r="33" spans="1:9">
      <c r="A33" s="502" t="s">
        <v>200</v>
      </c>
      <c r="B33" s="152">
        <v>499.19101856250001</v>
      </c>
      <c r="C33" s="153">
        <v>220.07978108035698</v>
      </c>
      <c r="D33" s="595">
        <v>497.02079324148644</v>
      </c>
      <c r="E33" s="25">
        <v>263.67180394117662</v>
      </c>
      <c r="F33" s="246"/>
      <c r="G33" s="246"/>
      <c r="H33" s="246"/>
      <c r="I33" s="246"/>
    </row>
    <row r="34" spans="1:9">
      <c r="A34" s="502" t="s">
        <v>201</v>
      </c>
      <c r="B34" s="152">
        <v>504.80413229151696</v>
      </c>
      <c r="C34" s="153">
        <v>17.726857535005969</v>
      </c>
      <c r="D34" s="595">
        <v>540.40336042265153</v>
      </c>
      <c r="E34" s="25">
        <v>15.593832996345517</v>
      </c>
      <c r="F34" s="246"/>
      <c r="G34" s="246"/>
      <c r="H34" s="246"/>
      <c r="I34" s="246"/>
    </row>
    <row r="35" spans="1:9" ht="15" customHeight="1">
      <c r="A35" s="502" t="s">
        <v>202</v>
      </c>
      <c r="B35" s="152">
        <v>265.66255555555603</v>
      </c>
      <c r="C35" s="153">
        <v>13.873899298888901</v>
      </c>
      <c r="D35" s="595">
        <v>98.680291105263166</v>
      </c>
      <c r="E35" s="25">
        <v>157.44733794736848</v>
      </c>
      <c r="F35" s="246"/>
      <c r="G35" s="246"/>
      <c r="H35" s="246"/>
      <c r="I35" s="246"/>
    </row>
    <row r="36" spans="1:9">
      <c r="A36" s="502" t="s">
        <v>203</v>
      </c>
      <c r="B36" s="152">
        <v>477.02561442856995</v>
      </c>
      <c r="C36" s="153">
        <v>79.173851590476104</v>
      </c>
      <c r="D36" s="595">
        <v>379.58780295238091</v>
      </c>
      <c r="E36" s="25">
        <v>188.94430964285712</v>
      </c>
      <c r="F36" s="246"/>
      <c r="G36" s="246"/>
      <c r="H36" s="246"/>
      <c r="I36" s="246"/>
    </row>
    <row r="37" spans="1:9">
      <c r="A37" s="502" t="s">
        <v>204</v>
      </c>
      <c r="B37" s="152">
        <v>3345.8841428000001</v>
      </c>
      <c r="C37" s="153">
        <v>12344.452498399998</v>
      </c>
      <c r="D37" s="595">
        <v>3455.4104519540456</v>
      </c>
      <c r="E37" s="25">
        <v>9260.3779381268741</v>
      </c>
      <c r="F37" s="246"/>
      <c r="G37" s="246"/>
      <c r="H37" s="246"/>
      <c r="I37" s="246"/>
    </row>
    <row r="38" spans="1:9">
      <c r="A38" s="502" t="s">
        <v>205</v>
      </c>
      <c r="B38" s="152">
        <v>1481.6697771642901</v>
      </c>
      <c r="C38" s="153">
        <v>683.02028262142892</v>
      </c>
      <c r="D38" s="595">
        <v>1703.4672491339873</v>
      </c>
      <c r="E38" s="25">
        <v>765.67706466993525</v>
      </c>
      <c r="F38" s="246"/>
      <c r="G38" s="246"/>
      <c r="H38" s="246"/>
      <c r="I38" s="246"/>
    </row>
    <row r="39" spans="1:9">
      <c r="A39" s="503" t="s">
        <v>206</v>
      </c>
      <c r="B39" s="152">
        <v>1642.2344147692299</v>
      </c>
      <c r="C39" s="153">
        <v>2894.5207935384597</v>
      </c>
      <c r="D39" s="595">
        <v>1745.7383333333321</v>
      </c>
      <c r="E39" s="25">
        <v>11718.8504120666</v>
      </c>
      <c r="F39" s="246"/>
      <c r="G39" s="246"/>
      <c r="H39" s="246"/>
      <c r="I39" s="246"/>
    </row>
    <row r="40" spans="1:9">
      <c r="A40" s="503" t="s">
        <v>207</v>
      </c>
      <c r="B40" s="152">
        <v>440.37145077360395</v>
      </c>
      <c r="C40" s="153">
        <v>409.81431943693207</v>
      </c>
      <c r="D40" s="595">
        <v>1467.1077158110104</v>
      </c>
      <c r="E40" s="25">
        <v>514.16741070777937</v>
      </c>
      <c r="F40" s="246"/>
      <c r="G40" s="246"/>
      <c r="H40" s="246"/>
      <c r="I40" s="246"/>
    </row>
    <row r="41" spans="1:9">
      <c r="A41" s="503" t="s">
        <v>208</v>
      </c>
      <c r="B41" s="152">
        <v>760.15769777777655</v>
      </c>
      <c r="C41" s="153">
        <v>2274.3278023333323</v>
      </c>
      <c r="D41" s="595">
        <v>945.67152614285703</v>
      </c>
      <c r="E41" s="25">
        <v>2623.8421229166661</v>
      </c>
      <c r="F41" s="246"/>
      <c r="G41" s="246"/>
      <c r="H41" s="246"/>
      <c r="I41" s="246"/>
    </row>
    <row r="42" spans="1:9">
      <c r="A42" s="502" t="s">
        <v>209</v>
      </c>
      <c r="B42" s="156">
        <v>93.0089233333333</v>
      </c>
      <c r="C42" s="155">
        <v>21.655536666666702</v>
      </c>
      <c r="D42" s="596">
        <v>464.68309071428581</v>
      </c>
      <c r="E42" s="148">
        <v>187.73197942857149</v>
      </c>
      <c r="F42" s="246"/>
      <c r="G42" s="246"/>
      <c r="H42" s="246"/>
      <c r="I42" s="246"/>
    </row>
    <row r="43" spans="1:9">
      <c r="A43" s="6" t="s">
        <v>725</v>
      </c>
      <c r="B43" s="6"/>
      <c r="C43" s="6"/>
      <c r="D43" s="149"/>
    </row>
    <row r="44" spans="1:9">
      <c r="A44" s="653"/>
      <c r="B44" s="653"/>
      <c r="C44" s="653"/>
      <c r="D44" s="157"/>
    </row>
    <row r="45" spans="1:9">
      <c r="A45" s="158" t="s">
        <v>787</v>
      </c>
      <c r="B45" s="159"/>
      <c r="C45" s="159"/>
      <c r="D45" s="160"/>
      <c r="E45" s="160"/>
    </row>
    <row r="46" spans="1:9">
      <c r="A46" s="136" t="s">
        <v>213</v>
      </c>
      <c r="B46" s="647"/>
      <c r="C46" s="20">
        <v>2007</v>
      </c>
      <c r="D46" s="20">
        <v>2008</v>
      </c>
      <c r="E46" s="20">
        <v>2009</v>
      </c>
    </row>
    <row r="47" spans="1:9">
      <c r="A47" s="626" t="s">
        <v>746</v>
      </c>
      <c r="B47" s="3"/>
      <c r="C47" s="402">
        <v>0.28999999999999998</v>
      </c>
      <c r="D47" s="137">
        <v>0.61976860768652531</v>
      </c>
      <c r="E47" s="138">
        <v>0.17365598120467449</v>
      </c>
    </row>
    <row r="48" spans="1:9">
      <c r="A48" s="626" t="s">
        <v>78</v>
      </c>
      <c r="B48" s="3"/>
      <c r="C48" s="402">
        <v>1.0900541656121621</v>
      </c>
      <c r="D48" s="137">
        <v>1.1687826537200601</v>
      </c>
      <c r="E48" s="138">
        <v>1.1515707122887133</v>
      </c>
    </row>
    <row r="49" spans="1:5">
      <c r="A49" s="626" t="s">
        <v>79</v>
      </c>
      <c r="B49" s="3"/>
      <c r="C49" s="137">
        <v>0.68</v>
      </c>
      <c r="D49" s="137">
        <v>0.41047767951599473</v>
      </c>
      <c r="E49" s="138">
        <v>2.1894888676226407</v>
      </c>
    </row>
    <row r="50" spans="1:5">
      <c r="A50" s="628" t="s">
        <v>127</v>
      </c>
      <c r="B50" s="3"/>
      <c r="C50" s="162">
        <v>201</v>
      </c>
      <c r="D50" s="162">
        <v>291.74689753846104</v>
      </c>
      <c r="E50" s="163">
        <v>705</v>
      </c>
    </row>
    <row r="51" spans="1:5">
      <c r="A51" s="661" t="s">
        <v>214</v>
      </c>
      <c r="B51" s="3"/>
      <c r="C51" s="402" t="s">
        <v>86</v>
      </c>
      <c r="D51" s="137">
        <v>89.99569868125927</v>
      </c>
      <c r="E51" s="138">
        <v>88.695898742964005</v>
      </c>
    </row>
    <row r="52" spans="1:5">
      <c r="A52" s="661" t="s">
        <v>215</v>
      </c>
      <c r="B52" s="65"/>
      <c r="C52" s="164" t="s">
        <v>86</v>
      </c>
      <c r="D52" s="164">
        <v>1.3966472219349089</v>
      </c>
      <c r="E52" s="403">
        <v>4.0059156500095785</v>
      </c>
    </row>
    <row r="53" spans="1:5">
      <c r="A53" s="2513" t="s">
        <v>729</v>
      </c>
      <c r="B53" s="2513"/>
      <c r="C53" s="2513"/>
      <c r="D53" s="2499"/>
      <c r="E53" s="139"/>
    </row>
  </sheetData>
  <protectedRanges>
    <protectedRange sqref="C34:C42" name="Range1_3"/>
    <protectedRange sqref="C17:C25 E34:E42 E17:E25 K17:K25" name="Range1_3_3"/>
    <protectedRange sqref="I34:I42 G34:G42" name="Range1_3_1"/>
  </protectedRanges>
  <mergeCells count="12">
    <mergeCell ref="A2:E2"/>
    <mergeCell ref="A3:E3"/>
    <mergeCell ref="A9:D9"/>
    <mergeCell ref="A11:E11"/>
    <mergeCell ref="A53:D53"/>
    <mergeCell ref="D13:E13"/>
    <mergeCell ref="A28:E28"/>
    <mergeCell ref="A30:A31"/>
    <mergeCell ref="B30:C30"/>
    <mergeCell ref="A13:A14"/>
    <mergeCell ref="B13:C13"/>
    <mergeCell ref="D30:E30"/>
  </mergeCells>
  <pageMargins left="0.7" right="0.7" top="0.75" bottom="0.56999999999999995" header="0.3" footer="0.3"/>
  <pageSetup paperSize="9" scale="97" orientation="portrait" r:id="rId1"/>
  <headerFooter>
    <oddFooter>&amp;C&amp;P</oddFooter>
  </headerFooter>
  <rowBreaks count="1" manualBreakCount="1">
    <brk id="10" max="4"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143"/>
  <sheetViews>
    <sheetView view="pageBreakPreview" topLeftCell="A82" zoomScale="90" zoomScaleSheetLayoutView="90" workbookViewId="0">
      <selection activeCell="O99" sqref="O99:P99"/>
    </sheetView>
  </sheetViews>
  <sheetFormatPr defaultRowHeight="15"/>
  <cols>
    <col min="1" max="1" width="36.140625" style="17" customWidth="1"/>
    <col min="2" max="2" width="14" style="17" customWidth="1"/>
    <col min="3" max="3" width="14.42578125" style="17" bestFit="1" customWidth="1"/>
    <col min="4" max="4" width="14" style="17" customWidth="1"/>
    <col min="5" max="5" width="13.42578125" style="17" customWidth="1"/>
    <col min="6" max="6" width="9.7109375" style="17" customWidth="1"/>
    <col min="7" max="256" width="9.140625" style="17"/>
    <col min="257" max="257" width="29" style="17" customWidth="1"/>
    <col min="258" max="258" width="15.5703125" style="17" bestFit="1" customWidth="1"/>
    <col min="259" max="259" width="14.42578125" style="17" bestFit="1" customWidth="1"/>
    <col min="260" max="260" width="15.5703125" style="17" bestFit="1" customWidth="1"/>
    <col min="261" max="261" width="14.42578125" style="17" bestFit="1" customWidth="1"/>
    <col min="262" max="512" width="9.140625" style="17"/>
    <col min="513" max="513" width="29" style="17" customWidth="1"/>
    <col min="514" max="514" width="15.5703125" style="17" bestFit="1" customWidth="1"/>
    <col min="515" max="515" width="14.42578125" style="17" bestFit="1" customWidth="1"/>
    <col min="516" max="516" width="15.5703125" style="17" bestFit="1" customWidth="1"/>
    <col min="517" max="517" width="14.42578125" style="17" bestFit="1" customWidth="1"/>
    <col min="518" max="768" width="9.140625" style="17"/>
    <col min="769" max="769" width="29" style="17" customWidth="1"/>
    <col min="770" max="770" width="15.5703125" style="17" bestFit="1" customWidth="1"/>
    <col min="771" max="771" width="14.42578125" style="17" bestFit="1" customWidth="1"/>
    <col min="772" max="772" width="15.5703125" style="17" bestFit="1" customWidth="1"/>
    <col min="773" max="773" width="14.42578125" style="17" bestFit="1" customWidth="1"/>
    <col min="774" max="1024" width="9.140625" style="17"/>
    <col min="1025" max="1025" width="29" style="17" customWidth="1"/>
    <col min="1026" max="1026" width="15.5703125" style="17" bestFit="1" customWidth="1"/>
    <col min="1027" max="1027" width="14.42578125" style="17" bestFit="1" customWidth="1"/>
    <col min="1028" max="1028" width="15.5703125" style="17" bestFit="1" customWidth="1"/>
    <col min="1029" max="1029" width="14.42578125" style="17" bestFit="1" customWidth="1"/>
    <col min="1030" max="1280" width="9.140625" style="17"/>
    <col min="1281" max="1281" width="29" style="17" customWidth="1"/>
    <col min="1282" max="1282" width="15.5703125" style="17" bestFit="1" customWidth="1"/>
    <col min="1283" max="1283" width="14.42578125" style="17" bestFit="1" customWidth="1"/>
    <col min="1284" max="1284" width="15.5703125" style="17" bestFit="1" customWidth="1"/>
    <col min="1285" max="1285" width="14.42578125" style="17" bestFit="1" customWidth="1"/>
    <col min="1286" max="1536" width="9.140625" style="17"/>
    <col min="1537" max="1537" width="29" style="17" customWidth="1"/>
    <col min="1538" max="1538" width="15.5703125" style="17" bestFit="1" customWidth="1"/>
    <col min="1539" max="1539" width="14.42578125" style="17" bestFit="1" customWidth="1"/>
    <col min="1540" max="1540" width="15.5703125" style="17" bestFit="1" customWidth="1"/>
    <col min="1541" max="1541" width="14.42578125" style="17" bestFit="1" customWidth="1"/>
    <col min="1542" max="1792" width="9.140625" style="17"/>
    <col min="1793" max="1793" width="29" style="17" customWidth="1"/>
    <col min="1794" max="1794" width="15.5703125" style="17" bestFit="1" customWidth="1"/>
    <col min="1795" max="1795" width="14.42578125" style="17" bestFit="1" customWidth="1"/>
    <col min="1796" max="1796" width="15.5703125" style="17" bestFit="1" customWidth="1"/>
    <col min="1797" max="1797" width="14.42578125" style="17" bestFit="1" customWidth="1"/>
    <col min="1798" max="2048" width="9.140625" style="17"/>
    <col min="2049" max="2049" width="29" style="17" customWidth="1"/>
    <col min="2050" max="2050" width="15.5703125" style="17" bestFit="1" customWidth="1"/>
    <col min="2051" max="2051" width="14.42578125" style="17" bestFit="1" customWidth="1"/>
    <col min="2052" max="2052" width="15.5703125" style="17" bestFit="1" customWidth="1"/>
    <col min="2053" max="2053" width="14.42578125" style="17" bestFit="1" customWidth="1"/>
    <col min="2054" max="2304" width="9.140625" style="17"/>
    <col min="2305" max="2305" width="29" style="17" customWidth="1"/>
    <col min="2306" max="2306" width="15.5703125" style="17" bestFit="1" customWidth="1"/>
    <col min="2307" max="2307" width="14.42578125" style="17" bestFit="1" customWidth="1"/>
    <col min="2308" max="2308" width="15.5703125" style="17" bestFit="1" customWidth="1"/>
    <col min="2309" max="2309" width="14.42578125" style="17" bestFit="1" customWidth="1"/>
    <col min="2310" max="2560" width="9.140625" style="17"/>
    <col min="2561" max="2561" width="29" style="17" customWidth="1"/>
    <col min="2562" max="2562" width="15.5703125" style="17" bestFit="1" customWidth="1"/>
    <col min="2563" max="2563" width="14.42578125" style="17" bestFit="1" customWidth="1"/>
    <col min="2564" max="2564" width="15.5703125" style="17" bestFit="1" customWidth="1"/>
    <col min="2565" max="2565" width="14.42578125" style="17" bestFit="1" customWidth="1"/>
    <col min="2566" max="2816" width="9.140625" style="17"/>
    <col min="2817" max="2817" width="29" style="17" customWidth="1"/>
    <col min="2818" max="2818" width="15.5703125" style="17" bestFit="1" customWidth="1"/>
    <col min="2819" max="2819" width="14.42578125" style="17" bestFit="1" customWidth="1"/>
    <col min="2820" max="2820" width="15.5703125" style="17" bestFit="1" customWidth="1"/>
    <col min="2821" max="2821" width="14.42578125" style="17" bestFit="1" customWidth="1"/>
    <col min="2822" max="3072" width="9.140625" style="17"/>
    <col min="3073" max="3073" width="29" style="17" customWidth="1"/>
    <col min="3074" max="3074" width="15.5703125" style="17" bestFit="1" customWidth="1"/>
    <col min="3075" max="3075" width="14.42578125" style="17" bestFit="1" customWidth="1"/>
    <col min="3076" max="3076" width="15.5703125" style="17" bestFit="1" customWidth="1"/>
    <col min="3077" max="3077" width="14.42578125" style="17" bestFit="1" customWidth="1"/>
    <col min="3078" max="3328" width="9.140625" style="17"/>
    <col min="3329" max="3329" width="29" style="17" customWidth="1"/>
    <col min="3330" max="3330" width="15.5703125" style="17" bestFit="1" customWidth="1"/>
    <col min="3331" max="3331" width="14.42578125" style="17" bestFit="1" customWidth="1"/>
    <col min="3332" max="3332" width="15.5703125" style="17" bestFit="1" customWidth="1"/>
    <col min="3333" max="3333" width="14.42578125" style="17" bestFit="1" customWidth="1"/>
    <col min="3334" max="3584" width="9.140625" style="17"/>
    <col min="3585" max="3585" width="29" style="17" customWidth="1"/>
    <col min="3586" max="3586" width="15.5703125" style="17" bestFit="1" customWidth="1"/>
    <col min="3587" max="3587" width="14.42578125" style="17" bestFit="1" customWidth="1"/>
    <col min="3588" max="3588" width="15.5703125" style="17" bestFit="1" customWidth="1"/>
    <col min="3589" max="3589" width="14.42578125" style="17" bestFit="1" customWidth="1"/>
    <col min="3590" max="3840" width="9.140625" style="17"/>
    <col min="3841" max="3841" width="29" style="17" customWidth="1"/>
    <col min="3842" max="3842" width="15.5703125" style="17" bestFit="1" customWidth="1"/>
    <col min="3843" max="3843" width="14.42578125" style="17" bestFit="1" customWidth="1"/>
    <col min="3844" max="3844" width="15.5703125" style="17" bestFit="1" customWidth="1"/>
    <col min="3845" max="3845" width="14.42578125" style="17" bestFit="1" customWidth="1"/>
    <col min="3846" max="4096" width="9.140625" style="17"/>
    <col min="4097" max="4097" width="29" style="17" customWidth="1"/>
    <col min="4098" max="4098" width="15.5703125" style="17" bestFit="1" customWidth="1"/>
    <col min="4099" max="4099" width="14.42578125" style="17" bestFit="1" customWidth="1"/>
    <col min="4100" max="4100" width="15.5703125" style="17" bestFit="1" customWidth="1"/>
    <col min="4101" max="4101" width="14.42578125" style="17" bestFit="1" customWidth="1"/>
    <col min="4102" max="4352" width="9.140625" style="17"/>
    <col min="4353" max="4353" width="29" style="17" customWidth="1"/>
    <col min="4354" max="4354" width="15.5703125" style="17" bestFit="1" customWidth="1"/>
    <col min="4355" max="4355" width="14.42578125" style="17" bestFit="1" customWidth="1"/>
    <col min="4356" max="4356" width="15.5703125" style="17" bestFit="1" customWidth="1"/>
    <col min="4357" max="4357" width="14.42578125" style="17" bestFit="1" customWidth="1"/>
    <col min="4358" max="4608" width="9.140625" style="17"/>
    <col min="4609" max="4609" width="29" style="17" customWidth="1"/>
    <col min="4610" max="4610" width="15.5703125" style="17" bestFit="1" customWidth="1"/>
    <col min="4611" max="4611" width="14.42578125" style="17" bestFit="1" customWidth="1"/>
    <col min="4612" max="4612" width="15.5703125" style="17" bestFit="1" customWidth="1"/>
    <col min="4613" max="4613" width="14.42578125" style="17" bestFit="1" customWidth="1"/>
    <col min="4614" max="4864" width="9.140625" style="17"/>
    <col min="4865" max="4865" width="29" style="17" customWidth="1"/>
    <col min="4866" max="4866" width="15.5703125" style="17" bestFit="1" customWidth="1"/>
    <col min="4867" max="4867" width="14.42578125" style="17" bestFit="1" customWidth="1"/>
    <col min="4868" max="4868" width="15.5703125" style="17" bestFit="1" customWidth="1"/>
    <col min="4869" max="4869" width="14.42578125" style="17" bestFit="1" customWidth="1"/>
    <col min="4870" max="5120" width="9.140625" style="17"/>
    <col min="5121" max="5121" width="29" style="17" customWidth="1"/>
    <col min="5122" max="5122" width="15.5703125" style="17" bestFit="1" customWidth="1"/>
    <col min="5123" max="5123" width="14.42578125" style="17" bestFit="1" customWidth="1"/>
    <col min="5124" max="5124" width="15.5703125" style="17" bestFit="1" customWidth="1"/>
    <col min="5125" max="5125" width="14.42578125" style="17" bestFit="1" customWidth="1"/>
    <col min="5126" max="5376" width="9.140625" style="17"/>
    <col min="5377" max="5377" width="29" style="17" customWidth="1"/>
    <col min="5378" max="5378" width="15.5703125" style="17" bestFit="1" customWidth="1"/>
    <col min="5379" max="5379" width="14.42578125" style="17" bestFit="1" customWidth="1"/>
    <col min="5380" max="5380" width="15.5703125" style="17" bestFit="1" customWidth="1"/>
    <col min="5381" max="5381" width="14.42578125" style="17" bestFit="1" customWidth="1"/>
    <col min="5382" max="5632" width="9.140625" style="17"/>
    <col min="5633" max="5633" width="29" style="17" customWidth="1"/>
    <col min="5634" max="5634" width="15.5703125" style="17" bestFit="1" customWidth="1"/>
    <col min="5635" max="5635" width="14.42578125" style="17" bestFit="1" customWidth="1"/>
    <col min="5636" max="5636" width="15.5703125" style="17" bestFit="1" customWidth="1"/>
    <col min="5637" max="5637" width="14.42578125" style="17" bestFit="1" customWidth="1"/>
    <col min="5638" max="5888" width="9.140625" style="17"/>
    <col min="5889" max="5889" width="29" style="17" customWidth="1"/>
    <col min="5890" max="5890" width="15.5703125" style="17" bestFit="1" customWidth="1"/>
    <col min="5891" max="5891" width="14.42578125" style="17" bestFit="1" customWidth="1"/>
    <col min="5892" max="5892" width="15.5703125" style="17" bestFit="1" customWidth="1"/>
    <col min="5893" max="5893" width="14.42578125" style="17" bestFit="1" customWidth="1"/>
    <col min="5894" max="6144" width="9.140625" style="17"/>
    <col min="6145" max="6145" width="29" style="17" customWidth="1"/>
    <col min="6146" max="6146" width="15.5703125" style="17" bestFit="1" customWidth="1"/>
    <col min="6147" max="6147" width="14.42578125" style="17" bestFit="1" customWidth="1"/>
    <col min="6148" max="6148" width="15.5703125" style="17" bestFit="1" customWidth="1"/>
    <col min="6149" max="6149" width="14.42578125" style="17" bestFit="1" customWidth="1"/>
    <col min="6150" max="6400" width="9.140625" style="17"/>
    <col min="6401" max="6401" width="29" style="17" customWidth="1"/>
    <col min="6402" max="6402" width="15.5703125" style="17" bestFit="1" customWidth="1"/>
    <col min="6403" max="6403" width="14.42578125" style="17" bestFit="1" customWidth="1"/>
    <col min="6404" max="6404" width="15.5703125" style="17" bestFit="1" customWidth="1"/>
    <col min="6405" max="6405" width="14.42578125" style="17" bestFit="1" customWidth="1"/>
    <col min="6406" max="6656" width="9.140625" style="17"/>
    <col min="6657" max="6657" width="29" style="17" customWidth="1"/>
    <col min="6658" max="6658" width="15.5703125" style="17" bestFit="1" customWidth="1"/>
    <col min="6659" max="6659" width="14.42578125" style="17" bestFit="1" customWidth="1"/>
    <col min="6660" max="6660" width="15.5703125" style="17" bestFit="1" customWidth="1"/>
    <col min="6661" max="6661" width="14.42578125" style="17" bestFit="1" customWidth="1"/>
    <col min="6662" max="6912" width="9.140625" style="17"/>
    <col min="6913" max="6913" width="29" style="17" customWidth="1"/>
    <col min="6914" max="6914" width="15.5703125" style="17" bestFit="1" customWidth="1"/>
    <col min="6915" max="6915" width="14.42578125" style="17" bestFit="1" customWidth="1"/>
    <col min="6916" max="6916" width="15.5703125" style="17" bestFit="1" customWidth="1"/>
    <col min="6917" max="6917" width="14.42578125" style="17" bestFit="1" customWidth="1"/>
    <col min="6918" max="7168" width="9.140625" style="17"/>
    <col min="7169" max="7169" width="29" style="17" customWidth="1"/>
    <col min="7170" max="7170" width="15.5703125" style="17" bestFit="1" customWidth="1"/>
    <col min="7171" max="7171" width="14.42578125" style="17" bestFit="1" customWidth="1"/>
    <col min="7172" max="7172" width="15.5703125" style="17" bestFit="1" customWidth="1"/>
    <col min="7173" max="7173" width="14.42578125" style="17" bestFit="1" customWidth="1"/>
    <col min="7174" max="7424" width="9.140625" style="17"/>
    <col min="7425" max="7425" width="29" style="17" customWidth="1"/>
    <col min="7426" max="7426" width="15.5703125" style="17" bestFit="1" customWidth="1"/>
    <col min="7427" max="7427" width="14.42578125" style="17" bestFit="1" customWidth="1"/>
    <col min="7428" max="7428" width="15.5703125" style="17" bestFit="1" customWidth="1"/>
    <col min="7429" max="7429" width="14.42578125" style="17" bestFit="1" customWidth="1"/>
    <col min="7430" max="7680" width="9.140625" style="17"/>
    <col min="7681" max="7681" width="29" style="17" customWidth="1"/>
    <col min="7682" max="7682" width="15.5703125" style="17" bestFit="1" customWidth="1"/>
    <col min="7683" max="7683" width="14.42578125" style="17" bestFit="1" customWidth="1"/>
    <col min="7684" max="7684" width="15.5703125" style="17" bestFit="1" customWidth="1"/>
    <col min="7685" max="7685" width="14.42578125" style="17" bestFit="1" customWidth="1"/>
    <col min="7686" max="7936" width="9.140625" style="17"/>
    <col min="7937" max="7937" width="29" style="17" customWidth="1"/>
    <col min="7938" max="7938" width="15.5703125" style="17" bestFit="1" customWidth="1"/>
    <col min="7939" max="7939" width="14.42578125" style="17" bestFit="1" customWidth="1"/>
    <col min="7940" max="7940" width="15.5703125" style="17" bestFit="1" customWidth="1"/>
    <col min="7941" max="7941" width="14.42578125" style="17" bestFit="1" customWidth="1"/>
    <col min="7942" max="8192" width="9.140625" style="17"/>
    <col min="8193" max="8193" width="29" style="17" customWidth="1"/>
    <col min="8194" max="8194" width="15.5703125" style="17" bestFit="1" customWidth="1"/>
    <col min="8195" max="8195" width="14.42578125" style="17" bestFit="1" customWidth="1"/>
    <col min="8196" max="8196" width="15.5703125" style="17" bestFit="1" customWidth="1"/>
    <col min="8197" max="8197" width="14.42578125" style="17" bestFit="1" customWidth="1"/>
    <col min="8198" max="8448" width="9.140625" style="17"/>
    <col min="8449" max="8449" width="29" style="17" customWidth="1"/>
    <col min="8450" max="8450" width="15.5703125" style="17" bestFit="1" customWidth="1"/>
    <col min="8451" max="8451" width="14.42578125" style="17" bestFit="1" customWidth="1"/>
    <col min="8452" max="8452" width="15.5703125" style="17" bestFit="1" customWidth="1"/>
    <col min="8453" max="8453" width="14.42578125" style="17" bestFit="1" customWidth="1"/>
    <col min="8454" max="8704" width="9.140625" style="17"/>
    <col min="8705" max="8705" width="29" style="17" customWidth="1"/>
    <col min="8706" max="8706" width="15.5703125" style="17" bestFit="1" customWidth="1"/>
    <col min="8707" max="8707" width="14.42578125" style="17" bestFit="1" customWidth="1"/>
    <col min="8708" max="8708" width="15.5703125" style="17" bestFit="1" customWidth="1"/>
    <col min="8709" max="8709" width="14.42578125" style="17" bestFit="1" customWidth="1"/>
    <col min="8710" max="8960" width="9.140625" style="17"/>
    <col min="8961" max="8961" width="29" style="17" customWidth="1"/>
    <col min="8962" max="8962" width="15.5703125" style="17" bestFit="1" customWidth="1"/>
    <col min="8963" max="8963" width="14.42578125" style="17" bestFit="1" customWidth="1"/>
    <col min="8964" max="8964" width="15.5703125" style="17" bestFit="1" customWidth="1"/>
    <col min="8965" max="8965" width="14.42578125" style="17" bestFit="1" customWidth="1"/>
    <col min="8966" max="9216" width="9.140625" style="17"/>
    <col min="9217" max="9217" width="29" style="17" customWidth="1"/>
    <col min="9218" max="9218" width="15.5703125" style="17" bestFit="1" customWidth="1"/>
    <col min="9219" max="9219" width="14.42578125" style="17" bestFit="1" customWidth="1"/>
    <col min="9220" max="9220" width="15.5703125" style="17" bestFit="1" customWidth="1"/>
    <col min="9221" max="9221" width="14.42578125" style="17" bestFit="1" customWidth="1"/>
    <col min="9222" max="9472" width="9.140625" style="17"/>
    <col min="9473" max="9473" width="29" style="17" customWidth="1"/>
    <col min="9474" max="9474" width="15.5703125" style="17" bestFit="1" customWidth="1"/>
    <col min="9475" max="9475" width="14.42578125" style="17" bestFit="1" customWidth="1"/>
    <col min="9476" max="9476" width="15.5703125" style="17" bestFit="1" customWidth="1"/>
    <col min="9477" max="9477" width="14.42578125" style="17" bestFit="1" customWidth="1"/>
    <col min="9478" max="9728" width="9.140625" style="17"/>
    <col min="9729" max="9729" width="29" style="17" customWidth="1"/>
    <col min="9730" max="9730" width="15.5703125" style="17" bestFit="1" customWidth="1"/>
    <col min="9731" max="9731" width="14.42578125" style="17" bestFit="1" customWidth="1"/>
    <col min="9732" max="9732" width="15.5703125" style="17" bestFit="1" customWidth="1"/>
    <col min="9733" max="9733" width="14.42578125" style="17" bestFit="1" customWidth="1"/>
    <col min="9734" max="9984" width="9.140625" style="17"/>
    <col min="9985" max="9985" width="29" style="17" customWidth="1"/>
    <col min="9986" max="9986" width="15.5703125" style="17" bestFit="1" customWidth="1"/>
    <col min="9987" max="9987" width="14.42578125" style="17" bestFit="1" customWidth="1"/>
    <col min="9988" max="9988" width="15.5703125" style="17" bestFit="1" customWidth="1"/>
    <col min="9989" max="9989" width="14.42578125" style="17" bestFit="1" customWidth="1"/>
    <col min="9990" max="10240" width="9.140625" style="17"/>
    <col min="10241" max="10241" width="29" style="17" customWidth="1"/>
    <col min="10242" max="10242" width="15.5703125" style="17" bestFit="1" customWidth="1"/>
    <col min="10243" max="10243" width="14.42578125" style="17" bestFit="1" customWidth="1"/>
    <col min="10244" max="10244" width="15.5703125" style="17" bestFit="1" customWidth="1"/>
    <col min="10245" max="10245" width="14.42578125" style="17" bestFit="1" customWidth="1"/>
    <col min="10246" max="10496" width="9.140625" style="17"/>
    <col min="10497" max="10497" width="29" style="17" customWidth="1"/>
    <col min="10498" max="10498" width="15.5703125" style="17" bestFit="1" customWidth="1"/>
    <col min="10499" max="10499" width="14.42578125" style="17" bestFit="1" customWidth="1"/>
    <col min="10500" max="10500" width="15.5703125" style="17" bestFit="1" customWidth="1"/>
    <col min="10501" max="10501" width="14.42578125" style="17" bestFit="1" customWidth="1"/>
    <col min="10502" max="10752" width="9.140625" style="17"/>
    <col min="10753" max="10753" width="29" style="17" customWidth="1"/>
    <col min="10754" max="10754" width="15.5703125" style="17" bestFit="1" customWidth="1"/>
    <col min="10755" max="10755" width="14.42578125" style="17" bestFit="1" customWidth="1"/>
    <col min="10756" max="10756" width="15.5703125" style="17" bestFit="1" customWidth="1"/>
    <col min="10757" max="10757" width="14.42578125" style="17" bestFit="1" customWidth="1"/>
    <col min="10758" max="11008" width="9.140625" style="17"/>
    <col min="11009" max="11009" width="29" style="17" customWidth="1"/>
    <col min="11010" max="11010" width="15.5703125" style="17" bestFit="1" customWidth="1"/>
    <col min="11011" max="11011" width="14.42578125" style="17" bestFit="1" customWidth="1"/>
    <col min="11012" max="11012" width="15.5703125" style="17" bestFit="1" customWidth="1"/>
    <col min="11013" max="11013" width="14.42578125" style="17" bestFit="1" customWidth="1"/>
    <col min="11014" max="11264" width="9.140625" style="17"/>
    <col min="11265" max="11265" width="29" style="17" customWidth="1"/>
    <col min="11266" max="11266" width="15.5703125" style="17" bestFit="1" customWidth="1"/>
    <col min="11267" max="11267" width="14.42578125" style="17" bestFit="1" customWidth="1"/>
    <col min="11268" max="11268" width="15.5703125" style="17" bestFit="1" customWidth="1"/>
    <col min="11269" max="11269" width="14.42578125" style="17" bestFit="1" customWidth="1"/>
    <col min="11270" max="11520" width="9.140625" style="17"/>
    <col min="11521" max="11521" width="29" style="17" customWidth="1"/>
    <col min="11522" max="11522" width="15.5703125" style="17" bestFit="1" customWidth="1"/>
    <col min="11523" max="11523" width="14.42578125" style="17" bestFit="1" customWidth="1"/>
    <col min="11524" max="11524" width="15.5703125" style="17" bestFit="1" customWidth="1"/>
    <col min="11525" max="11525" width="14.42578125" style="17" bestFit="1" customWidth="1"/>
    <col min="11526" max="11776" width="9.140625" style="17"/>
    <col min="11777" max="11777" width="29" style="17" customWidth="1"/>
    <col min="11778" max="11778" width="15.5703125" style="17" bestFit="1" customWidth="1"/>
    <col min="11779" max="11779" width="14.42578125" style="17" bestFit="1" customWidth="1"/>
    <col min="11780" max="11780" width="15.5703125" style="17" bestFit="1" customWidth="1"/>
    <col min="11781" max="11781" width="14.42578125" style="17" bestFit="1" customWidth="1"/>
    <col min="11782" max="12032" width="9.140625" style="17"/>
    <col min="12033" max="12033" width="29" style="17" customWidth="1"/>
    <col min="12034" max="12034" width="15.5703125" style="17" bestFit="1" customWidth="1"/>
    <col min="12035" max="12035" width="14.42578125" style="17" bestFit="1" customWidth="1"/>
    <col min="12036" max="12036" width="15.5703125" style="17" bestFit="1" customWidth="1"/>
    <col min="12037" max="12037" width="14.42578125" style="17" bestFit="1" customWidth="1"/>
    <col min="12038" max="12288" width="9.140625" style="17"/>
    <col min="12289" max="12289" width="29" style="17" customWidth="1"/>
    <col min="12290" max="12290" width="15.5703125" style="17" bestFit="1" customWidth="1"/>
    <col min="12291" max="12291" width="14.42578125" style="17" bestFit="1" customWidth="1"/>
    <col min="12292" max="12292" width="15.5703125" style="17" bestFit="1" customWidth="1"/>
    <col min="12293" max="12293" width="14.42578125" style="17" bestFit="1" customWidth="1"/>
    <col min="12294" max="12544" width="9.140625" style="17"/>
    <col min="12545" max="12545" width="29" style="17" customWidth="1"/>
    <col min="12546" max="12546" width="15.5703125" style="17" bestFit="1" customWidth="1"/>
    <col min="12547" max="12547" width="14.42578125" style="17" bestFit="1" customWidth="1"/>
    <col min="12548" max="12548" width="15.5703125" style="17" bestFit="1" customWidth="1"/>
    <col min="12549" max="12549" width="14.42578125" style="17" bestFit="1" customWidth="1"/>
    <col min="12550" max="12800" width="9.140625" style="17"/>
    <col min="12801" max="12801" width="29" style="17" customWidth="1"/>
    <col min="12802" max="12802" width="15.5703125" style="17" bestFit="1" customWidth="1"/>
    <col min="12803" max="12803" width="14.42578125" style="17" bestFit="1" customWidth="1"/>
    <col min="12804" max="12804" width="15.5703125" style="17" bestFit="1" customWidth="1"/>
    <col min="12805" max="12805" width="14.42578125" style="17" bestFit="1" customWidth="1"/>
    <col min="12806" max="13056" width="9.140625" style="17"/>
    <col min="13057" max="13057" width="29" style="17" customWidth="1"/>
    <col min="13058" max="13058" width="15.5703125" style="17" bestFit="1" customWidth="1"/>
    <col min="13059" max="13059" width="14.42578125" style="17" bestFit="1" customWidth="1"/>
    <col min="13060" max="13060" width="15.5703125" style="17" bestFit="1" customWidth="1"/>
    <col min="13061" max="13061" width="14.42578125" style="17" bestFit="1" customWidth="1"/>
    <col min="13062" max="13312" width="9.140625" style="17"/>
    <col min="13313" max="13313" width="29" style="17" customWidth="1"/>
    <col min="13314" max="13314" width="15.5703125" style="17" bestFit="1" customWidth="1"/>
    <col min="13315" max="13315" width="14.42578125" style="17" bestFit="1" customWidth="1"/>
    <col min="13316" max="13316" width="15.5703125" style="17" bestFit="1" customWidth="1"/>
    <col min="13317" max="13317" width="14.42578125" style="17" bestFit="1" customWidth="1"/>
    <col min="13318" max="13568" width="9.140625" style="17"/>
    <col min="13569" max="13569" width="29" style="17" customWidth="1"/>
    <col min="13570" max="13570" width="15.5703125" style="17" bestFit="1" customWidth="1"/>
    <col min="13571" max="13571" width="14.42578125" style="17" bestFit="1" customWidth="1"/>
    <col min="13572" max="13572" width="15.5703125" style="17" bestFit="1" customWidth="1"/>
    <col min="13573" max="13573" width="14.42578125" style="17" bestFit="1" customWidth="1"/>
    <col min="13574" max="13824" width="9.140625" style="17"/>
    <col min="13825" max="13825" width="29" style="17" customWidth="1"/>
    <col min="13826" max="13826" width="15.5703125" style="17" bestFit="1" customWidth="1"/>
    <col min="13827" max="13827" width="14.42578125" style="17" bestFit="1" customWidth="1"/>
    <col min="13828" max="13828" width="15.5703125" style="17" bestFit="1" customWidth="1"/>
    <col min="13829" max="13829" width="14.42578125" style="17" bestFit="1" customWidth="1"/>
    <col min="13830" max="14080" width="9.140625" style="17"/>
    <col min="14081" max="14081" width="29" style="17" customWidth="1"/>
    <col min="14082" max="14082" width="15.5703125" style="17" bestFit="1" customWidth="1"/>
    <col min="14083" max="14083" width="14.42578125" style="17" bestFit="1" customWidth="1"/>
    <col min="14084" max="14084" width="15.5703125" style="17" bestFit="1" customWidth="1"/>
    <col min="14085" max="14085" width="14.42578125" style="17" bestFit="1" customWidth="1"/>
    <col min="14086" max="14336" width="9.140625" style="17"/>
    <col min="14337" max="14337" width="29" style="17" customWidth="1"/>
    <col min="14338" max="14338" width="15.5703125" style="17" bestFit="1" customWidth="1"/>
    <col min="14339" max="14339" width="14.42578125" style="17" bestFit="1" customWidth="1"/>
    <col min="14340" max="14340" width="15.5703125" style="17" bestFit="1" customWidth="1"/>
    <col min="14341" max="14341" width="14.42578125" style="17" bestFit="1" customWidth="1"/>
    <col min="14342" max="14592" width="9.140625" style="17"/>
    <col min="14593" max="14593" width="29" style="17" customWidth="1"/>
    <col min="14594" max="14594" width="15.5703125" style="17" bestFit="1" customWidth="1"/>
    <col min="14595" max="14595" width="14.42578125" style="17" bestFit="1" customWidth="1"/>
    <col min="14596" max="14596" width="15.5703125" style="17" bestFit="1" customWidth="1"/>
    <col min="14597" max="14597" width="14.42578125" style="17" bestFit="1" customWidth="1"/>
    <col min="14598" max="14848" width="9.140625" style="17"/>
    <col min="14849" max="14849" width="29" style="17" customWidth="1"/>
    <col min="14850" max="14850" width="15.5703125" style="17" bestFit="1" customWidth="1"/>
    <col min="14851" max="14851" width="14.42578125" style="17" bestFit="1" customWidth="1"/>
    <col min="14852" max="14852" width="15.5703125" style="17" bestFit="1" customWidth="1"/>
    <col min="14853" max="14853" width="14.42578125" style="17" bestFit="1" customWidth="1"/>
    <col min="14854" max="15104" width="9.140625" style="17"/>
    <col min="15105" max="15105" width="29" style="17" customWidth="1"/>
    <col min="15106" max="15106" width="15.5703125" style="17" bestFit="1" customWidth="1"/>
    <col min="15107" max="15107" width="14.42578125" style="17" bestFit="1" customWidth="1"/>
    <col min="15108" max="15108" width="15.5703125" style="17" bestFit="1" customWidth="1"/>
    <col min="15109" max="15109" width="14.42578125" style="17" bestFit="1" customWidth="1"/>
    <col min="15110" max="15360" width="9.140625" style="17"/>
    <col min="15361" max="15361" width="29" style="17" customWidth="1"/>
    <col min="15362" max="15362" width="15.5703125" style="17" bestFit="1" customWidth="1"/>
    <col min="15363" max="15363" width="14.42578125" style="17" bestFit="1" customWidth="1"/>
    <col min="15364" max="15364" width="15.5703125" style="17" bestFit="1" customWidth="1"/>
    <col min="15365" max="15365" width="14.42578125" style="17" bestFit="1" customWidth="1"/>
    <col min="15366" max="15616" width="9.140625" style="17"/>
    <col min="15617" max="15617" width="29" style="17" customWidth="1"/>
    <col min="15618" max="15618" width="15.5703125" style="17" bestFit="1" customWidth="1"/>
    <col min="15619" max="15619" width="14.42578125" style="17" bestFit="1" customWidth="1"/>
    <col min="15620" max="15620" width="15.5703125" style="17" bestFit="1" customWidth="1"/>
    <col min="15621" max="15621" width="14.42578125" style="17" bestFit="1" customWidth="1"/>
    <col min="15622" max="15872" width="9.140625" style="17"/>
    <col min="15873" max="15873" width="29" style="17" customWidth="1"/>
    <col min="15874" max="15874" width="15.5703125" style="17" bestFit="1" customWidth="1"/>
    <col min="15875" max="15875" width="14.42578125" style="17" bestFit="1" customWidth="1"/>
    <col min="15876" max="15876" width="15.5703125" style="17" bestFit="1" customWidth="1"/>
    <col min="15877" max="15877" width="14.42578125" style="17" bestFit="1" customWidth="1"/>
    <col min="15878" max="16128" width="9.140625" style="17"/>
    <col min="16129" max="16129" width="29" style="17" customWidth="1"/>
    <col min="16130" max="16130" width="15.5703125" style="17" bestFit="1" customWidth="1"/>
    <col min="16131" max="16131" width="14.42578125" style="17" bestFit="1" customWidth="1"/>
    <col min="16132" max="16132" width="15.5703125" style="17" bestFit="1" customWidth="1"/>
    <col min="16133" max="16133" width="14.42578125" style="17" bestFit="1" customWidth="1"/>
    <col min="16134" max="16384" width="9.140625" style="17"/>
  </cols>
  <sheetData>
    <row r="1" spans="1:5" ht="18.75">
      <c r="A1" s="16" t="s">
        <v>482</v>
      </c>
    </row>
    <row r="2" spans="1:5" ht="409.5" customHeight="1">
      <c r="A2" s="2511" t="s">
        <v>948</v>
      </c>
      <c r="B2" s="2511"/>
      <c r="C2" s="2511"/>
      <c r="D2" s="2511"/>
      <c r="E2" s="2511"/>
    </row>
    <row r="4" spans="1:5">
      <c r="A4" s="2523" t="s">
        <v>788</v>
      </c>
      <c r="B4" s="2523"/>
      <c r="C4" s="2523"/>
      <c r="D4" s="2523"/>
      <c r="E4" s="2523"/>
    </row>
    <row r="5" spans="1:5">
      <c r="A5" s="215" t="s">
        <v>2</v>
      </c>
      <c r="B5" s="20"/>
      <c r="C5" s="20">
        <v>2007</v>
      </c>
      <c r="D5" s="20">
        <v>2008</v>
      </c>
      <c r="E5" s="20">
        <v>2009</v>
      </c>
    </row>
    <row r="6" spans="1:5">
      <c r="A6" s="626" t="s">
        <v>746</v>
      </c>
      <c r="B6" s="627"/>
      <c r="C6" s="435">
        <v>56.4</v>
      </c>
      <c r="D6" s="23">
        <v>58.536230375330348</v>
      </c>
      <c r="E6" s="24">
        <v>44.648081015746975</v>
      </c>
    </row>
    <row r="7" spans="1:5">
      <c r="A7" s="626" t="s">
        <v>78</v>
      </c>
      <c r="B7" s="627"/>
      <c r="C7" s="435">
        <v>60.3</v>
      </c>
      <c r="D7" s="23">
        <v>59.909076553699293</v>
      </c>
      <c r="E7" s="24">
        <v>46.548154039925521</v>
      </c>
    </row>
    <row r="8" spans="1:5">
      <c r="A8" s="626" t="s">
        <v>747</v>
      </c>
      <c r="B8" s="627"/>
      <c r="C8" s="23">
        <v>1.5528599290570737</v>
      </c>
      <c r="D8" s="23">
        <v>2.6323453233089302</v>
      </c>
      <c r="E8" s="24">
        <v>6.3393727047973716</v>
      </c>
    </row>
    <row r="9" spans="1:5" ht="16.5" customHeight="1">
      <c r="A9" s="2524" t="s">
        <v>127</v>
      </c>
      <c r="B9" s="2524"/>
      <c r="C9" s="25">
        <v>4878</v>
      </c>
      <c r="D9" s="25">
        <v>7154.4681858111098</v>
      </c>
      <c r="E9" s="25">
        <v>7991.4163877499996</v>
      </c>
    </row>
    <row r="10" spans="1:5">
      <c r="A10" s="661" t="s">
        <v>214</v>
      </c>
      <c r="B10" s="500"/>
      <c r="C10" s="152" t="s">
        <v>86</v>
      </c>
      <c r="D10" s="288">
        <v>0.6</v>
      </c>
      <c r="E10" s="232">
        <v>0.7</v>
      </c>
    </row>
    <row r="11" spans="1:5">
      <c r="A11" s="661" t="s">
        <v>215</v>
      </c>
      <c r="B11" s="500"/>
      <c r="C11" s="597">
        <v>95.9</v>
      </c>
      <c r="D11" s="660">
        <v>96.855637785016356</v>
      </c>
      <c r="E11" s="660">
        <v>91.753234740541771</v>
      </c>
    </row>
    <row r="12" spans="1:5">
      <c r="A12" s="2513" t="s">
        <v>725</v>
      </c>
      <c r="B12" s="2513"/>
      <c r="C12" s="2513"/>
      <c r="D12" s="2499"/>
    </row>
    <row r="14" spans="1:5">
      <c r="A14" s="2483" t="s">
        <v>483</v>
      </c>
      <c r="B14" s="2483"/>
      <c r="C14" s="2483"/>
      <c r="D14" s="2483"/>
      <c r="E14" s="2483"/>
    </row>
    <row r="15" spans="1:5">
      <c r="A15" s="235" t="s">
        <v>82</v>
      </c>
      <c r="B15" s="20">
        <v>2005</v>
      </c>
      <c r="C15" s="20">
        <v>2007</v>
      </c>
      <c r="D15" s="20">
        <v>2008</v>
      </c>
      <c r="E15" s="20">
        <v>2009</v>
      </c>
    </row>
    <row r="16" spans="1:5">
      <c r="A16" s="3" t="s">
        <v>484</v>
      </c>
      <c r="B16" s="404">
        <v>92.2</v>
      </c>
      <c r="C16" s="404">
        <v>92.2</v>
      </c>
      <c r="D16" s="404">
        <v>92.2</v>
      </c>
      <c r="E16" s="404">
        <v>92.2</v>
      </c>
    </row>
    <row r="17" spans="1:5">
      <c r="A17" s="65" t="s">
        <v>485</v>
      </c>
      <c r="B17" s="405">
        <v>198</v>
      </c>
      <c r="C17" s="405">
        <v>212</v>
      </c>
      <c r="D17" s="405">
        <v>212</v>
      </c>
      <c r="E17" s="238">
        <v>212</v>
      </c>
    </row>
    <row r="18" spans="1:5">
      <c r="A18" s="228" t="s">
        <v>317</v>
      </c>
      <c r="B18" s="228"/>
      <c r="C18" s="228"/>
      <c r="D18" s="228"/>
      <c r="E18" s="228"/>
    </row>
    <row r="20" spans="1:5">
      <c r="A20" s="2474" t="s">
        <v>486</v>
      </c>
      <c r="B20" s="2474"/>
      <c r="C20" s="2474"/>
      <c r="D20" s="2474"/>
      <c r="E20" s="2474"/>
    </row>
    <row r="21" spans="1:5">
      <c r="A21" s="262" t="s">
        <v>487</v>
      </c>
      <c r="B21" s="110"/>
      <c r="C21" s="7"/>
      <c r="D21" s="7"/>
      <c r="E21" s="7"/>
    </row>
    <row r="22" spans="1:5">
      <c r="A22" s="235" t="s">
        <v>82</v>
      </c>
      <c r="B22" s="20">
        <v>2005</v>
      </c>
      <c r="C22" s="170">
        <v>2008</v>
      </c>
      <c r="D22" s="20">
        <v>2009</v>
      </c>
      <c r="E22" s="20">
        <v>2010</v>
      </c>
    </row>
    <row r="23" spans="1:5">
      <c r="A23" s="145" t="s">
        <v>114</v>
      </c>
      <c r="B23" s="470"/>
      <c r="C23" s="470"/>
      <c r="D23" s="470"/>
      <c r="E23" s="470"/>
    </row>
    <row r="24" spans="1:5">
      <c r="A24" s="231" t="s">
        <v>320</v>
      </c>
      <c r="B24" s="54">
        <v>818330</v>
      </c>
      <c r="C24" s="54">
        <v>928000</v>
      </c>
      <c r="D24" s="54">
        <v>799000</v>
      </c>
      <c r="E24" s="54" t="s">
        <v>926</v>
      </c>
    </row>
    <row r="25" spans="1:5">
      <c r="A25" s="231" t="s">
        <v>324</v>
      </c>
      <c r="B25" s="54">
        <v>2242</v>
      </c>
      <c r="C25" s="54">
        <v>2536</v>
      </c>
      <c r="D25" s="54">
        <v>2189</v>
      </c>
      <c r="E25" s="54" t="s">
        <v>927</v>
      </c>
    </row>
    <row r="26" spans="1:5">
      <c r="A26" s="233" t="s">
        <v>224</v>
      </c>
      <c r="B26" s="152"/>
      <c r="C26" s="152"/>
      <c r="D26" s="152"/>
      <c r="E26" s="152"/>
    </row>
    <row r="27" spans="1:5">
      <c r="A27" s="231" t="s">
        <v>320</v>
      </c>
      <c r="B27" s="54">
        <v>749080</v>
      </c>
      <c r="C27" s="54">
        <v>852072</v>
      </c>
      <c r="D27" s="54">
        <v>712994</v>
      </c>
      <c r="E27" s="54">
        <v>744525</v>
      </c>
    </row>
    <row r="28" spans="1:5">
      <c r="A28" s="234" t="s">
        <v>324</v>
      </c>
      <c r="B28" s="57">
        <v>2052.2739726027398</v>
      </c>
      <c r="C28" s="57">
        <v>2328</v>
      </c>
      <c r="D28" s="57">
        <v>1953</v>
      </c>
      <c r="E28" s="57">
        <v>2039.7945205479452</v>
      </c>
    </row>
    <row r="29" spans="1:5">
      <c r="A29" s="228" t="s">
        <v>317</v>
      </c>
      <c r="B29" s="228"/>
      <c r="C29" s="228"/>
      <c r="D29" s="228"/>
      <c r="E29" s="228"/>
    </row>
    <row r="30" spans="1:5">
      <c r="A30" s="228" t="s">
        <v>488</v>
      </c>
      <c r="B30" s="228"/>
      <c r="C30" s="228"/>
      <c r="D30" s="228"/>
      <c r="E30" s="228"/>
    </row>
    <row r="31" spans="1:5">
      <c r="A31" s="228" t="s">
        <v>535</v>
      </c>
      <c r="B31" s="228"/>
      <c r="C31" s="228"/>
      <c r="D31" s="228"/>
      <c r="E31" s="228"/>
    </row>
    <row r="32" spans="1:5">
      <c r="A32" s="228"/>
      <c r="B32" s="228"/>
      <c r="C32" s="228"/>
      <c r="D32" s="228"/>
      <c r="E32" s="228"/>
    </row>
    <row r="33" spans="1:5">
      <c r="A33" s="2466" t="s">
        <v>489</v>
      </c>
      <c r="B33" s="2466"/>
      <c r="C33" s="2466"/>
      <c r="D33" s="2466"/>
      <c r="E33" s="2466"/>
    </row>
    <row r="34" spans="1:5">
      <c r="A34" s="265" t="s">
        <v>490</v>
      </c>
      <c r="B34" s="223"/>
    </row>
    <row r="35" spans="1:5">
      <c r="A35" s="235" t="s">
        <v>491</v>
      </c>
      <c r="B35" s="20">
        <v>2005</v>
      </c>
      <c r="C35" s="170">
        <v>2008</v>
      </c>
      <c r="D35" s="20">
        <v>2009</v>
      </c>
      <c r="E35" s="20">
        <v>2010</v>
      </c>
    </row>
    <row r="36" spans="1:5">
      <c r="A36" s="116" t="s">
        <v>492</v>
      </c>
      <c r="B36" s="406">
        <v>53.08</v>
      </c>
      <c r="C36" s="406">
        <v>97.79</v>
      </c>
      <c r="D36" s="406">
        <v>63.47</v>
      </c>
      <c r="E36" s="406">
        <v>79.16</v>
      </c>
    </row>
    <row r="37" spans="1:5">
      <c r="A37" s="113" t="s">
        <v>493</v>
      </c>
      <c r="B37" s="173">
        <v>52.46</v>
      </c>
      <c r="C37" s="173">
        <v>96.93</v>
      </c>
      <c r="D37" s="173">
        <v>62.25</v>
      </c>
      <c r="E37" s="173">
        <v>78.69</v>
      </c>
    </row>
    <row r="38" spans="1:5">
      <c r="A38" s="113" t="s">
        <v>494</v>
      </c>
      <c r="B38" s="173">
        <v>53.13</v>
      </c>
      <c r="C38" s="173">
        <v>97.79</v>
      </c>
      <c r="D38" s="173">
        <v>63.5</v>
      </c>
      <c r="E38" s="173">
        <v>78.989999999999995</v>
      </c>
    </row>
    <row r="39" spans="1:5">
      <c r="A39" s="113" t="s">
        <v>495</v>
      </c>
      <c r="B39" s="173">
        <v>48.98</v>
      </c>
      <c r="C39" s="173">
        <v>93.87</v>
      </c>
      <c r="D39" s="173">
        <v>61.44</v>
      </c>
      <c r="E39" s="173">
        <v>77.28</v>
      </c>
    </row>
    <row r="40" spans="1:5">
      <c r="A40" s="222" t="s">
        <v>496</v>
      </c>
      <c r="B40" s="407">
        <v>51.91</v>
      </c>
      <c r="C40" s="407">
        <v>96.595000000000013</v>
      </c>
      <c r="D40" s="407">
        <v>62.67</v>
      </c>
      <c r="E40" s="407">
        <v>78.53</v>
      </c>
    </row>
    <row r="41" spans="1:5">
      <c r="A41" s="228" t="s">
        <v>317</v>
      </c>
      <c r="B41" s="228"/>
      <c r="C41" s="228"/>
      <c r="D41" s="228"/>
      <c r="E41" s="228"/>
    </row>
    <row r="42" spans="1:5">
      <c r="A42" s="228"/>
      <c r="B42" s="228"/>
      <c r="C42" s="228"/>
      <c r="D42" s="228"/>
      <c r="E42" s="228"/>
    </row>
    <row r="43" spans="1:5">
      <c r="A43" s="2466" t="s">
        <v>497</v>
      </c>
      <c r="B43" s="2466"/>
      <c r="C43" s="2466"/>
      <c r="D43" s="2466"/>
      <c r="E43" s="2466"/>
    </row>
    <row r="44" spans="1:5">
      <c r="A44" s="263" t="s">
        <v>498</v>
      </c>
      <c r="B44" s="110"/>
      <c r="C44" s="110"/>
      <c r="D44" s="110"/>
      <c r="E44" s="110"/>
    </row>
    <row r="45" spans="1:5">
      <c r="A45" s="235" t="s">
        <v>82</v>
      </c>
      <c r="B45" s="20">
        <v>2005</v>
      </c>
      <c r="C45" s="20">
        <v>2007</v>
      </c>
      <c r="D45" s="20">
        <v>2008</v>
      </c>
      <c r="E45" s="20" t="s">
        <v>3</v>
      </c>
    </row>
    <row r="46" spans="1:5">
      <c r="A46" s="145" t="s">
        <v>114</v>
      </c>
      <c r="B46" s="68"/>
      <c r="C46" s="68"/>
      <c r="D46" s="68"/>
      <c r="E46" s="68"/>
    </row>
    <row r="47" spans="1:5">
      <c r="A47" s="231" t="s">
        <v>499</v>
      </c>
      <c r="B47" s="54">
        <v>2069550</v>
      </c>
      <c r="C47" s="54">
        <v>2157550</v>
      </c>
      <c r="D47" s="54">
        <v>2076642</v>
      </c>
      <c r="E47" s="54">
        <v>1768975</v>
      </c>
    </row>
    <row r="48" spans="1:5">
      <c r="A48" s="231" t="s">
        <v>500</v>
      </c>
      <c r="B48" s="54">
        <v>5670</v>
      </c>
      <c r="C48" s="54">
        <v>5911</v>
      </c>
      <c r="D48" s="54">
        <v>5674</v>
      </c>
      <c r="E48" s="54">
        <v>4847</v>
      </c>
    </row>
    <row r="49" spans="1:13">
      <c r="A49" s="233" t="s">
        <v>501</v>
      </c>
      <c r="B49" s="232"/>
      <c r="C49" s="232"/>
      <c r="D49" s="232"/>
      <c r="E49" s="232"/>
    </row>
    <row r="50" spans="1:13">
      <c r="A50" s="231" t="s">
        <v>502</v>
      </c>
      <c r="B50" s="54">
        <v>1903986</v>
      </c>
      <c r="C50" s="54">
        <v>2049673</v>
      </c>
      <c r="D50" s="54">
        <v>1972810</v>
      </c>
      <c r="E50" s="54">
        <v>1733595</v>
      </c>
    </row>
    <row r="51" spans="1:13">
      <c r="A51" s="231" t="s">
        <v>503</v>
      </c>
      <c r="B51" s="54">
        <v>5216</v>
      </c>
      <c r="C51" s="54">
        <v>5616</v>
      </c>
      <c r="D51" s="54">
        <v>5390</v>
      </c>
      <c r="E51" s="54">
        <v>4750</v>
      </c>
    </row>
    <row r="52" spans="1:13">
      <c r="A52" s="234" t="s">
        <v>504</v>
      </c>
      <c r="B52" s="57">
        <v>92</v>
      </c>
      <c r="C52" s="57">
        <v>95</v>
      </c>
      <c r="D52" s="57">
        <v>95</v>
      </c>
      <c r="E52" s="57">
        <v>98</v>
      </c>
    </row>
    <row r="53" spans="1:13">
      <c r="A53" s="228" t="s">
        <v>317</v>
      </c>
      <c r="B53" s="228"/>
      <c r="C53" s="228"/>
      <c r="D53" s="228"/>
      <c r="E53" s="228"/>
    </row>
    <row r="54" spans="1:13">
      <c r="A54" s="228" t="s">
        <v>535</v>
      </c>
      <c r="B54" s="228"/>
      <c r="C54" s="228"/>
      <c r="D54" s="228"/>
      <c r="E54" s="228"/>
    </row>
    <row r="56" spans="1:13" s="124" customFormat="1">
      <c r="A56" s="2474" t="s">
        <v>505</v>
      </c>
      <c r="B56" s="2474"/>
      <c r="C56" s="2474"/>
      <c r="D56" s="2474"/>
      <c r="E56" s="2474"/>
      <c r="F56" s="17"/>
      <c r="G56" s="17"/>
    </row>
    <row r="57" spans="1:13">
      <c r="A57" s="263" t="s">
        <v>327</v>
      </c>
      <c r="B57" s="110"/>
      <c r="C57" s="110"/>
      <c r="D57" s="110"/>
      <c r="E57" s="110"/>
    </row>
    <row r="58" spans="1:13">
      <c r="A58" s="2516" t="s">
        <v>473</v>
      </c>
      <c r="B58" s="2479">
        <v>2008</v>
      </c>
      <c r="C58" s="2479"/>
      <c r="D58" s="2479">
        <v>2009</v>
      </c>
      <c r="E58" s="2479"/>
      <c r="H58" s="17" t="s">
        <v>2168</v>
      </c>
    </row>
    <row r="59" spans="1:13">
      <c r="A59" s="2517"/>
      <c r="B59" s="20" t="s">
        <v>114</v>
      </c>
      <c r="C59" s="20" t="s">
        <v>224</v>
      </c>
      <c r="D59" s="20" t="s">
        <v>114</v>
      </c>
      <c r="E59" s="20" t="s">
        <v>224</v>
      </c>
      <c r="H59" s="235" t="s">
        <v>513</v>
      </c>
      <c r="I59" s="20">
        <v>2005</v>
      </c>
      <c r="J59" s="20">
        <v>2006</v>
      </c>
      <c r="K59" s="170">
        <v>2007</v>
      </c>
      <c r="L59" s="20">
        <v>2008</v>
      </c>
      <c r="M59" s="20">
        <v>2009</v>
      </c>
    </row>
    <row r="60" spans="1:13">
      <c r="A60" s="145" t="s">
        <v>14</v>
      </c>
      <c r="B60" s="146">
        <v>15690</v>
      </c>
      <c r="C60" s="146">
        <v>13771</v>
      </c>
      <c r="D60" s="146">
        <v>14778.487000000003</v>
      </c>
      <c r="E60" s="146">
        <v>5410</v>
      </c>
      <c r="H60" s="236" t="s">
        <v>506</v>
      </c>
      <c r="I60" s="237">
        <v>283</v>
      </c>
      <c r="J60" s="2140">
        <v>283</v>
      </c>
      <c r="K60" s="237">
        <v>367</v>
      </c>
      <c r="L60" s="409">
        <v>579.48</v>
      </c>
      <c r="M60" s="409">
        <v>446.78</v>
      </c>
    </row>
    <row r="61" spans="1:13">
      <c r="A61" s="231" t="s">
        <v>506</v>
      </c>
      <c r="B61" s="334">
        <v>5918</v>
      </c>
      <c r="C61" s="334">
        <v>5483</v>
      </c>
      <c r="D61" s="334">
        <v>5466.7520000000004</v>
      </c>
      <c r="E61" s="334">
        <v>5410</v>
      </c>
      <c r="H61" s="3" t="s">
        <v>507</v>
      </c>
      <c r="I61" s="232">
        <v>388</v>
      </c>
      <c r="J61" s="500">
        <v>388</v>
      </c>
      <c r="K61" s="232">
        <v>600</v>
      </c>
      <c r="L61" s="410">
        <v>764.29</v>
      </c>
      <c r="M61" s="411">
        <v>488.315</v>
      </c>
    </row>
    <row r="62" spans="1:13">
      <c r="A62" s="231" t="s">
        <v>507</v>
      </c>
      <c r="B62" s="334">
        <v>3227</v>
      </c>
      <c r="C62" s="334">
        <v>3190</v>
      </c>
      <c r="D62" s="334">
        <v>2919.663</v>
      </c>
      <c r="E62" s="334" t="s">
        <v>86</v>
      </c>
      <c r="H62" s="3" t="s">
        <v>508</v>
      </c>
      <c r="I62" s="232">
        <v>392</v>
      </c>
      <c r="J62" s="500">
        <v>392</v>
      </c>
      <c r="K62" s="232">
        <v>617</v>
      </c>
      <c r="L62" s="410">
        <v>772.58999999999992</v>
      </c>
      <c r="M62" s="411">
        <v>504.61500000000001</v>
      </c>
    </row>
    <row r="63" spans="1:13">
      <c r="A63" s="231" t="s">
        <v>508</v>
      </c>
      <c r="B63" s="334">
        <v>2957</v>
      </c>
      <c r="C63" s="334">
        <v>2903</v>
      </c>
      <c r="D63" s="334">
        <v>2832.1979999999999</v>
      </c>
      <c r="E63" s="334" t="s">
        <v>86</v>
      </c>
      <c r="H63" s="3" t="s">
        <v>509</v>
      </c>
      <c r="I63" s="232">
        <v>464</v>
      </c>
      <c r="J63" s="500">
        <v>464</v>
      </c>
      <c r="K63" s="232">
        <v>675</v>
      </c>
      <c r="L63" s="410">
        <v>805.68000000000006</v>
      </c>
      <c r="M63" s="411">
        <v>537.29500000000007</v>
      </c>
    </row>
    <row r="64" spans="1:13">
      <c r="A64" s="231" t="s">
        <v>509</v>
      </c>
      <c r="B64" s="334">
        <v>1847</v>
      </c>
      <c r="C64" s="334">
        <v>1829</v>
      </c>
      <c r="D64" s="334">
        <v>1822.1660000000002</v>
      </c>
      <c r="E64" s="334" t="s">
        <v>86</v>
      </c>
      <c r="H64" s="65" t="s">
        <v>510</v>
      </c>
      <c r="I64" s="238">
        <v>75</v>
      </c>
      <c r="J64" s="2141">
        <v>75</v>
      </c>
      <c r="K64" s="238">
        <v>152</v>
      </c>
      <c r="L64" s="55">
        <v>545.83999999999992</v>
      </c>
      <c r="M64" s="55">
        <v>43.769999999999996</v>
      </c>
    </row>
    <row r="65" spans="1:7">
      <c r="A65" s="234" t="s">
        <v>510</v>
      </c>
      <c r="B65" s="408">
        <v>1741</v>
      </c>
      <c r="C65" s="408">
        <v>366</v>
      </c>
      <c r="D65" s="408">
        <v>1737.7080000000001</v>
      </c>
      <c r="E65" s="408" t="s">
        <v>86</v>
      </c>
    </row>
    <row r="66" spans="1:7">
      <c r="A66" s="228" t="s">
        <v>317</v>
      </c>
      <c r="B66" s="659"/>
      <c r="C66" s="659"/>
      <c r="D66" s="659"/>
      <c r="E66" s="659"/>
      <c r="F66" s="274"/>
    </row>
    <row r="67" spans="1:7">
      <c r="A67" s="228" t="s">
        <v>534</v>
      </c>
    </row>
    <row r="68" spans="1:7">
      <c r="A68" s="231"/>
    </row>
    <row r="69" spans="1:7">
      <c r="A69" s="2474" t="s">
        <v>511</v>
      </c>
      <c r="B69" s="2474"/>
      <c r="C69" s="2474"/>
      <c r="D69" s="2474"/>
      <c r="E69" s="2474"/>
    </row>
    <row r="70" spans="1:7">
      <c r="A70" s="263" t="s">
        <v>512</v>
      </c>
      <c r="B70" s="110"/>
      <c r="C70" s="110"/>
      <c r="D70" s="110"/>
      <c r="E70" s="110"/>
      <c r="F70" s="124"/>
      <c r="G70" s="124"/>
    </row>
    <row r="71" spans="1:7">
      <c r="A71" s="235" t="s">
        <v>513</v>
      </c>
      <c r="B71" s="20">
        <v>2005</v>
      </c>
      <c r="C71" s="170">
        <v>2007</v>
      </c>
      <c r="D71" s="20">
        <v>2008</v>
      </c>
      <c r="E71" s="20">
        <v>2009</v>
      </c>
    </row>
    <row r="72" spans="1:7">
      <c r="A72" s="236" t="s">
        <v>506</v>
      </c>
      <c r="B72" s="237">
        <v>283</v>
      </c>
      <c r="C72" s="237">
        <v>367</v>
      </c>
      <c r="D72" s="409">
        <v>579.48</v>
      </c>
      <c r="E72" s="409">
        <v>446.78</v>
      </c>
    </row>
    <row r="73" spans="1:7">
      <c r="A73" s="3" t="s">
        <v>507</v>
      </c>
      <c r="B73" s="232">
        <v>388</v>
      </c>
      <c r="C73" s="232">
        <v>600</v>
      </c>
      <c r="D73" s="410">
        <v>764.29</v>
      </c>
      <c r="E73" s="411">
        <v>488.315</v>
      </c>
    </row>
    <row r="74" spans="1:7">
      <c r="A74" s="3" t="s">
        <v>508</v>
      </c>
      <c r="B74" s="232">
        <v>392</v>
      </c>
      <c r="C74" s="232">
        <v>617</v>
      </c>
      <c r="D74" s="410">
        <v>772.58999999999992</v>
      </c>
      <c r="E74" s="411">
        <v>504.61500000000001</v>
      </c>
    </row>
    <row r="75" spans="1:7">
      <c r="A75" s="3" t="s">
        <v>509</v>
      </c>
      <c r="B75" s="232">
        <v>464</v>
      </c>
      <c r="C75" s="232">
        <v>675</v>
      </c>
      <c r="D75" s="410">
        <v>805.68000000000006</v>
      </c>
      <c r="E75" s="411">
        <v>537.29500000000007</v>
      </c>
    </row>
    <row r="76" spans="1:7">
      <c r="A76" s="65" t="s">
        <v>510</v>
      </c>
      <c r="B76" s="238">
        <v>75</v>
      </c>
      <c r="C76" s="238">
        <v>152</v>
      </c>
      <c r="D76" s="55">
        <v>545.83999999999992</v>
      </c>
      <c r="E76" s="55">
        <v>43.769999999999996</v>
      </c>
    </row>
    <row r="77" spans="1:7">
      <c r="A77" s="228" t="s">
        <v>317</v>
      </c>
      <c r="B77" s="228"/>
      <c r="C77" s="228"/>
      <c r="D77" s="228"/>
      <c r="E77" s="228"/>
    </row>
    <row r="78" spans="1:7">
      <c r="A78" s="228"/>
      <c r="B78" s="228"/>
      <c r="C78" s="228"/>
      <c r="D78" s="228"/>
      <c r="E78" s="228"/>
    </row>
    <row r="79" spans="1:7">
      <c r="A79" s="2455" t="s">
        <v>761</v>
      </c>
      <c r="B79" s="2455"/>
      <c r="C79" s="2455"/>
      <c r="D79" s="2455"/>
      <c r="E79" s="2455"/>
    </row>
    <row r="80" spans="1:7">
      <c r="A80" s="264" t="s">
        <v>514</v>
      </c>
      <c r="B80" s="7"/>
      <c r="C80" s="7"/>
      <c r="D80" s="7"/>
      <c r="E80" s="7"/>
    </row>
    <row r="81" spans="1:9">
      <c r="A81" s="169" t="s">
        <v>82</v>
      </c>
      <c r="B81" s="20">
        <v>2005</v>
      </c>
      <c r="C81" s="20">
        <v>2008</v>
      </c>
      <c r="D81" s="20">
        <v>2009</v>
      </c>
      <c r="E81" s="20">
        <v>2010</v>
      </c>
    </row>
    <row r="82" spans="1:9">
      <c r="A82" s="239" t="s">
        <v>114</v>
      </c>
      <c r="B82" s="461"/>
      <c r="C82" s="461"/>
      <c r="D82" s="461"/>
      <c r="E82" s="461"/>
    </row>
    <row r="83" spans="1:9">
      <c r="A83" s="231" t="s">
        <v>296</v>
      </c>
      <c r="B83" s="54">
        <v>18034</v>
      </c>
      <c r="C83" s="54">
        <v>16380</v>
      </c>
      <c r="D83" s="54">
        <v>17468</v>
      </c>
      <c r="E83" s="54" t="s">
        <v>86</v>
      </c>
    </row>
    <row r="84" spans="1:9">
      <c r="A84" s="231" t="s">
        <v>324</v>
      </c>
      <c r="B84" s="412">
        <v>49.4</v>
      </c>
      <c r="C84" s="412">
        <v>44.75</v>
      </c>
      <c r="D84" s="412">
        <v>47.86</v>
      </c>
      <c r="E84" s="54" t="s">
        <v>86</v>
      </c>
    </row>
    <row r="85" spans="1:9">
      <c r="A85" s="233" t="s">
        <v>515</v>
      </c>
      <c r="B85" s="413"/>
      <c r="C85" s="413"/>
      <c r="D85" s="240"/>
      <c r="E85" s="240"/>
    </row>
    <row r="86" spans="1:9">
      <c r="A86" s="231" t="s">
        <v>296</v>
      </c>
      <c r="B86" s="54">
        <v>3473</v>
      </c>
      <c r="C86" s="54">
        <v>8769</v>
      </c>
      <c r="D86" s="54">
        <v>9360</v>
      </c>
      <c r="E86" s="54" t="s">
        <v>86</v>
      </c>
    </row>
    <row r="87" spans="1:9">
      <c r="A87" s="231" t="s">
        <v>324</v>
      </c>
      <c r="B87" s="412">
        <v>9.51</v>
      </c>
      <c r="C87" s="412">
        <v>24.024000000000001</v>
      </c>
      <c r="D87" s="412">
        <v>25.643999999999998</v>
      </c>
      <c r="E87" s="54" t="s">
        <v>86</v>
      </c>
    </row>
    <row r="88" spans="1:9">
      <c r="A88" s="233" t="s">
        <v>224</v>
      </c>
      <c r="B88" s="413"/>
      <c r="C88" s="413"/>
      <c r="D88" s="411"/>
      <c r="E88" s="411"/>
    </row>
    <row r="89" spans="1:9">
      <c r="A89" s="231" t="s">
        <v>296</v>
      </c>
      <c r="B89" s="54">
        <v>11049</v>
      </c>
      <c r="C89" s="54">
        <v>6796</v>
      </c>
      <c r="D89" s="54">
        <v>7391</v>
      </c>
      <c r="E89" s="54">
        <v>8288</v>
      </c>
    </row>
    <row r="90" spans="1:9">
      <c r="A90" s="231" t="s">
        <v>324</v>
      </c>
      <c r="B90" s="412">
        <v>30.271232876712329</v>
      </c>
      <c r="C90" s="412">
        <v>18.568306010928961</v>
      </c>
      <c r="D90" s="412">
        <v>20.24931506849315</v>
      </c>
      <c r="E90" s="412">
        <v>22.706849315068492</v>
      </c>
    </row>
    <row r="91" spans="1:9">
      <c r="A91" s="414" t="s">
        <v>748</v>
      </c>
      <c r="B91" s="415">
        <v>480</v>
      </c>
      <c r="C91" s="415">
        <v>500</v>
      </c>
      <c r="D91" s="415">
        <v>500</v>
      </c>
      <c r="E91" s="415">
        <v>500</v>
      </c>
    </row>
    <row r="92" spans="1:9">
      <c r="A92" s="228" t="s">
        <v>317</v>
      </c>
      <c r="B92" s="228"/>
      <c r="C92" s="228"/>
      <c r="D92" s="228"/>
      <c r="E92" s="228"/>
    </row>
    <row r="94" spans="1:9">
      <c r="A94" s="2455" t="s">
        <v>516</v>
      </c>
      <c r="B94" s="2455"/>
      <c r="C94" s="2455"/>
      <c r="D94" s="2455"/>
      <c r="E94" s="2455"/>
    </row>
    <row r="95" spans="1:9">
      <c r="A95" s="264" t="s">
        <v>327</v>
      </c>
      <c r="B95" s="7"/>
      <c r="C95" s="7"/>
      <c r="D95" s="7"/>
      <c r="E95" s="7"/>
    </row>
    <row r="96" spans="1:9">
      <c r="A96" s="235" t="s">
        <v>513</v>
      </c>
      <c r="B96" s="20">
        <v>2005</v>
      </c>
      <c r="C96" s="20">
        <v>2007</v>
      </c>
      <c r="D96" s="20">
        <v>2008</v>
      </c>
      <c r="E96" s="20">
        <v>2009</v>
      </c>
      <c r="H96" s="231" t="s">
        <v>517</v>
      </c>
      <c r="I96" s="416">
        <v>521.4</v>
      </c>
    </row>
    <row r="97" spans="1:9">
      <c r="A97" s="644" t="s">
        <v>14</v>
      </c>
      <c r="B97" s="146">
        <v>18034</v>
      </c>
      <c r="C97" s="146">
        <v>17961</v>
      </c>
      <c r="D97" s="146">
        <v>16380.199999999999</v>
      </c>
      <c r="E97" s="146">
        <v>17467.5</v>
      </c>
      <c r="H97" s="231" t="s">
        <v>518</v>
      </c>
      <c r="I97" s="416">
        <v>2440</v>
      </c>
    </row>
    <row r="98" spans="1:9">
      <c r="A98" s="231" t="s">
        <v>517</v>
      </c>
      <c r="B98" s="416">
        <v>488</v>
      </c>
      <c r="C98" s="416">
        <v>604</v>
      </c>
      <c r="D98" s="416">
        <v>509.3</v>
      </c>
      <c r="E98" s="416">
        <v>521.4</v>
      </c>
      <c r="H98" s="231" t="s">
        <v>519</v>
      </c>
      <c r="I98" s="416">
        <v>3804.3</v>
      </c>
    </row>
    <row r="99" spans="1:9">
      <c r="A99" s="231" t="s">
        <v>518</v>
      </c>
      <c r="B99" s="416">
        <v>1429</v>
      </c>
      <c r="C99" s="416">
        <v>2373</v>
      </c>
      <c r="D99" s="416">
        <v>2163.5</v>
      </c>
      <c r="E99" s="416">
        <v>2440</v>
      </c>
      <c r="H99" s="231" t="s">
        <v>520</v>
      </c>
      <c r="I99" s="416">
        <v>5302.4</v>
      </c>
    </row>
    <row r="100" spans="1:9">
      <c r="A100" s="231" t="s">
        <v>519</v>
      </c>
      <c r="B100" s="416">
        <v>4669</v>
      </c>
      <c r="C100" s="416">
        <v>3749</v>
      </c>
      <c r="D100" s="416">
        <v>3684.7</v>
      </c>
      <c r="E100" s="416">
        <v>3804.3</v>
      </c>
      <c r="H100" s="231" t="s">
        <v>521</v>
      </c>
      <c r="I100" s="416">
        <v>4336.1000000000004</v>
      </c>
    </row>
    <row r="101" spans="1:9">
      <c r="A101" s="231" t="s">
        <v>520</v>
      </c>
      <c r="B101" s="416">
        <v>5494</v>
      </c>
      <c r="C101" s="416">
        <v>5070</v>
      </c>
      <c r="D101" s="416">
        <v>4895.2</v>
      </c>
      <c r="E101" s="416">
        <v>5302.4</v>
      </c>
      <c r="H101" s="231" t="s">
        <v>522</v>
      </c>
      <c r="I101" s="416">
        <v>1022.2</v>
      </c>
    </row>
    <row r="102" spans="1:9">
      <c r="A102" s="231" t="s">
        <v>521</v>
      </c>
      <c r="B102" s="416">
        <v>4217</v>
      </c>
      <c r="C102" s="416">
        <v>4210</v>
      </c>
      <c r="D102" s="416">
        <v>4138.8</v>
      </c>
      <c r="E102" s="416">
        <v>4336.1000000000004</v>
      </c>
      <c r="H102" s="231" t="s">
        <v>524</v>
      </c>
      <c r="I102" s="416">
        <v>41.1</v>
      </c>
    </row>
    <row r="103" spans="1:9">
      <c r="A103" s="231" t="s">
        <v>522</v>
      </c>
      <c r="B103" s="416">
        <v>1689</v>
      </c>
      <c r="C103" s="416">
        <v>1870</v>
      </c>
      <c r="D103" s="416">
        <v>904.9</v>
      </c>
      <c r="E103" s="416">
        <v>1022.2</v>
      </c>
    </row>
    <row r="104" spans="1:9">
      <c r="A104" s="231" t="s">
        <v>523</v>
      </c>
      <c r="B104" s="416">
        <v>48</v>
      </c>
      <c r="C104" s="416">
        <v>43</v>
      </c>
      <c r="D104" s="416">
        <v>46</v>
      </c>
      <c r="E104" s="416" t="s">
        <v>86</v>
      </c>
    </row>
    <row r="105" spans="1:9">
      <c r="A105" s="231" t="s">
        <v>524</v>
      </c>
      <c r="B105" s="416" t="s">
        <v>86</v>
      </c>
      <c r="C105" s="416">
        <v>42</v>
      </c>
      <c r="D105" s="416">
        <v>37.799999999999997</v>
      </c>
      <c r="E105" s="416">
        <v>41.1</v>
      </c>
    </row>
    <row r="106" spans="1:9">
      <c r="A106" s="6" t="s">
        <v>525</v>
      </c>
      <c r="B106" s="6"/>
      <c r="C106" s="6"/>
      <c r="D106" s="6"/>
      <c r="E106" s="6"/>
    </row>
    <row r="107" spans="1:9">
      <c r="A107" s="228"/>
      <c r="B107" s="228"/>
      <c r="C107" s="228"/>
      <c r="D107" s="228"/>
      <c r="E107" s="228"/>
    </row>
    <row r="108" spans="1:9">
      <c r="A108" s="2455" t="s">
        <v>526</v>
      </c>
      <c r="B108" s="2455"/>
      <c r="C108" s="2455"/>
      <c r="D108" s="2455"/>
      <c r="E108" s="2455"/>
    </row>
    <row r="109" spans="1:9">
      <c r="A109" s="264" t="s">
        <v>527</v>
      </c>
      <c r="B109" s="7"/>
      <c r="C109" s="7"/>
      <c r="D109" s="7"/>
      <c r="E109" s="7"/>
    </row>
    <row r="110" spans="1:9">
      <c r="A110" s="2472" t="s">
        <v>513</v>
      </c>
      <c r="B110" s="2476" t="s">
        <v>528</v>
      </c>
      <c r="C110" s="2522"/>
      <c r="D110" s="2476" t="s">
        <v>529</v>
      </c>
      <c r="E110" s="2476"/>
    </row>
    <row r="111" spans="1:9">
      <c r="A111" s="2473"/>
      <c r="B111" s="20">
        <v>2008</v>
      </c>
      <c r="C111" s="598">
        <v>2009</v>
      </c>
      <c r="D111" s="20">
        <v>2008</v>
      </c>
      <c r="E111" s="20">
        <v>2009</v>
      </c>
    </row>
    <row r="112" spans="1:9">
      <c r="A112" s="644" t="s">
        <v>14</v>
      </c>
      <c r="B112" s="146">
        <v>1528.35</v>
      </c>
      <c r="C112" s="507">
        <v>1592.9999999999998</v>
      </c>
      <c r="D112" s="146">
        <v>465.26</v>
      </c>
      <c r="E112" s="146">
        <v>402.32</v>
      </c>
    </row>
    <row r="113" spans="1:11">
      <c r="A113" s="231" t="s">
        <v>517</v>
      </c>
      <c r="B113" s="412">
        <v>49.92</v>
      </c>
      <c r="C113" s="508">
        <v>57.5</v>
      </c>
      <c r="D113" s="412">
        <v>12.06</v>
      </c>
      <c r="E113" s="412">
        <v>4.7699999999999996</v>
      </c>
    </row>
    <row r="114" spans="1:11">
      <c r="A114" s="231" t="s">
        <v>518</v>
      </c>
      <c r="B114" s="412">
        <v>447.11</v>
      </c>
      <c r="C114" s="508">
        <v>500.12</v>
      </c>
      <c r="D114" s="412">
        <v>154.24</v>
      </c>
      <c r="E114" s="412">
        <v>173.53</v>
      </c>
    </row>
    <row r="115" spans="1:11">
      <c r="A115" s="231" t="s">
        <v>520</v>
      </c>
      <c r="B115" s="412">
        <v>430.28</v>
      </c>
      <c r="C115" s="508">
        <v>468.5</v>
      </c>
      <c r="D115" s="412">
        <v>83.89</v>
      </c>
      <c r="E115" s="412">
        <v>69.78</v>
      </c>
    </row>
    <row r="116" spans="1:11">
      <c r="A116" s="231" t="s">
        <v>521</v>
      </c>
      <c r="B116" s="412">
        <v>575.20000000000005</v>
      </c>
      <c r="C116" s="508">
        <v>557.48</v>
      </c>
      <c r="D116" s="412">
        <v>213.31</v>
      </c>
      <c r="E116" s="412">
        <v>153.16999999999999</v>
      </c>
    </row>
    <row r="117" spans="1:11">
      <c r="A117" s="231" t="s">
        <v>522</v>
      </c>
      <c r="B117" s="412">
        <v>17.29</v>
      </c>
      <c r="C117" s="508">
        <v>2.0699999999999998</v>
      </c>
      <c r="D117" s="412">
        <v>0.78</v>
      </c>
      <c r="E117" s="417" t="s">
        <v>86</v>
      </c>
    </row>
    <row r="118" spans="1:11">
      <c r="A118" s="231" t="s">
        <v>523</v>
      </c>
      <c r="B118" s="509">
        <v>8.5500000000000007</v>
      </c>
      <c r="C118" s="510">
        <v>7.33</v>
      </c>
      <c r="D118" s="412">
        <v>0.98</v>
      </c>
      <c r="E118" s="412">
        <v>1.07</v>
      </c>
    </row>
    <row r="119" spans="1:11">
      <c r="A119" s="6" t="s">
        <v>525</v>
      </c>
      <c r="B119" s="6"/>
      <c r="C119" s="6"/>
      <c r="D119" s="6"/>
      <c r="E119" s="6"/>
    </row>
    <row r="120" spans="1:11">
      <c r="A120" s="7"/>
      <c r="B120" s="7"/>
      <c r="C120" s="7"/>
      <c r="D120" s="7"/>
      <c r="E120" s="7"/>
      <c r="G120" s="17" t="s">
        <v>2169</v>
      </c>
    </row>
    <row r="121" spans="1:11">
      <c r="A121" s="2459" t="s">
        <v>933</v>
      </c>
      <c r="B121" s="2459"/>
      <c r="C121" s="2459"/>
      <c r="D121" s="2459"/>
      <c r="E121" s="2459"/>
      <c r="H121" s="20">
        <v>2005</v>
      </c>
      <c r="I121" s="170">
        <v>2006</v>
      </c>
      <c r="J121" s="20">
        <v>2007</v>
      </c>
      <c r="K121" s="20">
        <v>2008</v>
      </c>
    </row>
    <row r="122" spans="1:11">
      <c r="A122" s="264" t="s">
        <v>530</v>
      </c>
      <c r="B122" s="7"/>
      <c r="C122" s="7"/>
      <c r="D122" s="7"/>
      <c r="E122" s="7"/>
      <c r="G122" s="116" t="s">
        <v>517</v>
      </c>
      <c r="H122" s="130">
        <v>443</v>
      </c>
      <c r="I122" s="130">
        <v>588</v>
      </c>
      <c r="J122" s="418">
        <v>608</v>
      </c>
      <c r="K122" s="418">
        <v>823</v>
      </c>
    </row>
    <row r="123" spans="1:11">
      <c r="A123" s="19" t="s">
        <v>513</v>
      </c>
      <c r="B123" s="20">
        <v>2005</v>
      </c>
      <c r="C123" s="170">
        <v>2006</v>
      </c>
      <c r="D123" s="20">
        <v>2007</v>
      </c>
      <c r="E123" s="20">
        <v>2008</v>
      </c>
      <c r="G123" s="113" t="s">
        <v>518</v>
      </c>
      <c r="H123" s="127">
        <v>500</v>
      </c>
      <c r="I123" s="127">
        <v>644</v>
      </c>
      <c r="J123" s="419">
        <v>686</v>
      </c>
      <c r="K123" s="419">
        <v>961</v>
      </c>
    </row>
    <row r="124" spans="1:11">
      <c r="A124" s="116" t="s">
        <v>517</v>
      </c>
      <c r="B124" s="130">
        <v>443</v>
      </c>
      <c r="C124" s="130">
        <v>588</v>
      </c>
      <c r="D124" s="418">
        <v>608</v>
      </c>
      <c r="E124" s="418" t="s">
        <v>531</v>
      </c>
      <c r="G124" s="113" t="s">
        <v>519</v>
      </c>
      <c r="H124" s="127">
        <v>479</v>
      </c>
      <c r="I124" s="127">
        <v>551</v>
      </c>
      <c r="J124" s="419">
        <v>658</v>
      </c>
      <c r="K124" s="419">
        <v>915</v>
      </c>
    </row>
    <row r="125" spans="1:11">
      <c r="A125" s="113" t="s">
        <v>518</v>
      </c>
      <c r="B125" s="127">
        <v>500</v>
      </c>
      <c r="C125" s="127">
        <v>644</v>
      </c>
      <c r="D125" s="419">
        <v>686</v>
      </c>
      <c r="E125" s="419">
        <v>961</v>
      </c>
      <c r="G125" s="113" t="s">
        <v>520</v>
      </c>
      <c r="H125" s="127">
        <v>484</v>
      </c>
      <c r="I125" s="127">
        <v>639</v>
      </c>
      <c r="J125" s="419">
        <v>665</v>
      </c>
      <c r="K125" s="419">
        <v>1115</v>
      </c>
    </row>
    <row r="126" spans="1:11">
      <c r="A126" s="113" t="s">
        <v>519</v>
      </c>
      <c r="B126" s="127">
        <v>479</v>
      </c>
      <c r="C126" s="127">
        <v>551</v>
      </c>
      <c r="D126" s="419">
        <v>658</v>
      </c>
      <c r="E126" s="419">
        <v>915</v>
      </c>
      <c r="G126" s="113" t="s">
        <v>532</v>
      </c>
      <c r="H126" s="127">
        <v>447</v>
      </c>
      <c r="I126" s="127">
        <v>594</v>
      </c>
      <c r="J126" s="419">
        <v>614</v>
      </c>
      <c r="K126" s="419">
        <v>1031</v>
      </c>
    </row>
    <row r="127" spans="1:11">
      <c r="A127" s="113" t="s">
        <v>520</v>
      </c>
      <c r="B127" s="127">
        <v>484</v>
      </c>
      <c r="C127" s="127">
        <v>639</v>
      </c>
      <c r="D127" s="419">
        <v>665</v>
      </c>
      <c r="E127" s="419">
        <v>1115</v>
      </c>
      <c r="G127" s="424" t="s">
        <v>533</v>
      </c>
      <c r="H127" s="127">
        <v>263</v>
      </c>
      <c r="I127" s="127">
        <v>321</v>
      </c>
      <c r="J127" s="419">
        <v>361</v>
      </c>
      <c r="K127" s="419">
        <v>545</v>
      </c>
    </row>
    <row r="128" spans="1:11">
      <c r="A128" s="113" t="s">
        <v>532</v>
      </c>
      <c r="B128" s="127">
        <v>447</v>
      </c>
      <c r="C128" s="127">
        <v>594</v>
      </c>
      <c r="D128" s="419">
        <v>614</v>
      </c>
      <c r="E128" s="419">
        <v>1031</v>
      </c>
    </row>
    <row r="129" spans="1:5">
      <c r="A129" s="424" t="s">
        <v>533</v>
      </c>
      <c r="B129" s="127">
        <v>263</v>
      </c>
      <c r="C129" s="127">
        <v>321</v>
      </c>
      <c r="D129" s="419">
        <v>361</v>
      </c>
      <c r="E129" s="419">
        <v>545</v>
      </c>
    </row>
    <row r="130" spans="1:5">
      <c r="A130" s="6" t="s">
        <v>317</v>
      </c>
      <c r="B130" s="6"/>
      <c r="C130" s="6"/>
      <c r="D130" s="6"/>
      <c r="E130" s="6"/>
    </row>
    <row r="131" spans="1:5">
      <c r="A131" s="7" t="s">
        <v>92</v>
      </c>
    </row>
    <row r="132" spans="1:5">
      <c r="A132" s="7"/>
    </row>
    <row r="133" spans="1:5">
      <c r="A133" s="2466" t="s">
        <v>929</v>
      </c>
      <c r="B133" s="2466"/>
      <c r="C133" s="2466"/>
      <c r="D133" s="2466"/>
      <c r="E133" s="2466"/>
    </row>
    <row r="134" spans="1:5">
      <c r="A134" s="264" t="s">
        <v>928</v>
      </c>
      <c r="B134" s="7"/>
      <c r="C134" s="7"/>
      <c r="D134" s="7"/>
      <c r="E134" s="7"/>
    </row>
    <row r="135" spans="1:5">
      <c r="A135" s="19" t="s">
        <v>513</v>
      </c>
      <c r="B135" s="20">
        <v>2005</v>
      </c>
      <c r="C135" s="170">
        <v>2008</v>
      </c>
      <c r="D135" s="20">
        <v>2009</v>
      </c>
      <c r="E135" s="20">
        <v>2010</v>
      </c>
    </row>
    <row r="136" spans="1:5">
      <c r="A136" s="644" t="s">
        <v>14</v>
      </c>
      <c r="B136" s="635">
        <v>11049</v>
      </c>
      <c r="C136" s="635">
        <v>6796</v>
      </c>
      <c r="D136" s="636">
        <v>7390</v>
      </c>
      <c r="E136" s="636">
        <v>8288</v>
      </c>
    </row>
    <row r="137" spans="1:5">
      <c r="A137" s="231" t="s">
        <v>518</v>
      </c>
      <c r="B137" s="127">
        <v>14</v>
      </c>
      <c r="C137" s="637">
        <v>0</v>
      </c>
      <c r="D137" s="638">
        <v>0</v>
      </c>
      <c r="E137" s="638">
        <v>0</v>
      </c>
    </row>
    <row r="138" spans="1:5">
      <c r="A138" s="231" t="s">
        <v>519</v>
      </c>
      <c r="B138" s="127">
        <v>4628</v>
      </c>
      <c r="C138" s="127">
        <v>3452</v>
      </c>
      <c r="D138" s="419">
        <v>3608</v>
      </c>
      <c r="E138" s="419">
        <v>4269</v>
      </c>
    </row>
    <row r="139" spans="1:5">
      <c r="A139" s="231" t="s">
        <v>520</v>
      </c>
      <c r="B139" s="127">
        <v>3968</v>
      </c>
      <c r="C139" s="127">
        <v>2541</v>
      </c>
      <c r="D139" s="419">
        <v>2815</v>
      </c>
      <c r="E139" s="419">
        <v>3219</v>
      </c>
    </row>
    <row r="140" spans="1:5">
      <c r="A140" s="231" t="s">
        <v>532</v>
      </c>
      <c r="B140" s="127">
        <v>1783</v>
      </c>
      <c r="C140" s="127">
        <v>325</v>
      </c>
      <c r="D140" s="419">
        <v>725</v>
      </c>
      <c r="E140" s="419">
        <v>679</v>
      </c>
    </row>
    <row r="141" spans="1:5">
      <c r="A141" s="231" t="s">
        <v>533</v>
      </c>
      <c r="B141" s="127">
        <v>656</v>
      </c>
      <c r="C141" s="127">
        <v>478</v>
      </c>
      <c r="D141" s="419">
        <v>242</v>
      </c>
      <c r="E141" s="419">
        <v>121</v>
      </c>
    </row>
    <row r="142" spans="1:5">
      <c r="A142" s="6" t="s">
        <v>317</v>
      </c>
      <c r="B142" s="6"/>
      <c r="C142" s="6"/>
      <c r="D142" s="6"/>
      <c r="E142" s="6"/>
    </row>
    <row r="143" spans="1:5">
      <c r="A143" s="7"/>
    </row>
  </sheetData>
  <protectedRanges>
    <protectedRange sqref="B17:D17 B16:E16" name="Range1_2"/>
    <protectedRange sqref="B113:C118 D98:E105 I96:I102" name="Range1_3"/>
    <protectedRange sqref="B98:C105 D113:E118" name="Range1_15"/>
    <protectedRange sqref="D124:E129 D136:E141 J122:K127" name="Range1_17"/>
    <protectedRange sqref="B36:E40" name="Range1_8"/>
    <protectedRange sqref="B47:D48 B50:D52" name="Range1_9"/>
    <protectedRange sqref="B61:C65" name="Range1_10"/>
    <protectedRange sqref="D72:E76 L60:M64" name="Range1_11"/>
    <protectedRange sqref="D89:D90 E89:E91 D83:E84 D86:E87 B91:D91" name="Range1_3_1_1"/>
    <protectedRange sqref="B89:C90 B86:C87 B83:C84" name="Range1_14_1"/>
  </protectedRanges>
  <mergeCells count="21">
    <mergeCell ref="A20:E20"/>
    <mergeCell ref="A2:E2"/>
    <mergeCell ref="A4:E4"/>
    <mergeCell ref="A9:B9"/>
    <mergeCell ref="A12:D12"/>
    <mergeCell ref="A14:E14"/>
    <mergeCell ref="A33:E33"/>
    <mergeCell ref="A43:E43"/>
    <mergeCell ref="A56:E56"/>
    <mergeCell ref="A58:A59"/>
    <mergeCell ref="B58:C58"/>
    <mergeCell ref="A133:E133"/>
    <mergeCell ref="A121:E121"/>
    <mergeCell ref="D58:E58"/>
    <mergeCell ref="A69:E69"/>
    <mergeCell ref="A79:E79"/>
    <mergeCell ref="A94:E94"/>
    <mergeCell ref="A108:E108"/>
    <mergeCell ref="A110:A111"/>
    <mergeCell ref="B110:C110"/>
    <mergeCell ref="D110:E110"/>
  </mergeCells>
  <pageMargins left="0.7" right="0.7" top="0.75" bottom="0.56999999999999995" header="0.3" footer="0.3"/>
  <pageSetup paperSize="9" scale="77" orientation="portrait" r:id="rId1"/>
  <headerFooter>
    <oddFooter>&amp;C&amp;P</oddFooter>
  </headerFooter>
  <rowBreaks count="3" manualBreakCount="3">
    <brk id="32" max="4" man="1"/>
    <brk id="55" max="4" man="1"/>
    <brk id="93" max="4"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E29"/>
  <sheetViews>
    <sheetView view="pageBreakPreview" zoomScaleSheetLayoutView="100" workbookViewId="0">
      <selection activeCell="A2" sqref="A2:E2"/>
    </sheetView>
  </sheetViews>
  <sheetFormatPr defaultRowHeight="15"/>
  <cols>
    <col min="1" max="1" width="36.85546875" style="17" customWidth="1"/>
    <col min="2" max="2" width="11" style="17" bestFit="1" customWidth="1"/>
    <col min="3" max="3" width="10" style="17" bestFit="1" customWidth="1"/>
    <col min="4" max="4" width="10.85546875" style="17" customWidth="1"/>
    <col min="5" max="5" width="9.85546875" style="17" bestFit="1" customWidth="1"/>
    <col min="6" max="256" width="9.140625" style="17"/>
    <col min="257" max="257" width="46.28515625" style="17" bestFit="1" customWidth="1"/>
    <col min="258" max="258" width="11" style="17" bestFit="1" customWidth="1"/>
    <col min="259" max="259" width="10" style="17" bestFit="1" customWidth="1"/>
    <col min="260" max="260" width="11" style="17" bestFit="1" customWidth="1"/>
    <col min="261" max="261" width="9.85546875" style="17" bestFit="1" customWidth="1"/>
    <col min="262" max="512" width="9.140625" style="17"/>
    <col min="513" max="513" width="46.28515625" style="17" bestFit="1" customWidth="1"/>
    <col min="514" max="514" width="11" style="17" bestFit="1" customWidth="1"/>
    <col min="515" max="515" width="10" style="17" bestFit="1" customWidth="1"/>
    <col min="516" max="516" width="11" style="17" bestFit="1" customWidth="1"/>
    <col min="517" max="517" width="9.85546875" style="17" bestFit="1" customWidth="1"/>
    <col min="518" max="768" width="9.140625" style="17"/>
    <col min="769" max="769" width="46.28515625" style="17" bestFit="1" customWidth="1"/>
    <col min="770" max="770" width="11" style="17" bestFit="1" customWidth="1"/>
    <col min="771" max="771" width="10" style="17" bestFit="1" customWidth="1"/>
    <col min="772" max="772" width="11" style="17" bestFit="1" customWidth="1"/>
    <col min="773" max="773" width="9.85546875" style="17" bestFit="1" customWidth="1"/>
    <col min="774" max="1024" width="9.140625" style="17"/>
    <col min="1025" max="1025" width="46.28515625" style="17" bestFit="1" customWidth="1"/>
    <col min="1026" max="1026" width="11" style="17" bestFit="1" customWidth="1"/>
    <col min="1027" max="1027" width="10" style="17" bestFit="1" customWidth="1"/>
    <col min="1028" max="1028" width="11" style="17" bestFit="1" customWidth="1"/>
    <col min="1029" max="1029" width="9.85546875" style="17" bestFit="1" customWidth="1"/>
    <col min="1030" max="1280" width="9.140625" style="17"/>
    <col min="1281" max="1281" width="46.28515625" style="17" bestFit="1" customWidth="1"/>
    <col min="1282" max="1282" width="11" style="17" bestFit="1" customWidth="1"/>
    <col min="1283" max="1283" width="10" style="17" bestFit="1" customWidth="1"/>
    <col min="1284" max="1284" width="11" style="17" bestFit="1" customWidth="1"/>
    <col min="1285" max="1285" width="9.85546875" style="17" bestFit="1" customWidth="1"/>
    <col min="1286" max="1536" width="9.140625" style="17"/>
    <col min="1537" max="1537" width="46.28515625" style="17" bestFit="1" customWidth="1"/>
    <col min="1538" max="1538" width="11" style="17" bestFit="1" customWidth="1"/>
    <col min="1539" max="1539" width="10" style="17" bestFit="1" customWidth="1"/>
    <col min="1540" max="1540" width="11" style="17" bestFit="1" customWidth="1"/>
    <col min="1541" max="1541" width="9.85546875" style="17" bestFit="1" customWidth="1"/>
    <col min="1542" max="1792" width="9.140625" style="17"/>
    <col min="1793" max="1793" width="46.28515625" style="17" bestFit="1" customWidth="1"/>
    <col min="1794" max="1794" width="11" style="17" bestFit="1" customWidth="1"/>
    <col min="1795" max="1795" width="10" style="17" bestFit="1" customWidth="1"/>
    <col min="1796" max="1796" width="11" style="17" bestFit="1" customWidth="1"/>
    <col min="1797" max="1797" width="9.85546875" style="17" bestFit="1" customWidth="1"/>
    <col min="1798" max="2048" width="9.140625" style="17"/>
    <col min="2049" max="2049" width="46.28515625" style="17" bestFit="1" customWidth="1"/>
    <col min="2050" max="2050" width="11" style="17" bestFit="1" customWidth="1"/>
    <col min="2051" max="2051" width="10" style="17" bestFit="1" customWidth="1"/>
    <col min="2052" max="2052" width="11" style="17" bestFit="1" customWidth="1"/>
    <col min="2053" max="2053" width="9.85546875" style="17" bestFit="1" customWidth="1"/>
    <col min="2054" max="2304" width="9.140625" style="17"/>
    <col min="2305" max="2305" width="46.28515625" style="17" bestFit="1" customWidth="1"/>
    <col min="2306" max="2306" width="11" style="17" bestFit="1" customWidth="1"/>
    <col min="2307" max="2307" width="10" style="17" bestFit="1" customWidth="1"/>
    <col min="2308" max="2308" width="11" style="17" bestFit="1" customWidth="1"/>
    <col min="2309" max="2309" width="9.85546875" style="17" bestFit="1" customWidth="1"/>
    <col min="2310" max="2560" width="9.140625" style="17"/>
    <col min="2561" max="2561" width="46.28515625" style="17" bestFit="1" customWidth="1"/>
    <col min="2562" max="2562" width="11" style="17" bestFit="1" customWidth="1"/>
    <col min="2563" max="2563" width="10" style="17" bestFit="1" customWidth="1"/>
    <col min="2564" max="2564" width="11" style="17" bestFit="1" customWidth="1"/>
    <col min="2565" max="2565" width="9.85546875" style="17" bestFit="1" customWidth="1"/>
    <col min="2566" max="2816" width="9.140625" style="17"/>
    <col min="2817" max="2817" width="46.28515625" style="17" bestFit="1" customWidth="1"/>
    <col min="2818" max="2818" width="11" style="17" bestFit="1" customWidth="1"/>
    <col min="2819" max="2819" width="10" style="17" bestFit="1" customWidth="1"/>
    <col min="2820" max="2820" width="11" style="17" bestFit="1" customWidth="1"/>
    <col min="2821" max="2821" width="9.85546875" style="17" bestFit="1" customWidth="1"/>
    <col min="2822" max="3072" width="9.140625" style="17"/>
    <col min="3073" max="3073" width="46.28515625" style="17" bestFit="1" customWidth="1"/>
    <col min="3074" max="3074" width="11" style="17" bestFit="1" customWidth="1"/>
    <col min="3075" max="3075" width="10" style="17" bestFit="1" customWidth="1"/>
    <col min="3076" max="3076" width="11" style="17" bestFit="1" customWidth="1"/>
    <col min="3077" max="3077" width="9.85546875" style="17" bestFit="1" customWidth="1"/>
    <col min="3078" max="3328" width="9.140625" style="17"/>
    <col min="3329" max="3329" width="46.28515625" style="17" bestFit="1" customWidth="1"/>
    <col min="3330" max="3330" width="11" style="17" bestFit="1" customWidth="1"/>
    <col min="3331" max="3331" width="10" style="17" bestFit="1" customWidth="1"/>
    <col min="3332" max="3332" width="11" style="17" bestFit="1" customWidth="1"/>
    <col min="3333" max="3333" width="9.85546875" style="17" bestFit="1" customWidth="1"/>
    <col min="3334" max="3584" width="9.140625" style="17"/>
    <col min="3585" max="3585" width="46.28515625" style="17" bestFit="1" customWidth="1"/>
    <col min="3586" max="3586" width="11" style="17" bestFit="1" customWidth="1"/>
    <col min="3587" max="3587" width="10" style="17" bestFit="1" customWidth="1"/>
    <col min="3588" max="3588" width="11" style="17" bestFit="1" customWidth="1"/>
    <col min="3589" max="3589" width="9.85546875" style="17" bestFit="1" customWidth="1"/>
    <col min="3590" max="3840" width="9.140625" style="17"/>
    <col min="3841" max="3841" width="46.28515625" style="17" bestFit="1" customWidth="1"/>
    <col min="3842" max="3842" width="11" style="17" bestFit="1" customWidth="1"/>
    <col min="3843" max="3843" width="10" style="17" bestFit="1" customWidth="1"/>
    <col min="3844" max="3844" width="11" style="17" bestFit="1" customWidth="1"/>
    <col min="3845" max="3845" width="9.85546875" style="17" bestFit="1" customWidth="1"/>
    <col min="3846" max="4096" width="9.140625" style="17"/>
    <col min="4097" max="4097" width="46.28515625" style="17" bestFit="1" customWidth="1"/>
    <col min="4098" max="4098" width="11" style="17" bestFit="1" customWidth="1"/>
    <col min="4099" max="4099" width="10" style="17" bestFit="1" customWidth="1"/>
    <col min="4100" max="4100" width="11" style="17" bestFit="1" customWidth="1"/>
    <col min="4101" max="4101" width="9.85546875" style="17" bestFit="1" customWidth="1"/>
    <col min="4102" max="4352" width="9.140625" style="17"/>
    <col min="4353" max="4353" width="46.28515625" style="17" bestFit="1" customWidth="1"/>
    <col min="4354" max="4354" width="11" style="17" bestFit="1" customWidth="1"/>
    <col min="4355" max="4355" width="10" style="17" bestFit="1" customWidth="1"/>
    <col min="4356" max="4356" width="11" style="17" bestFit="1" customWidth="1"/>
    <col min="4357" max="4357" width="9.85546875" style="17" bestFit="1" customWidth="1"/>
    <col min="4358" max="4608" width="9.140625" style="17"/>
    <col min="4609" max="4609" width="46.28515625" style="17" bestFit="1" customWidth="1"/>
    <col min="4610" max="4610" width="11" style="17" bestFit="1" customWidth="1"/>
    <col min="4611" max="4611" width="10" style="17" bestFit="1" customWidth="1"/>
    <col min="4612" max="4612" width="11" style="17" bestFit="1" customWidth="1"/>
    <col min="4613" max="4613" width="9.85546875" style="17" bestFit="1" customWidth="1"/>
    <col min="4614" max="4864" width="9.140625" style="17"/>
    <col min="4865" max="4865" width="46.28515625" style="17" bestFit="1" customWidth="1"/>
    <col min="4866" max="4866" width="11" style="17" bestFit="1" customWidth="1"/>
    <col min="4867" max="4867" width="10" style="17" bestFit="1" customWidth="1"/>
    <col min="4868" max="4868" width="11" style="17" bestFit="1" customWidth="1"/>
    <col min="4869" max="4869" width="9.85546875" style="17" bestFit="1" customWidth="1"/>
    <col min="4870" max="5120" width="9.140625" style="17"/>
    <col min="5121" max="5121" width="46.28515625" style="17" bestFit="1" customWidth="1"/>
    <col min="5122" max="5122" width="11" style="17" bestFit="1" customWidth="1"/>
    <col min="5123" max="5123" width="10" style="17" bestFit="1" customWidth="1"/>
    <col min="5124" max="5124" width="11" style="17" bestFit="1" customWidth="1"/>
    <col min="5125" max="5125" width="9.85546875" style="17" bestFit="1" customWidth="1"/>
    <col min="5126" max="5376" width="9.140625" style="17"/>
    <col min="5377" max="5377" width="46.28515625" style="17" bestFit="1" customWidth="1"/>
    <col min="5378" max="5378" width="11" style="17" bestFit="1" customWidth="1"/>
    <col min="5379" max="5379" width="10" style="17" bestFit="1" customWidth="1"/>
    <col min="5380" max="5380" width="11" style="17" bestFit="1" customWidth="1"/>
    <col min="5381" max="5381" width="9.85546875" style="17" bestFit="1" customWidth="1"/>
    <col min="5382" max="5632" width="9.140625" style="17"/>
    <col min="5633" max="5633" width="46.28515625" style="17" bestFit="1" customWidth="1"/>
    <col min="5634" max="5634" width="11" style="17" bestFit="1" customWidth="1"/>
    <col min="5635" max="5635" width="10" style="17" bestFit="1" customWidth="1"/>
    <col min="5636" max="5636" width="11" style="17" bestFit="1" customWidth="1"/>
    <col min="5637" max="5637" width="9.85546875" style="17" bestFit="1" customWidth="1"/>
    <col min="5638" max="5888" width="9.140625" style="17"/>
    <col min="5889" max="5889" width="46.28515625" style="17" bestFit="1" customWidth="1"/>
    <col min="5890" max="5890" width="11" style="17" bestFit="1" customWidth="1"/>
    <col min="5891" max="5891" width="10" style="17" bestFit="1" customWidth="1"/>
    <col min="5892" max="5892" width="11" style="17" bestFit="1" customWidth="1"/>
    <col min="5893" max="5893" width="9.85546875" style="17" bestFit="1" customWidth="1"/>
    <col min="5894" max="6144" width="9.140625" style="17"/>
    <col min="6145" max="6145" width="46.28515625" style="17" bestFit="1" customWidth="1"/>
    <col min="6146" max="6146" width="11" style="17" bestFit="1" customWidth="1"/>
    <col min="6147" max="6147" width="10" style="17" bestFit="1" customWidth="1"/>
    <col min="6148" max="6148" width="11" style="17" bestFit="1" customWidth="1"/>
    <col min="6149" max="6149" width="9.85546875" style="17" bestFit="1" customWidth="1"/>
    <col min="6150" max="6400" width="9.140625" style="17"/>
    <col min="6401" max="6401" width="46.28515625" style="17" bestFit="1" customWidth="1"/>
    <col min="6402" max="6402" width="11" style="17" bestFit="1" customWidth="1"/>
    <col min="6403" max="6403" width="10" style="17" bestFit="1" customWidth="1"/>
    <col min="6404" max="6404" width="11" style="17" bestFit="1" customWidth="1"/>
    <col min="6405" max="6405" width="9.85546875" style="17" bestFit="1" customWidth="1"/>
    <col min="6406" max="6656" width="9.140625" style="17"/>
    <col min="6657" max="6657" width="46.28515625" style="17" bestFit="1" customWidth="1"/>
    <col min="6658" max="6658" width="11" style="17" bestFit="1" customWidth="1"/>
    <col min="6659" max="6659" width="10" style="17" bestFit="1" customWidth="1"/>
    <col min="6660" max="6660" width="11" style="17" bestFit="1" customWidth="1"/>
    <col min="6661" max="6661" width="9.85546875" style="17" bestFit="1" customWidth="1"/>
    <col min="6662" max="6912" width="9.140625" style="17"/>
    <col min="6913" max="6913" width="46.28515625" style="17" bestFit="1" customWidth="1"/>
    <col min="6914" max="6914" width="11" style="17" bestFit="1" customWidth="1"/>
    <col min="6915" max="6915" width="10" style="17" bestFit="1" customWidth="1"/>
    <col min="6916" max="6916" width="11" style="17" bestFit="1" customWidth="1"/>
    <col min="6917" max="6917" width="9.85546875" style="17" bestFit="1" customWidth="1"/>
    <col min="6918" max="7168" width="9.140625" style="17"/>
    <col min="7169" max="7169" width="46.28515625" style="17" bestFit="1" customWidth="1"/>
    <col min="7170" max="7170" width="11" style="17" bestFit="1" customWidth="1"/>
    <col min="7171" max="7171" width="10" style="17" bestFit="1" customWidth="1"/>
    <col min="7172" max="7172" width="11" style="17" bestFit="1" customWidth="1"/>
    <col min="7173" max="7173" width="9.85546875" style="17" bestFit="1" customWidth="1"/>
    <col min="7174" max="7424" width="9.140625" style="17"/>
    <col min="7425" max="7425" width="46.28515625" style="17" bestFit="1" customWidth="1"/>
    <col min="7426" max="7426" width="11" style="17" bestFit="1" customWidth="1"/>
    <col min="7427" max="7427" width="10" style="17" bestFit="1" customWidth="1"/>
    <col min="7428" max="7428" width="11" style="17" bestFit="1" customWidth="1"/>
    <col min="7429" max="7429" width="9.85546875" style="17" bestFit="1" customWidth="1"/>
    <col min="7430" max="7680" width="9.140625" style="17"/>
    <col min="7681" max="7681" width="46.28515625" style="17" bestFit="1" customWidth="1"/>
    <col min="7682" max="7682" width="11" style="17" bestFit="1" customWidth="1"/>
    <col min="7683" max="7683" width="10" style="17" bestFit="1" customWidth="1"/>
    <col min="7684" max="7684" width="11" style="17" bestFit="1" customWidth="1"/>
    <col min="7685" max="7685" width="9.85546875" style="17" bestFit="1" customWidth="1"/>
    <col min="7686" max="7936" width="9.140625" style="17"/>
    <col min="7937" max="7937" width="46.28515625" style="17" bestFit="1" customWidth="1"/>
    <col min="7938" max="7938" width="11" style="17" bestFit="1" customWidth="1"/>
    <col min="7939" max="7939" width="10" style="17" bestFit="1" customWidth="1"/>
    <col min="7940" max="7940" width="11" style="17" bestFit="1" customWidth="1"/>
    <col min="7941" max="7941" width="9.85546875" style="17" bestFit="1" customWidth="1"/>
    <col min="7942" max="8192" width="9.140625" style="17"/>
    <col min="8193" max="8193" width="46.28515625" style="17" bestFit="1" customWidth="1"/>
    <col min="8194" max="8194" width="11" style="17" bestFit="1" customWidth="1"/>
    <col min="8195" max="8195" width="10" style="17" bestFit="1" customWidth="1"/>
    <col min="8196" max="8196" width="11" style="17" bestFit="1" customWidth="1"/>
    <col min="8197" max="8197" width="9.85546875" style="17" bestFit="1" customWidth="1"/>
    <col min="8198" max="8448" width="9.140625" style="17"/>
    <col min="8449" max="8449" width="46.28515625" style="17" bestFit="1" customWidth="1"/>
    <col min="8450" max="8450" width="11" style="17" bestFit="1" customWidth="1"/>
    <col min="8451" max="8451" width="10" style="17" bestFit="1" customWidth="1"/>
    <col min="8452" max="8452" width="11" style="17" bestFit="1" customWidth="1"/>
    <col min="8453" max="8453" width="9.85546875" style="17" bestFit="1" customWidth="1"/>
    <col min="8454" max="8704" width="9.140625" style="17"/>
    <col min="8705" max="8705" width="46.28515625" style="17" bestFit="1" customWidth="1"/>
    <col min="8706" max="8706" width="11" style="17" bestFit="1" customWidth="1"/>
    <col min="8707" max="8707" width="10" style="17" bestFit="1" customWidth="1"/>
    <col min="8708" max="8708" width="11" style="17" bestFit="1" customWidth="1"/>
    <col min="8709" max="8709" width="9.85546875" style="17" bestFit="1" customWidth="1"/>
    <col min="8710" max="8960" width="9.140625" style="17"/>
    <col min="8961" max="8961" width="46.28515625" style="17" bestFit="1" customWidth="1"/>
    <col min="8962" max="8962" width="11" style="17" bestFit="1" customWidth="1"/>
    <col min="8963" max="8963" width="10" style="17" bestFit="1" customWidth="1"/>
    <col min="8964" max="8964" width="11" style="17" bestFit="1" customWidth="1"/>
    <col min="8965" max="8965" width="9.85546875" style="17" bestFit="1" customWidth="1"/>
    <col min="8966" max="9216" width="9.140625" style="17"/>
    <col min="9217" max="9217" width="46.28515625" style="17" bestFit="1" customWidth="1"/>
    <col min="9218" max="9218" width="11" style="17" bestFit="1" customWidth="1"/>
    <col min="9219" max="9219" width="10" style="17" bestFit="1" customWidth="1"/>
    <col min="9220" max="9220" width="11" style="17" bestFit="1" customWidth="1"/>
    <col min="9221" max="9221" width="9.85546875" style="17" bestFit="1" customWidth="1"/>
    <col min="9222" max="9472" width="9.140625" style="17"/>
    <col min="9473" max="9473" width="46.28515625" style="17" bestFit="1" customWidth="1"/>
    <col min="9474" max="9474" width="11" style="17" bestFit="1" customWidth="1"/>
    <col min="9475" max="9475" width="10" style="17" bestFit="1" customWidth="1"/>
    <col min="9476" max="9476" width="11" style="17" bestFit="1" customWidth="1"/>
    <col min="9477" max="9477" width="9.85546875" style="17" bestFit="1" customWidth="1"/>
    <col min="9478" max="9728" width="9.140625" style="17"/>
    <col min="9729" max="9729" width="46.28515625" style="17" bestFit="1" customWidth="1"/>
    <col min="9730" max="9730" width="11" style="17" bestFit="1" customWidth="1"/>
    <col min="9731" max="9731" width="10" style="17" bestFit="1" customWidth="1"/>
    <col min="9732" max="9732" width="11" style="17" bestFit="1" customWidth="1"/>
    <col min="9733" max="9733" width="9.85546875" style="17" bestFit="1" customWidth="1"/>
    <col min="9734" max="9984" width="9.140625" style="17"/>
    <col min="9985" max="9985" width="46.28515625" style="17" bestFit="1" customWidth="1"/>
    <col min="9986" max="9986" width="11" style="17" bestFit="1" customWidth="1"/>
    <col min="9987" max="9987" width="10" style="17" bestFit="1" customWidth="1"/>
    <col min="9988" max="9988" width="11" style="17" bestFit="1" customWidth="1"/>
    <col min="9989" max="9989" width="9.85546875" style="17" bestFit="1" customWidth="1"/>
    <col min="9990" max="10240" width="9.140625" style="17"/>
    <col min="10241" max="10241" width="46.28515625" style="17" bestFit="1" customWidth="1"/>
    <col min="10242" max="10242" width="11" style="17" bestFit="1" customWidth="1"/>
    <col min="10243" max="10243" width="10" style="17" bestFit="1" customWidth="1"/>
    <col min="10244" max="10244" width="11" style="17" bestFit="1" customWidth="1"/>
    <col min="10245" max="10245" width="9.85546875" style="17" bestFit="1" customWidth="1"/>
    <col min="10246" max="10496" width="9.140625" style="17"/>
    <col min="10497" max="10497" width="46.28515625" style="17" bestFit="1" customWidth="1"/>
    <col min="10498" max="10498" width="11" style="17" bestFit="1" customWidth="1"/>
    <col min="10499" max="10499" width="10" style="17" bestFit="1" customWidth="1"/>
    <col min="10500" max="10500" width="11" style="17" bestFit="1" customWidth="1"/>
    <col min="10501" max="10501" width="9.85546875" style="17" bestFit="1" customWidth="1"/>
    <col min="10502" max="10752" width="9.140625" style="17"/>
    <col min="10753" max="10753" width="46.28515625" style="17" bestFit="1" customWidth="1"/>
    <col min="10754" max="10754" width="11" style="17" bestFit="1" customWidth="1"/>
    <col min="10755" max="10755" width="10" style="17" bestFit="1" customWidth="1"/>
    <col min="10756" max="10756" width="11" style="17" bestFit="1" customWidth="1"/>
    <col min="10757" max="10757" width="9.85546875" style="17" bestFit="1" customWidth="1"/>
    <col min="10758" max="11008" width="9.140625" style="17"/>
    <col min="11009" max="11009" width="46.28515625" style="17" bestFit="1" customWidth="1"/>
    <col min="11010" max="11010" width="11" style="17" bestFit="1" customWidth="1"/>
    <col min="11011" max="11011" width="10" style="17" bestFit="1" customWidth="1"/>
    <col min="11012" max="11012" width="11" style="17" bestFit="1" customWidth="1"/>
    <col min="11013" max="11013" width="9.85546875" style="17" bestFit="1" customWidth="1"/>
    <col min="11014" max="11264" width="9.140625" style="17"/>
    <col min="11265" max="11265" width="46.28515625" style="17" bestFit="1" customWidth="1"/>
    <col min="11266" max="11266" width="11" style="17" bestFit="1" customWidth="1"/>
    <col min="11267" max="11267" width="10" style="17" bestFit="1" customWidth="1"/>
    <col min="11268" max="11268" width="11" style="17" bestFit="1" customWidth="1"/>
    <col min="11269" max="11269" width="9.85546875" style="17" bestFit="1" customWidth="1"/>
    <col min="11270" max="11520" width="9.140625" style="17"/>
    <col min="11521" max="11521" width="46.28515625" style="17" bestFit="1" customWidth="1"/>
    <col min="11522" max="11522" width="11" style="17" bestFit="1" customWidth="1"/>
    <col min="11523" max="11523" width="10" style="17" bestFit="1" customWidth="1"/>
    <col min="11524" max="11524" width="11" style="17" bestFit="1" customWidth="1"/>
    <col min="11525" max="11525" width="9.85546875" style="17" bestFit="1" customWidth="1"/>
    <col min="11526" max="11776" width="9.140625" style="17"/>
    <col min="11777" max="11777" width="46.28515625" style="17" bestFit="1" customWidth="1"/>
    <col min="11778" max="11778" width="11" style="17" bestFit="1" customWidth="1"/>
    <col min="11779" max="11779" width="10" style="17" bestFit="1" customWidth="1"/>
    <col min="11780" max="11780" width="11" style="17" bestFit="1" customWidth="1"/>
    <col min="11781" max="11781" width="9.85546875" style="17" bestFit="1" customWidth="1"/>
    <col min="11782" max="12032" width="9.140625" style="17"/>
    <col min="12033" max="12033" width="46.28515625" style="17" bestFit="1" customWidth="1"/>
    <col min="12034" max="12034" width="11" style="17" bestFit="1" customWidth="1"/>
    <col min="12035" max="12035" width="10" style="17" bestFit="1" customWidth="1"/>
    <col min="12036" max="12036" width="11" style="17" bestFit="1" customWidth="1"/>
    <col min="12037" max="12037" width="9.85546875" style="17" bestFit="1" customWidth="1"/>
    <col min="12038" max="12288" width="9.140625" style="17"/>
    <col min="12289" max="12289" width="46.28515625" style="17" bestFit="1" customWidth="1"/>
    <col min="12290" max="12290" width="11" style="17" bestFit="1" customWidth="1"/>
    <col min="12291" max="12291" width="10" style="17" bestFit="1" customWidth="1"/>
    <col min="12292" max="12292" width="11" style="17" bestFit="1" customWidth="1"/>
    <col min="12293" max="12293" width="9.85546875" style="17" bestFit="1" customWidth="1"/>
    <col min="12294" max="12544" width="9.140625" style="17"/>
    <col min="12545" max="12545" width="46.28515625" style="17" bestFit="1" customWidth="1"/>
    <col min="12546" max="12546" width="11" style="17" bestFit="1" customWidth="1"/>
    <col min="12547" max="12547" width="10" style="17" bestFit="1" customWidth="1"/>
    <col min="12548" max="12548" width="11" style="17" bestFit="1" customWidth="1"/>
    <col min="12549" max="12549" width="9.85546875" style="17" bestFit="1" customWidth="1"/>
    <col min="12550" max="12800" width="9.140625" style="17"/>
    <col min="12801" max="12801" width="46.28515625" style="17" bestFit="1" customWidth="1"/>
    <col min="12802" max="12802" width="11" style="17" bestFit="1" customWidth="1"/>
    <col min="12803" max="12803" width="10" style="17" bestFit="1" customWidth="1"/>
    <col min="12804" max="12804" width="11" style="17" bestFit="1" customWidth="1"/>
    <col min="12805" max="12805" width="9.85546875" style="17" bestFit="1" customWidth="1"/>
    <col min="12806" max="13056" width="9.140625" style="17"/>
    <col min="13057" max="13057" width="46.28515625" style="17" bestFit="1" customWidth="1"/>
    <col min="13058" max="13058" width="11" style="17" bestFit="1" customWidth="1"/>
    <col min="13059" max="13059" width="10" style="17" bestFit="1" customWidth="1"/>
    <col min="13060" max="13060" width="11" style="17" bestFit="1" customWidth="1"/>
    <col min="13061" max="13061" width="9.85546875" style="17" bestFit="1" customWidth="1"/>
    <col min="13062" max="13312" width="9.140625" style="17"/>
    <col min="13313" max="13313" width="46.28515625" style="17" bestFit="1" customWidth="1"/>
    <col min="13314" max="13314" width="11" style="17" bestFit="1" customWidth="1"/>
    <col min="13315" max="13315" width="10" style="17" bestFit="1" customWidth="1"/>
    <col min="13316" max="13316" width="11" style="17" bestFit="1" customWidth="1"/>
    <col min="13317" max="13317" width="9.85546875" style="17" bestFit="1" customWidth="1"/>
    <col min="13318" max="13568" width="9.140625" style="17"/>
    <col min="13569" max="13569" width="46.28515625" style="17" bestFit="1" customWidth="1"/>
    <col min="13570" max="13570" width="11" style="17" bestFit="1" customWidth="1"/>
    <col min="13571" max="13571" width="10" style="17" bestFit="1" customWidth="1"/>
    <col min="13572" max="13572" width="11" style="17" bestFit="1" customWidth="1"/>
    <col min="13573" max="13573" width="9.85546875" style="17" bestFit="1" customWidth="1"/>
    <col min="13574" max="13824" width="9.140625" style="17"/>
    <col min="13825" max="13825" width="46.28515625" style="17" bestFit="1" customWidth="1"/>
    <col min="13826" max="13826" width="11" style="17" bestFit="1" customWidth="1"/>
    <col min="13827" max="13827" width="10" style="17" bestFit="1" customWidth="1"/>
    <col min="13828" max="13828" width="11" style="17" bestFit="1" customWidth="1"/>
    <col min="13829" max="13829" width="9.85546875" style="17" bestFit="1" customWidth="1"/>
    <col min="13830" max="14080" width="9.140625" style="17"/>
    <col min="14081" max="14081" width="46.28515625" style="17" bestFit="1" customWidth="1"/>
    <col min="14082" max="14082" width="11" style="17" bestFit="1" customWidth="1"/>
    <col min="14083" max="14083" width="10" style="17" bestFit="1" customWidth="1"/>
    <col min="14084" max="14084" width="11" style="17" bestFit="1" customWidth="1"/>
    <col min="14085" max="14085" width="9.85546875" style="17" bestFit="1" customWidth="1"/>
    <col min="14086" max="14336" width="9.140625" style="17"/>
    <col min="14337" max="14337" width="46.28515625" style="17" bestFit="1" customWidth="1"/>
    <col min="14338" max="14338" width="11" style="17" bestFit="1" customWidth="1"/>
    <col min="14339" max="14339" width="10" style="17" bestFit="1" customWidth="1"/>
    <col min="14340" max="14340" width="11" style="17" bestFit="1" customWidth="1"/>
    <col min="14341" max="14341" width="9.85546875" style="17" bestFit="1" customWidth="1"/>
    <col min="14342" max="14592" width="9.140625" style="17"/>
    <col min="14593" max="14593" width="46.28515625" style="17" bestFit="1" customWidth="1"/>
    <col min="14594" max="14594" width="11" style="17" bestFit="1" customWidth="1"/>
    <col min="14595" max="14595" width="10" style="17" bestFit="1" customWidth="1"/>
    <col min="14596" max="14596" width="11" style="17" bestFit="1" customWidth="1"/>
    <col min="14597" max="14597" width="9.85546875" style="17" bestFit="1" customWidth="1"/>
    <col min="14598" max="14848" width="9.140625" style="17"/>
    <col min="14849" max="14849" width="46.28515625" style="17" bestFit="1" customWidth="1"/>
    <col min="14850" max="14850" width="11" style="17" bestFit="1" customWidth="1"/>
    <col min="14851" max="14851" width="10" style="17" bestFit="1" customWidth="1"/>
    <col min="14852" max="14852" width="11" style="17" bestFit="1" customWidth="1"/>
    <col min="14853" max="14853" width="9.85546875" style="17" bestFit="1" customWidth="1"/>
    <col min="14854" max="15104" width="9.140625" style="17"/>
    <col min="15105" max="15105" width="46.28515625" style="17" bestFit="1" customWidth="1"/>
    <col min="15106" max="15106" width="11" style="17" bestFit="1" customWidth="1"/>
    <col min="15107" max="15107" width="10" style="17" bestFit="1" customWidth="1"/>
    <col min="15108" max="15108" width="11" style="17" bestFit="1" customWidth="1"/>
    <col min="15109" max="15109" width="9.85546875" style="17" bestFit="1" customWidth="1"/>
    <col min="15110" max="15360" width="9.140625" style="17"/>
    <col min="15361" max="15361" width="46.28515625" style="17" bestFit="1" customWidth="1"/>
    <col min="15362" max="15362" width="11" style="17" bestFit="1" customWidth="1"/>
    <col min="15363" max="15363" width="10" style="17" bestFit="1" customWidth="1"/>
    <col min="15364" max="15364" width="11" style="17" bestFit="1" customWidth="1"/>
    <col min="15365" max="15365" width="9.85546875" style="17" bestFit="1" customWidth="1"/>
    <col min="15366" max="15616" width="9.140625" style="17"/>
    <col min="15617" max="15617" width="46.28515625" style="17" bestFit="1" customWidth="1"/>
    <col min="15618" max="15618" width="11" style="17" bestFit="1" customWidth="1"/>
    <col min="15619" max="15619" width="10" style="17" bestFit="1" customWidth="1"/>
    <col min="15620" max="15620" width="11" style="17" bestFit="1" customWidth="1"/>
    <col min="15621" max="15621" width="9.85546875" style="17" bestFit="1" customWidth="1"/>
    <col min="15622" max="15872" width="9.140625" style="17"/>
    <col min="15873" max="15873" width="46.28515625" style="17" bestFit="1" customWidth="1"/>
    <col min="15874" max="15874" width="11" style="17" bestFit="1" customWidth="1"/>
    <col min="15875" max="15875" width="10" style="17" bestFit="1" customWidth="1"/>
    <col min="15876" max="15876" width="11" style="17" bestFit="1" customWidth="1"/>
    <col min="15877" max="15877" width="9.85546875" style="17" bestFit="1" customWidth="1"/>
    <col min="15878" max="16128" width="9.140625" style="17"/>
    <col min="16129" max="16129" width="46.28515625" style="17" bestFit="1" customWidth="1"/>
    <col min="16130" max="16130" width="11" style="17" bestFit="1" customWidth="1"/>
    <col min="16131" max="16131" width="10" style="17" bestFit="1" customWidth="1"/>
    <col min="16132" max="16132" width="11" style="17" bestFit="1" customWidth="1"/>
    <col min="16133" max="16133" width="9.85546875" style="17" bestFit="1" customWidth="1"/>
    <col min="16134" max="16384" width="9.140625" style="17"/>
  </cols>
  <sheetData>
    <row r="1" spans="1:5" ht="18.75">
      <c r="A1" s="1" t="s">
        <v>470</v>
      </c>
    </row>
    <row r="2" spans="1:5" ht="158.25" customHeight="1">
      <c r="A2" s="2511" t="s">
        <v>815</v>
      </c>
      <c r="B2" s="2511"/>
      <c r="C2" s="2511"/>
      <c r="D2" s="2511"/>
      <c r="E2" s="2511"/>
    </row>
    <row r="4" spans="1:5">
      <c r="A4" s="2466" t="s">
        <v>471</v>
      </c>
      <c r="B4" s="2466"/>
      <c r="C4" s="2466"/>
      <c r="D4" s="2466"/>
      <c r="E4" s="2466"/>
    </row>
    <row r="5" spans="1:5">
      <c r="A5" s="263" t="s">
        <v>472</v>
      </c>
      <c r="B5" s="110"/>
      <c r="C5" s="110"/>
      <c r="D5" s="110"/>
      <c r="E5" s="110"/>
    </row>
    <row r="6" spans="1:5">
      <c r="A6" s="2472" t="s">
        <v>473</v>
      </c>
      <c r="B6" s="2479">
        <v>2008</v>
      </c>
      <c r="C6" s="2479"/>
      <c r="D6" s="2479">
        <v>2009</v>
      </c>
      <c r="E6" s="2479"/>
    </row>
    <row r="7" spans="1:5">
      <c r="A7" s="2473"/>
      <c r="B7" s="20" t="s">
        <v>114</v>
      </c>
      <c r="C7" s="20" t="s">
        <v>224</v>
      </c>
      <c r="D7" s="20" t="s">
        <v>114</v>
      </c>
      <c r="E7" s="20" t="s">
        <v>224</v>
      </c>
    </row>
    <row r="8" spans="1:5">
      <c r="A8" s="145" t="s">
        <v>14</v>
      </c>
      <c r="B8" s="111">
        <v>1658919</v>
      </c>
      <c r="C8" s="111">
        <v>1250466</v>
      </c>
      <c r="D8" s="111">
        <v>1354595</v>
      </c>
      <c r="E8" s="111">
        <v>1186827</v>
      </c>
    </row>
    <row r="9" spans="1:5">
      <c r="A9" s="231" t="s">
        <v>474</v>
      </c>
      <c r="B9" s="113">
        <v>456691</v>
      </c>
      <c r="C9" s="113">
        <v>79600</v>
      </c>
      <c r="D9" s="113">
        <v>426669</v>
      </c>
      <c r="E9" s="113">
        <v>222900</v>
      </c>
    </row>
    <row r="10" spans="1:5">
      <c r="A10" s="231" t="s">
        <v>475</v>
      </c>
      <c r="B10" s="113">
        <v>618377</v>
      </c>
      <c r="C10" s="113">
        <v>583600</v>
      </c>
      <c r="D10" s="113">
        <v>375621</v>
      </c>
      <c r="E10" s="113">
        <v>325800</v>
      </c>
    </row>
    <row r="11" spans="1:5">
      <c r="A11" s="231" t="s">
        <v>476</v>
      </c>
      <c r="B11" s="420">
        <v>583851</v>
      </c>
      <c r="C11" s="420">
        <v>587266</v>
      </c>
      <c r="D11" s="113">
        <v>552305</v>
      </c>
      <c r="E11" s="113">
        <v>638127</v>
      </c>
    </row>
    <row r="12" spans="1:5">
      <c r="A12" s="6" t="s">
        <v>317</v>
      </c>
      <c r="B12" s="6"/>
      <c r="C12" s="6"/>
      <c r="D12" s="6"/>
      <c r="E12" s="6"/>
    </row>
    <row r="13" spans="1:5">
      <c r="A13" s="7"/>
    </row>
    <row r="14" spans="1:5">
      <c r="A14" s="2466" t="s">
        <v>477</v>
      </c>
      <c r="B14" s="2466"/>
      <c r="C14" s="2466"/>
      <c r="D14" s="2466"/>
      <c r="E14" s="2466"/>
    </row>
    <row r="15" spans="1:5">
      <c r="A15" s="263" t="s">
        <v>478</v>
      </c>
      <c r="E15" s="110"/>
    </row>
    <row r="16" spans="1:5">
      <c r="A16" s="657" t="s">
        <v>473</v>
      </c>
      <c r="B16" s="20">
        <v>2005</v>
      </c>
      <c r="C16" s="170">
        <v>2007</v>
      </c>
      <c r="D16" s="20">
        <v>2008</v>
      </c>
      <c r="E16" s="20">
        <v>2009</v>
      </c>
    </row>
    <row r="17" spans="1:5">
      <c r="A17" s="145" t="s">
        <v>14</v>
      </c>
      <c r="B17" s="69">
        <v>43538</v>
      </c>
      <c r="C17" s="69">
        <v>113879</v>
      </c>
      <c r="D17" s="69">
        <v>121372</v>
      </c>
      <c r="E17" s="69">
        <v>81851</v>
      </c>
    </row>
    <row r="18" spans="1:5">
      <c r="A18" s="231" t="s">
        <v>475</v>
      </c>
      <c r="B18" s="420">
        <v>43538</v>
      </c>
      <c r="C18" s="152">
        <v>62355</v>
      </c>
      <c r="D18" s="420">
        <v>62318</v>
      </c>
      <c r="E18" s="420">
        <v>29299</v>
      </c>
    </row>
    <row r="19" spans="1:5">
      <c r="A19" s="231" t="s">
        <v>476</v>
      </c>
      <c r="B19" s="105" t="s">
        <v>86</v>
      </c>
      <c r="C19" s="420">
        <v>51524</v>
      </c>
      <c r="D19" s="420">
        <v>59054</v>
      </c>
      <c r="E19" s="420">
        <v>52552</v>
      </c>
    </row>
    <row r="20" spans="1:5">
      <c r="A20" s="6" t="s">
        <v>317</v>
      </c>
      <c r="B20" s="6"/>
      <c r="C20" s="6"/>
      <c r="D20" s="6"/>
      <c r="E20" s="6"/>
    </row>
    <row r="22" spans="1:5">
      <c r="A22" s="2466" t="s">
        <v>479</v>
      </c>
      <c r="B22" s="2466"/>
      <c r="C22" s="2466"/>
      <c r="D22" s="2466"/>
      <c r="E22" s="2466"/>
    </row>
    <row r="23" spans="1:5">
      <c r="A23" s="263" t="s">
        <v>480</v>
      </c>
      <c r="B23" s="110"/>
      <c r="C23" s="110"/>
      <c r="D23" s="110"/>
      <c r="E23" s="110"/>
    </row>
    <row r="24" spans="1:5">
      <c r="A24" s="235" t="s">
        <v>473</v>
      </c>
      <c r="B24" s="20">
        <v>2005</v>
      </c>
      <c r="C24" s="170">
        <v>2007</v>
      </c>
      <c r="D24" s="20">
        <v>2008</v>
      </c>
      <c r="E24" s="20">
        <v>2009</v>
      </c>
    </row>
    <row r="25" spans="1:5">
      <c r="A25" s="231" t="s">
        <v>474</v>
      </c>
      <c r="B25" s="420">
        <v>277</v>
      </c>
      <c r="C25" s="421">
        <v>257.2</v>
      </c>
      <c r="D25" s="421">
        <v>426</v>
      </c>
      <c r="E25" s="420">
        <v>242</v>
      </c>
    </row>
    <row r="26" spans="1:5">
      <c r="A26" s="231" t="s">
        <v>475</v>
      </c>
      <c r="B26" s="420">
        <v>238</v>
      </c>
      <c r="C26" s="421">
        <v>292.39999999999998</v>
      </c>
      <c r="D26" s="421">
        <v>500</v>
      </c>
      <c r="E26" s="420">
        <v>284</v>
      </c>
    </row>
    <row r="27" spans="1:5">
      <c r="A27" s="231" t="s">
        <v>476</v>
      </c>
      <c r="B27" s="420" t="s">
        <v>886</v>
      </c>
      <c r="C27" s="420">
        <v>1521</v>
      </c>
      <c r="D27" s="420">
        <v>1701</v>
      </c>
      <c r="E27" s="420">
        <v>1185</v>
      </c>
    </row>
    <row r="28" spans="1:5">
      <c r="A28" s="6" t="s">
        <v>317</v>
      </c>
      <c r="B28" s="6"/>
      <c r="C28" s="6"/>
      <c r="D28" s="6"/>
      <c r="E28" s="6"/>
    </row>
    <row r="29" spans="1:5">
      <c r="A29" s="7" t="s">
        <v>481</v>
      </c>
    </row>
  </sheetData>
  <protectedRanges>
    <protectedRange sqref="D11:E11" name="Range1_7_1"/>
    <protectedRange sqref="B11:C11" name="Range1_18"/>
    <protectedRange sqref="B19:E19 B18 D18:E18" name="Range1_20"/>
    <protectedRange sqref="B25:E27" name="Range1_21"/>
    <protectedRange sqref="B9:E10" name="Range1"/>
  </protectedRanges>
  <mergeCells count="7">
    <mergeCell ref="A22:E22"/>
    <mergeCell ref="A2:E2"/>
    <mergeCell ref="A4:E4"/>
    <mergeCell ref="A6:A7"/>
    <mergeCell ref="B6:C6"/>
    <mergeCell ref="D6:E6"/>
    <mergeCell ref="A14:E14"/>
  </mergeCells>
  <pageMargins left="0.7" right="0.7" top="0.75" bottom="0.56999999999999995" header="0.3" footer="0.3"/>
  <pageSetup paperSize="9" scale="97" orientation="portrait"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L150"/>
  <sheetViews>
    <sheetView view="pageBreakPreview" topLeftCell="C1" zoomScaleSheetLayoutView="100" workbookViewId="0">
      <selection activeCell="Q138" sqref="Q138"/>
    </sheetView>
  </sheetViews>
  <sheetFormatPr defaultRowHeight="15"/>
  <cols>
    <col min="1" max="1" width="35.85546875" style="17" customWidth="1"/>
    <col min="2" max="2" width="11" style="17" customWidth="1"/>
    <col min="3" max="3" width="12.7109375" style="17" customWidth="1"/>
    <col min="4" max="4" width="11" style="17" customWidth="1"/>
    <col min="5" max="5" width="12" style="17" customWidth="1"/>
    <col min="6" max="6" width="9.140625" style="17"/>
    <col min="7" max="7" width="14.5703125" style="17" customWidth="1"/>
    <col min="8" max="8" width="15.28515625" style="17" bestFit="1" customWidth="1"/>
    <col min="9" max="256" width="9.140625" style="17"/>
    <col min="257" max="257" width="44.85546875" style="17" customWidth="1"/>
    <col min="258" max="258" width="14.140625" style="17" bestFit="1" customWidth="1"/>
    <col min="259" max="259" width="15.5703125" style="17" bestFit="1" customWidth="1"/>
    <col min="260" max="260" width="14.140625" style="17" bestFit="1" customWidth="1"/>
    <col min="261" max="261" width="14" style="17" bestFit="1" customWidth="1"/>
    <col min="262" max="512" width="9.140625" style="17"/>
    <col min="513" max="513" width="44.85546875" style="17" customWidth="1"/>
    <col min="514" max="514" width="14.140625" style="17" bestFit="1" customWidth="1"/>
    <col min="515" max="515" width="15.5703125" style="17" bestFit="1" customWidth="1"/>
    <col min="516" max="516" width="14.140625" style="17" bestFit="1" customWidth="1"/>
    <col min="517" max="517" width="14" style="17" bestFit="1" customWidth="1"/>
    <col min="518" max="768" width="9.140625" style="17"/>
    <col min="769" max="769" width="44.85546875" style="17" customWidth="1"/>
    <col min="770" max="770" width="14.140625" style="17" bestFit="1" customWidth="1"/>
    <col min="771" max="771" width="15.5703125" style="17" bestFit="1" customWidth="1"/>
    <col min="772" max="772" width="14.140625" style="17" bestFit="1" customWidth="1"/>
    <col min="773" max="773" width="14" style="17" bestFit="1" customWidth="1"/>
    <col min="774" max="1024" width="9.140625" style="17"/>
    <col min="1025" max="1025" width="44.85546875" style="17" customWidth="1"/>
    <col min="1026" max="1026" width="14.140625" style="17" bestFit="1" customWidth="1"/>
    <col min="1027" max="1027" width="15.5703125" style="17" bestFit="1" customWidth="1"/>
    <col min="1028" max="1028" width="14.140625" style="17" bestFit="1" customWidth="1"/>
    <col min="1029" max="1029" width="14" style="17" bestFit="1" customWidth="1"/>
    <col min="1030" max="1280" width="9.140625" style="17"/>
    <col min="1281" max="1281" width="44.85546875" style="17" customWidth="1"/>
    <col min="1282" max="1282" width="14.140625" style="17" bestFit="1" customWidth="1"/>
    <col min="1283" max="1283" width="15.5703125" style="17" bestFit="1" customWidth="1"/>
    <col min="1284" max="1284" width="14.140625" style="17" bestFit="1" customWidth="1"/>
    <col min="1285" max="1285" width="14" style="17" bestFit="1" customWidth="1"/>
    <col min="1286" max="1536" width="9.140625" style="17"/>
    <col min="1537" max="1537" width="44.85546875" style="17" customWidth="1"/>
    <col min="1538" max="1538" width="14.140625" style="17" bestFit="1" customWidth="1"/>
    <col min="1539" max="1539" width="15.5703125" style="17" bestFit="1" customWidth="1"/>
    <col min="1540" max="1540" width="14.140625" style="17" bestFit="1" customWidth="1"/>
    <col min="1541" max="1541" width="14" style="17" bestFit="1" customWidth="1"/>
    <col min="1542" max="1792" width="9.140625" style="17"/>
    <col min="1793" max="1793" width="44.85546875" style="17" customWidth="1"/>
    <col min="1794" max="1794" width="14.140625" style="17" bestFit="1" customWidth="1"/>
    <col min="1795" max="1795" width="15.5703125" style="17" bestFit="1" customWidth="1"/>
    <col min="1796" max="1796" width="14.140625" style="17" bestFit="1" customWidth="1"/>
    <col min="1797" max="1797" width="14" style="17" bestFit="1" customWidth="1"/>
    <col min="1798" max="2048" width="9.140625" style="17"/>
    <col min="2049" max="2049" width="44.85546875" style="17" customWidth="1"/>
    <col min="2050" max="2050" width="14.140625" style="17" bestFit="1" customWidth="1"/>
    <col min="2051" max="2051" width="15.5703125" style="17" bestFit="1" customWidth="1"/>
    <col min="2052" max="2052" width="14.140625" style="17" bestFit="1" customWidth="1"/>
    <col min="2053" max="2053" width="14" style="17" bestFit="1" customWidth="1"/>
    <col min="2054" max="2304" width="9.140625" style="17"/>
    <col min="2305" max="2305" width="44.85546875" style="17" customWidth="1"/>
    <col min="2306" max="2306" width="14.140625" style="17" bestFit="1" customWidth="1"/>
    <col min="2307" max="2307" width="15.5703125" style="17" bestFit="1" customWidth="1"/>
    <col min="2308" max="2308" width="14.140625" style="17" bestFit="1" customWidth="1"/>
    <col min="2309" max="2309" width="14" style="17" bestFit="1" customWidth="1"/>
    <col min="2310" max="2560" width="9.140625" style="17"/>
    <col min="2561" max="2561" width="44.85546875" style="17" customWidth="1"/>
    <col min="2562" max="2562" width="14.140625" style="17" bestFit="1" customWidth="1"/>
    <col min="2563" max="2563" width="15.5703125" style="17" bestFit="1" customWidth="1"/>
    <col min="2564" max="2564" width="14.140625" style="17" bestFit="1" customWidth="1"/>
    <col min="2565" max="2565" width="14" style="17" bestFit="1" customWidth="1"/>
    <col min="2566" max="2816" width="9.140625" style="17"/>
    <col min="2817" max="2817" width="44.85546875" style="17" customWidth="1"/>
    <col min="2818" max="2818" width="14.140625" style="17" bestFit="1" customWidth="1"/>
    <col min="2819" max="2819" width="15.5703125" style="17" bestFit="1" customWidth="1"/>
    <col min="2820" max="2820" width="14.140625" style="17" bestFit="1" customWidth="1"/>
    <col min="2821" max="2821" width="14" style="17" bestFit="1" customWidth="1"/>
    <col min="2822" max="3072" width="9.140625" style="17"/>
    <col min="3073" max="3073" width="44.85546875" style="17" customWidth="1"/>
    <col min="3074" max="3074" width="14.140625" style="17" bestFit="1" customWidth="1"/>
    <col min="3075" max="3075" width="15.5703125" style="17" bestFit="1" customWidth="1"/>
    <col min="3076" max="3076" width="14.140625" style="17" bestFit="1" customWidth="1"/>
    <col min="3077" max="3077" width="14" style="17" bestFit="1" customWidth="1"/>
    <col min="3078" max="3328" width="9.140625" style="17"/>
    <col min="3329" max="3329" width="44.85546875" style="17" customWidth="1"/>
    <col min="3330" max="3330" width="14.140625" style="17" bestFit="1" customWidth="1"/>
    <col min="3331" max="3331" width="15.5703125" style="17" bestFit="1" customWidth="1"/>
    <col min="3332" max="3332" width="14.140625" style="17" bestFit="1" customWidth="1"/>
    <col min="3333" max="3333" width="14" style="17" bestFit="1" customWidth="1"/>
    <col min="3334" max="3584" width="9.140625" style="17"/>
    <col min="3585" max="3585" width="44.85546875" style="17" customWidth="1"/>
    <col min="3586" max="3586" width="14.140625" style="17" bestFit="1" customWidth="1"/>
    <col min="3587" max="3587" width="15.5703125" style="17" bestFit="1" customWidth="1"/>
    <col min="3588" max="3588" width="14.140625" style="17" bestFit="1" customWidth="1"/>
    <col min="3589" max="3589" width="14" style="17" bestFit="1" customWidth="1"/>
    <col min="3590" max="3840" width="9.140625" style="17"/>
    <col min="3841" max="3841" width="44.85546875" style="17" customWidth="1"/>
    <col min="3842" max="3842" width="14.140625" style="17" bestFit="1" customWidth="1"/>
    <col min="3843" max="3843" width="15.5703125" style="17" bestFit="1" customWidth="1"/>
    <col min="3844" max="3844" width="14.140625" style="17" bestFit="1" customWidth="1"/>
    <col min="3845" max="3845" width="14" style="17" bestFit="1" customWidth="1"/>
    <col min="3846" max="4096" width="9.140625" style="17"/>
    <col min="4097" max="4097" width="44.85546875" style="17" customWidth="1"/>
    <col min="4098" max="4098" width="14.140625" style="17" bestFit="1" customWidth="1"/>
    <col min="4099" max="4099" width="15.5703125" style="17" bestFit="1" customWidth="1"/>
    <col min="4100" max="4100" width="14.140625" style="17" bestFit="1" customWidth="1"/>
    <col min="4101" max="4101" width="14" style="17" bestFit="1" customWidth="1"/>
    <col min="4102" max="4352" width="9.140625" style="17"/>
    <col min="4353" max="4353" width="44.85546875" style="17" customWidth="1"/>
    <col min="4354" max="4354" width="14.140625" style="17" bestFit="1" customWidth="1"/>
    <col min="4355" max="4355" width="15.5703125" style="17" bestFit="1" customWidth="1"/>
    <col min="4356" max="4356" width="14.140625" style="17" bestFit="1" customWidth="1"/>
    <col min="4357" max="4357" width="14" style="17" bestFit="1" customWidth="1"/>
    <col min="4358" max="4608" width="9.140625" style="17"/>
    <col min="4609" max="4609" width="44.85546875" style="17" customWidth="1"/>
    <col min="4610" max="4610" width="14.140625" style="17" bestFit="1" customWidth="1"/>
    <col min="4611" max="4611" width="15.5703125" style="17" bestFit="1" customWidth="1"/>
    <col min="4612" max="4612" width="14.140625" style="17" bestFit="1" customWidth="1"/>
    <col min="4613" max="4613" width="14" style="17" bestFit="1" customWidth="1"/>
    <col min="4614" max="4864" width="9.140625" style="17"/>
    <col min="4865" max="4865" width="44.85546875" style="17" customWidth="1"/>
    <col min="4866" max="4866" width="14.140625" style="17" bestFit="1" customWidth="1"/>
    <col min="4867" max="4867" width="15.5703125" style="17" bestFit="1" customWidth="1"/>
    <col min="4868" max="4868" width="14.140625" style="17" bestFit="1" customWidth="1"/>
    <col min="4869" max="4869" width="14" style="17" bestFit="1" customWidth="1"/>
    <col min="4870" max="5120" width="9.140625" style="17"/>
    <col min="5121" max="5121" width="44.85546875" style="17" customWidth="1"/>
    <col min="5122" max="5122" width="14.140625" style="17" bestFit="1" customWidth="1"/>
    <col min="5123" max="5123" width="15.5703125" style="17" bestFit="1" customWidth="1"/>
    <col min="5124" max="5124" width="14.140625" style="17" bestFit="1" customWidth="1"/>
    <col min="5125" max="5125" width="14" style="17" bestFit="1" customWidth="1"/>
    <col min="5126" max="5376" width="9.140625" style="17"/>
    <col min="5377" max="5377" width="44.85546875" style="17" customWidth="1"/>
    <col min="5378" max="5378" width="14.140625" style="17" bestFit="1" customWidth="1"/>
    <col min="5379" max="5379" width="15.5703125" style="17" bestFit="1" customWidth="1"/>
    <col min="5380" max="5380" width="14.140625" style="17" bestFit="1" customWidth="1"/>
    <col min="5381" max="5381" width="14" style="17" bestFit="1" customWidth="1"/>
    <col min="5382" max="5632" width="9.140625" style="17"/>
    <col min="5633" max="5633" width="44.85546875" style="17" customWidth="1"/>
    <col min="5634" max="5634" width="14.140625" style="17" bestFit="1" customWidth="1"/>
    <col min="5635" max="5635" width="15.5703125" style="17" bestFit="1" customWidth="1"/>
    <col min="5636" max="5636" width="14.140625" style="17" bestFit="1" customWidth="1"/>
    <col min="5637" max="5637" width="14" style="17" bestFit="1" customWidth="1"/>
    <col min="5638" max="5888" width="9.140625" style="17"/>
    <col min="5889" max="5889" width="44.85546875" style="17" customWidth="1"/>
    <col min="5890" max="5890" width="14.140625" style="17" bestFit="1" customWidth="1"/>
    <col min="5891" max="5891" width="15.5703125" style="17" bestFit="1" customWidth="1"/>
    <col min="5892" max="5892" width="14.140625" style="17" bestFit="1" customWidth="1"/>
    <col min="5893" max="5893" width="14" style="17" bestFit="1" customWidth="1"/>
    <col min="5894" max="6144" width="9.140625" style="17"/>
    <col min="6145" max="6145" width="44.85546875" style="17" customWidth="1"/>
    <col min="6146" max="6146" width="14.140625" style="17" bestFit="1" customWidth="1"/>
    <col min="6147" max="6147" width="15.5703125" style="17" bestFit="1" customWidth="1"/>
    <col min="6148" max="6148" width="14.140625" style="17" bestFit="1" customWidth="1"/>
    <col min="6149" max="6149" width="14" style="17" bestFit="1" customWidth="1"/>
    <col min="6150" max="6400" width="9.140625" style="17"/>
    <col min="6401" max="6401" width="44.85546875" style="17" customWidth="1"/>
    <col min="6402" max="6402" width="14.140625" style="17" bestFit="1" customWidth="1"/>
    <col min="6403" max="6403" width="15.5703125" style="17" bestFit="1" customWidth="1"/>
    <col min="6404" max="6404" width="14.140625" style="17" bestFit="1" customWidth="1"/>
    <col min="6405" max="6405" width="14" style="17" bestFit="1" customWidth="1"/>
    <col min="6406" max="6656" width="9.140625" style="17"/>
    <col min="6657" max="6657" width="44.85546875" style="17" customWidth="1"/>
    <col min="6658" max="6658" width="14.140625" style="17" bestFit="1" customWidth="1"/>
    <col min="6659" max="6659" width="15.5703125" style="17" bestFit="1" customWidth="1"/>
    <col min="6660" max="6660" width="14.140625" style="17" bestFit="1" customWidth="1"/>
    <col min="6661" max="6661" width="14" style="17" bestFit="1" customWidth="1"/>
    <col min="6662" max="6912" width="9.140625" style="17"/>
    <col min="6913" max="6913" width="44.85546875" style="17" customWidth="1"/>
    <col min="6914" max="6914" width="14.140625" style="17" bestFit="1" customWidth="1"/>
    <col min="6915" max="6915" width="15.5703125" style="17" bestFit="1" customWidth="1"/>
    <col min="6916" max="6916" width="14.140625" style="17" bestFit="1" customWidth="1"/>
    <col min="6917" max="6917" width="14" style="17" bestFit="1" customWidth="1"/>
    <col min="6918" max="7168" width="9.140625" style="17"/>
    <col min="7169" max="7169" width="44.85546875" style="17" customWidth="1"/>
    <col min="7170" max="7170" width="14.140625" style="17" bestFit="1" customWidth="1"/>
    <col min="7171" max="7171" width="15.5703125" style="17" bestFit="1" customWidth="1"/>
    <col min="7172" max="7172" width="14.140625" style="17" bestFit="1" customWidth="1"/>
    <col min="7173" max="7173" width="14" style="17" bestFit="1" customWidth="1"/>
    <col min="7174" max="7424" width="9.140625" style="17"/>
    <col min="7425" max="7425" width="44.85546875" style="17" customWidth="1"/>
    <col min="7426" max="7426" width="14.140625" style="17" bestFit="1" customWidth="1"/>
    <col min="7427" max="7427" width="15.5703125" style="17" bestFit="1" customWidth="1"/>
    <col min="7428" max="7428" width="14.140625" style="17" bestFit="1" customWidth="1"/>
    <col min="7429" max="7429" width="14" style="17" bestFit="1" customWidth="1"/>
    <col min="7430" max="7680" width="9.140625" style="17"/>
    <col min="7681" max="7681" width="44.85546875" style="17" customWidth="1"/>
    <col min="7682" max="7682" width="14.140625" style="17" bestFit="1" customWidth="1"/>
    <col min="7683" max="7683" width="15.5703125" style="17" bestFit="1" customWidth="1"/>
    <col min="7684" max="7684" width="14.140625" style="17" bestFit="1" customWidth="1"/>
    <col min="7685" max="7685" width="14" style="17" bestFit="1" customWidth="1"/>
    <col min="7686" max="7936" width="9.140625" style="17"/>
    <col min="7937" max="7937" width="44.85546875" style="17" customWidth="1"/>
    <col min="7938" max="7938" width="14.140625" style="17" bestFit="1" customWidth="1"/>
    <col min="7939" max="7939" width="15.5703125" style="17" bestFit="1" customWidth="1"/>
    <col min="7940" max="7940" width="14.140625" style="17" bestFit="1" customWidth="1"/>
    <col min="7941" max="7941" width="14" style="17" bestFit="1" customWidth="1"/>
    <col min="7942" max="8192" width="9.140625" style="17"/>
    <col min="8193" max="8193" width="44.85546875" style="17" customWidth="1"/>
    <col min="8194" max="8194" width="14.140625" style="17" bestFit="1" customWidth="1"/>
    <col min="8195" max="8195" width="15.5703125" style="17" bestFit="1" customWidth="1"/>
    <col min="8196" max="8196" width="14.140625" style="17" bestFit="1" customWidth="1"/>
    <col min="8197" max="8197" width="14" style="17" bestFit="1" customWidth="1"/>
    <col min="8198" max="8448" width="9.140625" style="17"/>
    <col min="8449" max="8449" width="44.85546875" style="17" customWidth="1"/>
    <col min="8450" max="8450" width="14.140625" style="17" bestFit="1" customWidth="1"/>
    <col min="8451" max="8451" width="15.5703125" style="17" bestFit="1" customWidth="1"/>
    <col min="8452" max="8452" width="14.140625" style="17" bestFit="1" customWidth="1"/>
    <col min="8453" max="8453" width="14" style="17" bestFit="1" customWidth="1"/>
    <col min="8454" max="8704" width="9.140625" style="17"/>
    <col min="8705" max="8705" width="44.85546875" style="17" customWidth="1"/>
    <col min="8706" max="8706" width="14.140625" style="17" bestFit="1" customWidth="1"/>
    <col min="8707" max="8707" width="15.5703125" style="17" bestFit="1" customWidth="1"/>
    <col min="8708" max="8708" width="14.140625" style="17" bestFit="1" customWidth="1"/>
    <col min="8709" max="8709" width="14" style="17" bestFit="1" customWidth="1"/>
    <col min="8710" max="8960" width="9.140625" style="17"/>
    <col min="8961" max="8961" width="44.85546875" style="17" customWidth="1"/>
    <col min="8962" max="8962" width="14.140625" style="17" bestFit="1" customWidth="1"/>
    <col min="8963" max="8963" width="15.5703125" style="17" bestFit="1" customWidth="1"/>
    <col min="8964" max="8964" width="14.140625" style="17" bestFit="1" customWidth="1"/>
    <col min="8965" max="8965" width="14" style="17" bestFit="1" customWidth="1"/>
    <col min="8966" max="9216" width="9.140625" style="17"/>
    <col min="9217" max="9217" width="44.85546875" style="17" customWidth="1"/>
    <col min="9218" max="9218" width="14.140625" style="17" bestFit="1" customWidth="1"/>
    <col min="9219" max="9219" width="15.5703125" style="17" bestFit="1" customWidth="1"/>
    <col min="9220" max="9220" width="14.140625" style="17" bestFit="1" customWidth="1"/>
    <col min="9221" max="9221" width="14" style="17" bestFit="1" customWidth="1"/>
    <col min="9222" max="9472" width="9.140625" style="17"/>
    <col min="9473" max="9473" width="44.85546875" style="17" customWidth="1"/>
    <col min="9474" max="9474" width="14.140625" style="17" bestFit="1" customWidth="1"/>
    <col min="9475" max="9475" width="15.5703125" style="17" bestFit="1" customWidth="1"/>
    <col min="9476" max="9476" width="14.140625" style="17" bestFit="1" customWidth="1"/>
    <col min="9477" max="9477" width="14" style="17" bestFit="1" customWidth="1"/>
    <col min="9478" max="9728" width="9.140625" style="17"/>
    <col min="9729" max="9729" width="44.85546875" style="17" customWidth="1"/>
    <col min="9730" max="9730" width="14.140625" style="17" bestFit="1" customWidth="1"/>
    <col min="9731" max="9731" width="15.5703125" style="17" bestFit="1" customWidth="1"/>
    <col min="9732" max="9732" width="14.140625" style="17" bestFit="1" customWidth="1"/>
    <col min="9733" max="9733" width="14" style="17" bestFit="1" customWidth="1"/>
    <col min="9734" max="9984" width="9.140625" style="17"/>
    <col min="9985" max="9985" width="44.85546875" style="17" customWidth="1"/>
    <col min="9986" max="9986" width="14.140625" style="17" bestFit="1" customWidth="1"/>
    <col min="9987" max="9987" width="15.5703125" style="17" bestFit="1" customWidth="1"/>
    <col min="9988" max="9988" width="14.140625" style="17" bestFit="1" customWidth="1"/>
    <col min="9989" max="9989" width="14" style="17" bestFit="1" customWidth="1"/>
    <col min="9990" max="10240" width="9.140625" style="17"/>
    <col min="10241" max="10241" width="44.85546875" style="17" customWidth="1"/>
    <col min="10242" max="10242" width="14.140625" style="17" bestFit="1" customWidth="1"/>
    <col min="10243" max="10243" width="15.5703125" style="17" bestFit="1" customWidth="1"/>
    <col min="10244" max="10244" width="14.140625" style="17" bestFit="1" customWidth="1"/>
    <col min="10245" max="10245" width="14" style="17" bestFit="1" customWidth="1"/>
    <col min="10246" max="10496" width="9.140625" style="17"/>
    <col min="10497" max="10497" width="44.85546875" style="17" customWidth="1"/>
    <col min="10498" max="10498" width="14.140625" style="17" bestFit="1" customWidth="1"/>
    <col min="10499" max="10499" width="15.5703125" style="17" bestFit="1" customWidth="1"/>
    <col min="10500" max="10500" width="14.140625" style="17" bestFit="1" customWidth="1"/>
    <col min="10501" max="10501" width="14" style="17" bestFit="1" customWidth="1"/>
    <col min="10502" max="10752" width="9.140625" style="17"/>
    <col min="10753" max="10753" width="44.85546875" style="17" customWidth="1"/>
    <col min="10754" max="10754" width="14.140625" style="17" bestFit="1" customWidth="1"/>
    <col min="10755" max="10755" width="15.5703125" style="17" bestFit="1" customWidth="1"/>
    <col min="10756" max="10756" width="14.140625" style="17" bestFit="1" customWidth="1"/>
    <col min="10757" max="10757" width="14" style="17" bestFit="1" customWidth="1"/>
    <col min="10758" max="11008" width="9.140625" style="17"/>
    <col min="11009" max="11009" width="44.85546875" style="17" customWidth="1"/>
    <col min="11010" max="11010" width="14.140625" style="17" bestFit="1" customWidth="1"/>
    <col min="11011" max="11011" width="15.5703125" style="17" bestFit="1" customWidth="1"/>
    <col min="11012" max="11012" width="14.140625" style="17" bestFit="1" customWidth="1"/>
    <col min="11013" max="11013" width="14" style="17" bestFit="1" customWidth="1"/>
    <col min="11014" max="11264" width="9.140625" style="17"/>
    <col min="11265" max="11265" width="44.85546875" style="17" customWidth="1"/>
    <col min="11266" max="11266" width="14.140625" style="17" bestFit="1" customWidth="1"/>
    <col min="11267" max="11267" width="15.5703125" style="17" bestFit="1" customWidth="1"/>
    <col min="11268" max="11268" width="14.140625" style="17" bestFit="1" customWidth="1"/>
    <col min="11269" max="11269" width="14" style="17" bestFit="1" customWidth="1"/>
    <col min="11270" max="11520" width="9.140625" style="17"/>
    <col min="11521" max="11521" width="44.85546875" style="17" customWidth="1"/>
    <col min="11522" max="11522" width="14.140625" style="17" bestFit="1" customWidth="1"/>
    <col min="11523" max="11523" width="15.5703125" style="17" bestFit="1" customWidth="1"/>
    <col min="11524" max="11524" width="14.140625" style="17" bestFit="1" customWidth="1"/>
    <col min="11525" max="11525" width="14" style="17" bestFit="1" customWidth="1"/>
    <col min="11526" max="11776" width="9.140625" style="17"/>
    <col min="11777" max="11777" width="44.85546875" style="17" customWidth="1"/>
    <col min="11778" max="11778" width="14.140625" style="17" bestFit="1" customWidth="1"/>
    <col min="11779" max="11779" width="15.5703125" style="17" bestFit="1" customWidth="1"/>
    <col min="11780" max="11780" width="14.140625" style="17" bestFit="1" customWidth="1"/>
    <col min="11781" max="11781" width="14" style="17" bestFit="1" customWidth="1"/>
    <col min="11782" max="12032" width="9.140625" style="17"/>
    <col min="12033" max="12033" width="44.85546875" style="17" customWidth="1"/>
    <col min="12034" max="12034" width="14.140625" style="17" bestFit="1" customWidth="1"/>
    <col min="12035" max="12035" width="15.5703125" style="17" bestFit="1" customWidth="1"/>
    <col min="12036" max="12036" width="14.140625" style="17" bestFit="1" customWidth="1"/>
    <col min="12037" max="12037" width="14" style="17" bestFit="1" customWidth="1"/>
    <col min="12038" max="12288" width="9.140625" style="17"/>
    <col min="12289" max="12289" width="44.85546875" style="17" customWidth="1"/>
    <col min="12290" max="12290" width="14.140625" style="17" bestFit="1" customWidth="1"/>
    <col min="12291" max="12291" width="15.5703125" style="17" bestFit="1" customWidth="1"/>
    <col min="12292" max="12292" width="14.140625" style="17" bestFit="1" customWidth="1"/>
    <col min="12293" max="12293" width="14" style="17" bestFit="1" customWidth="1"/>
    <col min="12294" max="12544" width="9.140625" style="17"/>
    <col min="12545" max="12545" width="44.85546875" style="17" customWidth="1"/>
    <col min="12546" max="12546" width="14.140625" style="17" bestFit="1" customWidth="1"/>
    <col min="12547" max="12547" width="15.5703125" style="17" bestFit="1" customWidth="1"/>
    <col min="12548" max="12548" width="14.140625" style="17" bestFit="1" customWidth="1"/>
    <col min="12549" max="12549" width="14" style="17" bestFit="1" customWidth="1"/>
    <col min="12550" max="12800" width="9.140625" style="17"/>
    <col min="12801" max="12801" width="44.85546875" style="17" customWidth="1"/>
    <col min="12802" max="12802" width="14.140625" style="17" bestFit="1" customWidth="1"/>
    <col min="12803" max="12803" width="15.5703125" style="17" bestFit="1" customWidth="1"/>
    <col min="12804" max="12804" width="14.140625" style="17" bestFit="1" customWidth="1"/>
    <col min="12805" max="12805" width="14" style="17" bestFit="1" customWidth="1"/>
    <col min="12806" max="13056" width="9.140625" style="17"/>
    <col min="13057" max="13057" width="44.85546875" style="17" customWidth="1"/>
    <col min="13058" max="13058" width="14.140625" style="17" bestFit="1" customWidth="1"/>
    <col min="13059" max="13059" width="15.5703125" style="17" bestFit="1" customWidth="1"/>
    <col min="13060" max="13060" width="14.140625" style="17" bestFit="1" customWidth="1"/>
    <col min="13061" max="13061" width="14" style="17" bestFit="1" customWidth="1"/>
    <col min="13062" max="13312" width="9.140625" style="17"/>
    <col min="13313" max="13313" width="44.85546875" style="17" customWidth="1"/>
    <col min="13314" max="13314" width="14.140625" style="17" bestFit="1" customWidth="1"/>
    <col min="13315" max="13315" width="15.5703125" style="17" bestFit="1" customWidth="1"/>
    <col min="13316" max="13316" width="14.140625" style="17" bestFit="1" customWidth="1"/>
    <col min="13317" max="13317" width="14" style="17" bestFit="1" customWidth="1"/>
    <col min="13318" max="13568" width="9.140625" style="17"/>
    <col min="13569" max="13569" width="44.85546875" style="17" customWidth="1"/>
    <col min="13570" max="13570" width="14.140625" style="17" bestFit="1" customWidth="1"/>
    <col min="13571" max="13571" width="15.5703125" style="17" bestFit="1" customWidth="1"/>
    <col min="13572" max="13572" width="14.140625" style="17" bestFit="1" customWidth="1"/>
    <col min="13573" max="13573" width="14" style="17" bestFit="1" customWidth="1"/>
    <col min="13574" max="13824" width="9.140625" style="17"/>
    <col min="13825" max="13825" width="44.85546875" style="17" customWidth="1"/>
    <col min="13826" max="13826" width="14.140625" style="17" bestFit="1" customWidth="1"/>
    <col min="13827" max="13827" width="15.5703125" style="17" bestFit="1" customWidth="1"/>
    <col min="13828" max="13828" width="14.140625" style="17" bestFit="1" customWidth="1"/>
    <col min="13829" max="13829" width="14" style="17" bestFit="1" customWidth="1"/>
    <col min="13830" max="14080" width="9.140625" style="17"/>
    <col min="14081" max="14081" width="44.85546875" style="17" customWidth="1"/>
    <col min="14082" max="14082" width="14.140625" style="17" bestFit="1" customWidth="1"/>
    <col min="14083" max="14083" width="15.5703125" style="17" bestFit="1" customWidth="1"/>
    <col min="14084" max="14084" width="14.140625" style="17" bestFit="1" customWidth="1"/>
    <col min="14085" max="14085" width="14" style="17" bestFit="1" customWidth="1"/>
    <col min="14086" max="14336" width="9.140625" style="17"/>
    <col min="14337" max="14337" width="44.85546875" style="17" customWidth="1"/>
    <col min="14338" max="14338" width="14.140625" style="17" bestFit="1" customWidth="1"/>
    <col min="14339" max="14339" width="15.5703125" style="17" bestFit="1" customWidth="1"/>
    <col min="14340" max="14340" width="14.140625" style="17" bestFit="1" customWidth="1"/>
    <col min="14341" max="14341" width="14" style="17" bestFit="1" customWidth="1"/>
    <col min="14342" max="14592" width="9.140625" style="17"/>
    <col min="14593" max="14593" width="44.85546875" style="17" customWidth="1"/>
    <col min="14594" max="14594" width="14.140625" style="17" bestFit="1" customWidth="1"/>
    <col min="14595" max="14595" width="15.5703125" style="17" bestFit="1" customWidth="1"/>
    <col min="14596" max="14596" width="14.140625" style="17" bestFit="1" customWidth="1"/>
    <col min="14597" max="14597" width="14" style="17" bestFit="1" customWidth="1"/>
    <col min="14598" max="14848" width="9.140625" style="17"/>
    <col min="14849" max="14849" width="44.85546875" style="17" customWidth="1"/>
    <col min="14850" max="14850" width="14.140625" style="17" bestFit="1" customWidth="1"/>
    <col min="14851" max="14851" width="15.5703125" style="17" bestFit="1" customWidth="1"/>
    <col min="14852" max="14852" width="14.140625" style="17" bestFit="1" customWidth="1"/>
    <col min="14853" max="14853" width="14" style="17" bestFit="1" customWidth="1"/>
    <col min="14854" max="15104" width="9.140625" style="17"/>
    <col min="15105" max="15105" width="44.85546875" style="17" customWidth="1"/>
    <col min="15106" max="15106" width="14.140625" style="17" bestFit="1" customWidth="1"/>
    <col min="15107" max="15107" width="15.5703125" style="17" bestFit="1" customWidth="1"/>
    <col min="15108" max="15108" width="14.140625" style="17" bestFit="1" customWidth="1"/>
    <col min="15109" max="15109" width="14" style="17" bestFit="1" customWidth="1"/>
    <col min="15110" max="15360" width="9.140625" style="17"/>
    <col min="15361" max="15361" width="44.85546875" style="17" customWidth="1"/>
    <col min="15362" max="15362" width="14.140625" style="17" bestFit="1" customWidth="1"/>
    <col min="15363" max="15363" width="15.5703125" style="17" bestFit="1" customWidth="1"/>
    <col min="15364" max="15364" width="14.140625" style="17" bestFit="1" customWidth="1"/>
    <col min="15365" max="15365" width="14" style="17" bestFit="1" customWidth="1"/>
    <col min="15366" max="15616" width="9.140625" style="17"/>
    <col min="15617" max="15617" width="44.85546875" style="17" customWidth="1"/>
    <col min="15618" max="15618" width="14.140625" style="17" bestFit="1" customWidth="1"/>
    <col min="15619" max="15619" width="15.5703125" style="17" bestFit="1" customWidth="1"/>
    <col min="15620" max="15620" width="14.140625" style="17" bestFit="1" customWidth="1"/>
    <col min="15621" max="15621" width="14" style="17" bestFit="1" customWidth="1"/>
    <col min="15622" max="15872" width="9.140625" style="17"/>
    <col min="15873" max="15873" width="44.85546875" style="17" customWidth="1"/>
    <col min="15874" max="15874" width="14.140625" style="17" bestFit="1" customWidth="1"/>
    <col min="15875" max="15875" width="15.5703125" style="17" bestFit="1" customWidth="1"/>
    <col min="15876" max="15876" width="14.140625" style="17" bestFit="1" customWidth="1"/>
    <col min="15877" max="15877" width="14" style="17" bestFit="1" customWidth="1"/>
    <col min="15878" max="16128" width="9.140625" style="17"/>
    <col min="16129" max="16129" width="44.85546875" style="17" customWidth="1"/>
    <col min="16130" max="16130" width="14.140625" style="17" bestFit="1" customWidth="1"/>
    <col min="16131" max="16131" width="15.5703125" style="17" bestFit="1" customWidth="1"/>
    <col min="16132" max="16132" width="14.140625" style="17" bestFit="1" customWidth="1"/>
    <col min="16133" max="16133" width="14" style="17" bestFit="1" customWidth="1"/>
    <col min="16134" max="16384" width="9.140625" style="17"/>
  </cols>
  <sheetData>
    <row r="1" spans="1:5" ht="18.75">
      <c r="A1" s="16" t="s">
        <v>76</v>
      </c>
    </row>
    <row r="2" spans="1:5" ht="325.5" customHeight="1">
      <c r="A2" s="2525" t="s">
        <v>942</v>
      </c>
      <c r="B2" s="2525"/>
      <c r="C2" s="2525"/>
      <c r="D2" s="2525"/>
      <c r="E2" s="2525"/>
    </row>
    <row r="3" spans="1:5">
      <c r="A3" s="18"/>
      <c r="B3" s="18"/>
      <c r="C3" s="18"/>
      <c r="D3" s="18"/>
    </row>
    <row r="4" spans="1:5" ht="19.5" customHeight="1">
      <c r="A4" s="2526" t="s">
        <v>77</v>
      </c>
      <c r="B4" s="2526"/>
      <c r="C4" s="2526"/>
      <c r="D4" s="2526"/>
      <c r="E4" s="2526"/>
    </row>
    <row r="5" spans="1:5">
      <c r="A5" s="19" t="s">
        <v>2</v>
      </c>
      <c r="B5" s="20"/>
      <c r="C5" s="20">
        <v>2007</v>
      </c>
      <c r="D5" s="20">
        <v>2008</v>
      </c>
      <c r="E5" s="20">
        <v>2009</v>
      </c>
    </row>
    <row r="6" spans="1:5">
      <c r="A6" s="626" t="s">
        <v>746</v>
      </c>
      <c r="B6" s="22"/>
      <c r="C6" s="23">
        <v>2.2999999999999998</v>
      </c>
      <c r="D6" s="23">
        <v>1.98</v>
      </c>
      <c r="E6" s="24">
        <v>2.662019132873747</v>
      </c>
    </row>
    <row r="7" spans="1:5">
      <c r="A7" s="626" t="s">
        <v>78</v>
      </c>
      <c r="B7" s="22"/>
      <c r="C7" s="23">
        <v>2.9</v>
      </c>
      <c r="D7" s="512">
        <v>2.5317689991235102</v>
      </c>
      <c r="E7" s="24">
        <v>3.6477698907235006</v>
      </c>
    </row>
    <row r="8" spans="1:5">
      <c r="A8" s="626" t="s">
        <v>79</v>
      </c>
      <c r="B8" s="22"/>
      <c r="C8" s="23">
        <v>1.3586965306030667</v>
      </c>
      <c r="D8" s="23">
        <v>2.2634172810676678</v>
      </c>
      <c r="E8" s="24">
        <v>3.0259671616464558</v>
      </c>
    </row>
    <row r="9" spans="1:5">
      <c r="A9" s="626" t="s">
        <v>127</v>
      </c>
      <c r="B9" s="22"/>
      <c r="C9" s="46">
        <v>1330</v>
      </c>
      <c r="D9" s="46">
        <v>1174</v>
      </c>
      <c r="E9" s="46">
        <v>1748.952194</v>
      </c>
    </row>
    <row r="10" spans="1:5">
      <c r="A10" s="2513" t="s">
        <v>725</v>
      </c>
      <c r="B10" s="2513"/>
      <c r="C10" s="2513"/>
      <c r="D10" s="2513"/>
    </row>
    <row r="11" spans="1:5">
      <c r="A11" s="18"/>
      <c r="B11" s="18"/>
      <c r="C11" s="18"/>
      <c r="D11" s="18"/>
    </row>
    <row r="12" spans="1:5">
      <c r="A12" s="2477" t="s">
        <v>80</v>
      </c>
      <c r="B12" s="2477"/>
      <c r="C12" s="2477"/>
      <c r="D12" s="2477"/>
      <c r="E12" s="2477"/>
    </row>
    <row r="13" spans="1:5">
      <c r="A13" s="262" t="s">
        <v>81</v>
      </c>
      <c r="B13" s="27"/>
      <c r="C13" s="27"/>
      <c r="D13" s="27"/>
      <c r="E13" s="27"/>
    </row>
    <row r="14" spans="1:5">
      <c r="A14" s="169" t="s">
        <v>82</v>
      </c>
      <c r="B14" s="170">
        <v>2005</v>
      </c>
      <c r="C14" s="170">
        <v>2008</v>
      </c>
      <c r="D14" s="170">
        <v>2009</v>
      </c>
      <c r="E14" s="170" t="s">
        <v>83</v>
      </c>
    </row>
    <row r="15" spans="1:5">
      <c r="A15" s="28" t="s">
        <v>84</v>
      </c>
      <c r="B15" s="29">
        <v>25423723</v>
      </c>
      <c r="C15" s="29">
        <v>34452127</v>
      </c>
      <c r="D15" s="29">
        <v>39219090</v>
      </c>
      <c r="E15" s="29">
        <v>41713000</v>
      </c>
    </row>
    <row r="16" spans="1:5">
      <c r="A16" s="30" t="s">
        <v>85</v>
      </c>
      <c r="B16" s="31">
        <v>139</v>
      </c>
      <c r="C16" s="31" t="s">
        <v>86</v>
      </c>
      <c r="D16" s="31">
        <v>182934</v>
      </c>
      <c r="E16" s="31">
        <v>147000</v>
      </c>
    </row>
    <row r="17" spans="1:10">
      <c r="A17" s="243" t="s">
        <v>87</v>
      </c>
      <c r="B17" s="242">
        <v>25423862</v>
      </c>
      <c r="C17" s="242">
        <v>34452127</v>
      </c>
      <c r="D17" s="242">
        <v>39402024</v>
      </c>
      <c r="E17" s="242">
        <v>41860000</v>
      </c>
    </row>
    <row r="18" spans="1:10">
      <c r="A18" s="30" t="s">
        <v>88</v>
      </c>
      <c r="B18" s="31" t="s">
        <v>86</v>
      </c>
      <c r="C18" s="31">
        <v>2974627</v>
      </c>
      <c r="D18" s="31">
        <v>4685857</v>
      </c>
      <c r="E18" s="31">
        <v>1216000</v>
      </c>
    </row>
    <row r="19" spans="1:10">
      <c r="A19" s="30" t="s">
        <v>789</v>
      </c>
      <c r="B19" s="31">
        <v>25423862</v>
      </c>
      <c r="C19" s="31">
        <v>31480854</v>
      </c>
      <c r="D19" s="31">
        <v>34716166</v>
      </c>
      <c r="E19" s="31">
        <v>40644000</v>
      </c>
    </row>
    <row r="20" spans="1:10">
      <c r="A20" s="30" t="s">
        <v>89</v>
      </c>
      <c r="B20" s="31">
        <v>18.501262945096272</v>
      </c>
      <c r="C20" s="31">
        <v>18.564144810554151</v>
      </c>
      <c r="D20" s="31">
        <v>19.005134471249097</v>
      </c>
      <c r="E20" s="31">
        <v>20.66</v>
      </c>
    </row>
    <row r="21" spans="1:10">
      <c r="A21" s="30" t="s">
        <v>90</v>
      </c>
      <c r="B21" s="31">
        <v>7242</v>
      </c>
      <c r="C21" s="31">
        <v>8995</v>
      </c>
      <c r="D21" s="31">
        <v>9249</v>
      </c>
      <c r="E21" s="31">
        <v>9248</v>
      </c>
    </row>
    <row r="22" spans="1:10">
      <c r="A22" s="32" t="s">
        <v>91</v>
      </c>
      <c r="B22" s="33"/>
      <c r="C22" s="33"/>
      <c r="D22" s="33"/>
      <c r="E22" s="34"/>
    </row>
    <row r="23" spans="1:10">
      <c r="A23" s="27" t="s">
        <v>92</v>
      </c>
      <c r="B23" s="35"/>
      <c r="C23" s="35"/>
      <c r="D23" s="35"/>
      <c r="E23" s="36"/>
    </row>
    <row r="24" spans="1:10">
      <c r="A24" s="27" t="s">
        <v>790</v>
      </c>
      <c r="B24" s="27"/>
      <c r="C24" s="27"/>
      <c r="D24" s="27"/>
      <c r="E24" s="27"/>
    </row>
    <row r="25" spans="1:10">
      <c r="B25" s="27"/>
      <c r="C25" s="27"/>
      <c r="D25" s="27"/>
      <c r="E25" s="27"/>
    </row>
    <row r="26" spans="1:10">
      <c r="A26" s="2477" t="s">
        <v>93</v>
      </c>
      <c r="B26" s="2477"/>
      <c r="C26" s="2477"/>
      <c r="D26" s="2477"/>
      <c r="E26" s="2477"/>
    </row>
    <row r="27" spans="1:10">
      <c r="A27" s="262" t="s">
        <v>81</v>
      </c>
      <c r="B27" s="27"/>
      <c r="C27" s="27"/>
      <c r="D27" s="27"/>
      <c r="E27" s="27"/>
      <c r="G27" s="831"/>
      <c r="H27" s="831">
        <v>2010</v>
      </c>
    </row>
    <row r="28" spans="1:10">
      <c r="A28" s="169" t="s">
        <v>94</v>
      </c>
      <c r="B28" s="170">
        <v>2005</v>
      </c>
      <c r="C28" s="170">
        <v>2008</v>
      </c>
      <c r="D28" s="170">
        <v>2009</v>
      </c>
      <c r="E28" s="170" t="s">
        <v>83</v>
      </c>
      <c r="G28" s="831" t="s">
        <v>10</v>
      </c>
      <c r="H28" s="831">
        <v>25829424.157264367</v>
      </c>
      <c r="I28" s="672">
        <v>2009</v>
      </c>
      <c r="J28" s="672">
        <v>2010</v>
      </c>
    </row>
    <row r="29" spans="1:10">
      <c r="A29" s="37" t="s">
        <v>791</v>
      </c>
      <c r="B29" s="38">
        <v>25423862</v>
      </c>
      <c r="C29" s="38">
        <v>31480854</v>
      </c>
      <c r="D29" s="38">
        <v>34716166</v>
      </c>
      <c r="E29" s="38">
        <v>40644000</v>
      </c>
      <c r="G29" s="831" t="s">
        <v>11</v>
      </c>
      <c r="H29" s="831">
        <v>9921347.773483973</v>
      </c>
      <c r="I29" s="672">
        <v>22062262</v>
      </c>
      <c r="J29" s="672">
        <v>25829424.157264367</v>
      </c>
    </row>
    <row r="30" spans="1:10">
      <c r="A30" s="39" t="s">
        <v>10</v>
      </c>
      <c r="B30" s="31">
        <v>16158411</v>
      </c>
      <c r="C30" s="31">
        <v>19803499</v>
      </c>
      <c r="D30" s="31">
        <v>22062262</v>
      </c>
      <c r="E30" s="256">
        <v>25829424.157264367</v>
      </c>
      <c r="F30" s="314"/>
      <c r="G30" s="831" t="s">
        <v>12</v>
      </c>
      <c r="H30" s="831">
        <v>4893228.0692516565</v>
      </c>
      <c r="I30" s="672">
        <v>8474342</v>
      </c>
      <c r="J30" s="672">
        <v>9921347.773483973</v>
      </c>
    </row>
    <row r="31" spans="1:10">
      <c r="A31" s="39" t="s">
        <v>11</v>
      </c>
      <c r="B31" s="31">
        <v>6849131</v>
      </c>
      <c r="C31" s="31">
        <v>7881926</v>
      </c>
      <c r="D31" s="41">
        <v>8474342</v>
      </c>
      <c r="E31" s="42">
        <v>9921347.7734839693</v>
      </c>
      <c r="F31" s="314"/>
      <c r="G31" s="672" t="s">
        <v>12</v>
      </c>
      <c r="H31" s="672">
        <v>3795429</v>
      </c>
      <c r="I31" s="672">
        <v>4179562</v>
      </c>
      <c r="J31" s="672">
        <v>4893228.0692516565</v>
      </c>
    </row>
    <row r="32" spans="1:10">
      <c r="A32" s="43" t="s">
        <v>12</v>
      </c>
      <c r="B32" s="44">
        <v>2416320</v>
      </c>
      <c r="C32" s="44">
        <v>3795429</v>
      </c>
      <c r="D32" s="45">
        <v>4179562</v>
      </c>
      <c r="E32" s="46">
        <v>4893228.0692516565</v>
      </c>
      <c r="F32" s="314"/>
    </row>
    <row r="33" spans="1:8">
      <c r="A33" s="27" t="s">
        <v>91</v>
      </c>
      <c r="B33" s="31"/>
      <c r="C33" s="31"/>
      <c r="D33" s="41"/>
      <c r="E33" s="47"/>
    </row>
    <row r="34" spans="1:8" s="139" customFormat="1">
      <c r="A34" s="27" t="s">
        <v>92</v>
      </c>
      <c r="B34" s="31"/>
      <c r="C34" s="31"/>
      <c r="D34" s="41"/>
      <c r="E34" s="47"/>
    </row>
    <row r="35" spans="1:8">
      <c r="A35" s="27" t="s">
        <v>790</v>
      </c>
      <c r="B35" s="27"/>
      <c r="C35" s="27"/>
      <c r="D35" s="27"/>
      <c r="E35" s="27"/>
      <c r="G35" s="725"/>
      <c r="H35" s="2163" t="s">
        <v>2199</v>
      </c>
    </row>
    <row r="36" spans="1:8">
      <c r="B36" s="27"/>
      <c r="C36" s="27"/>
      <c r="D36" s="27"/>
      <c r="E36" s="27"/>
      <c r="G36" s="725"/>
    </row>
    <row r="37" spans="1:8">
      <c r="A37" s="2477" t="s">
        <v>887</v>
      </c>
      <c r="B37" s="2477"/>
      <c r="C37" s="2477"/>
      <c r="D37" s="2477"/>
      <c r="E37" s="2477"/>
      <c r="G37" s="725"/>
    </row>
    <row r="38" spans="1:8">
      <c r="A38" s="27"/>
      <c r="B38" s="27"/>
      <c r="C38" s="27"/>
      <c r="D38" s="27"/>
      <c r="E38" s="27"/>
    </row>
    <row r="39" spans="1:8">
      <c r="A39" s="27"/>
      <c r="B39" s="27"/>
      <c r="C39" s="27"/>
      <c r="D39" s="27"/>
      <c r="E39" s="27"/>
    </row>
    <row r="40" spans="1:8">
      <c r="A40" s="27"/>
      <c r="B40" s="27"/>
      <c r="C40" s="27"/>
      <c r="D40" s="27"/>
      <c r="E40" s="27"/>
    </row>
    <row r="41" spans="1:8">
      <c r="A41" s="27"/>
      <c r="B41" s="27"/>
      <c r="C41" s="27"/>
      <c r="D41" s="27"/>
      <c r="E41" s="27"/>
    </row>
    <row r="42" spans="1:8">
      <c r="A42" s="27"/>
      <c r="B42" s="27"/>
      <c r="C42" s="27"/>
      <c r="D42" s="27"/>
      <c r="E42" s="27"/>
    </row>
    <row r="43" spans="1:8">
      <c r="A43" s="27"/>
      <c r="B43" s="27"/>
      <c r="C43" s="27"/>
      <c r="D43" s="27"/>
      <c r="E43" s="27"/>
    </row>
    <row r="44" spans="1:8">
      <c r="A44" s="27"/>
      <c r="B44" s="27"/>
      <c r="C44" s="27"/>
      <c r="D44" s="27"/>
      <c r="E44" s="27"/>
    </row>
    <row r="45" spans="1:8">
      <c r="A45" s="27"/>
      <c r="B45" s="27"/>
      <c r="C45" s="27"/>
      <c r="D45" s="27"/>
      <c r="E45" s="27"/>
    </row>
    <row r="46" spans="1:8">
      <c r="A46" s="27"/>
      <c r="B46" s="27"/>
      <c r="C46" s="27"/>
      <c r="D46" s="27"/>
      <c r="E46" s="27"/>
    </row>
    <row r="47" spans="1:8">
      <c r="A47" s="27"/>
      <c r="B47" s="27"/>
      <c r="C47" s="27"/>
      <c r="D47" s="27"/>
      <c r="E47" s="27"/>
    </row>
    <row r="48" spans="1:8">
      <c r="A48" s="27"/>
      <c r="B48" s="27"/>
      <c r="C48" s="27"/>
      <c r="D48" s="27"/>
      <c r="E48" s="27"/>
    </row>
    <row r="49" spans="1:8">
      <c r="A49" s="27"/>
      <c r="B49" s="27"/>
      <c r="C49" s="27"/>
      <c r="D49" s="27"/>
      <c r="E49" s="27"/>
    </row>
    <row r="50" spans="1:8">
      <c r="A50" s="27"/>
      <c r="B50" s="27"/>
      <c r="C50" s="27"/>
      <c r="D50" s="27"/>
      <c r="E50" s="27"/>
    </row>
    <row r="51" spans="1:8">
      <c r="A51" s="27"/>
      <c r="B51" s="27"/>
      <c r="C51" s="27"/>
      <c r="D51" s="27"/>
      <c r="E51" s="27"/>
    </row>
    <row r="52" spans="1:8">
      <c r="A52" s="27"/>
      <c r="B52" s="27"/>
      <c r="C52" s="27"/>
      <c r="D52" s="27"/>
      <c r="E52" s="27"/>
    </row>
    <row r="53" spans="1:8">
      <c r="A53" s="27"/>
      <c r="B53" s="27"/>
      <c r="C53" s="27"/>
      <c r="D53" s="27"/>
      <c r="E53" s="27"/>
    </row>
    <row r="54" spans="1:8">
      <c r="A54" s="2477" t="s">
        <v>96</v>
      </c>
      <c r="B54" s="2477"/>
      <c r="C54" s="2477"/>
      <c r="D54" s="2477"/>
      <c r="E54" s="2477"/>
      <c r="G54" s="17" t="s">
        <v>2170</v>
      </c>
    </row>
    <row r="55" spans="1:8">
      <c r="A55" s="262" t="s">
        <v>81</v>
      </c>
      <c r="B55" s="27"/>
      <c r="C55" s="27"/>
      <c r="D55" s="48"/>
      <c r="E55" s="27"/>
      <c r="H55" s="17">
        <v>2010</v>
      </c>
    </row>
    <row r="56" spans="1:8">
      <c r="A56" s="169" t="s">
        <v>97</v>
      </c>
      <c r="B56" s="389">
        <v>2005</v>
      </c>
      <c r="C56" s="389">
        <v>2008</v>
      </c>
      <c r="D56" s="389">
        <v>2009</v>
      </c>
      <c r="E56" s="389" t="s">
        <v>83</v>
      </c>
      <c r="G56" s="39" t="s">
        <v>98</v>
      </c>
      <c r="H56" s="31">
        <v>15857748.039071463</v>
      </c>
    </row>
    <row r="57" spans="1:8">
      <c r="A57" s="37" t="s">
        <v>14</v>
      </c>
      <c r="B57" s="38">
        <v>25423862</v>
      </c>
      <c r="C57" s="38">
        <v>31480853.999999993</v>
      </c>
      <c r="D57" s="38">
        <v>34716166</v>
      </c>
      <c r="E57" s="38">
        <v>40644000</v>
      </c>
      <c r="G57" s="39" t="s">
        <v>32</v>
      </c>
      <c r="H57" s="31">
        <v>12657934.389388304</v>
      </c>
    </row>
    <row r="58" spans="1:8">
      <c r="A58" s="39" t="s">
        <v>98</v>
      </c>
      <c r="B58" s="31">
        <v>9919427.1670141593</v>
      </c>
      <c r="C58" s="31">
        <v>12281326.838946067</v>
      </c>
      <c r="D58" s="31">
        <v>13544931.928712219</v>
      </c>
      <c r="E58" s="31">
        <v>15857748.039071463</v>
      </c>
      <c r="G58" s="39" t="s">
        <v>99</v>
      </c>
      <c r="H58" s="31">
        <v>6916055.2581513571</v>
      </c>
    </row>
    <row r="59" spans="1:8">
      <c r="A59" s="39" t="s">
        <v>32</v>
      </c>
      <c r="B59" s="31">
        <v>7917861.8522011247</v>
      </c>
      <c r="C59" s="31">
        <v>9803172.8601524401</v>
      </c>
      <c r="D59" s="31">
        <v>10811803.746656653</v>
      </c>
      <c r="E59" s="31">
        <v>12657934.389388304</v>
      </c>
      <c r="G59" s="39" t="s">
        <v>100</v>
      </c>
      <c r="H59" s="31">
        <v>3664920.0864033229</v>
      </c>
    </row>
    <row r="60" spans="1:8">
      <c r="A60" s="39" t="s">
        <v>99</v>
      </c>
      <c r="B60" s="31">
        <v>4326169.5322215939</v>
      </c>
      <c r="C60" s="31">
        <v>5356267.1605256395</v>
      </c>
      <c r="D60" s="31">
        <v>5907364.4918599389</v>
      </c>
      <c r="E60" s="31">
        <v>6916055.2581513571</v>
      </c>
      <c r="G60" s="39" t="s">
        <v>34</v>
      </c>
      <c r="H60" s="31">
        <v>1202917.4398546417</v>
      </c>
    </row>
    <row r="61" spans="1:8">
      <c r="A61" s="39" t="s">
        <v>100</v>
      </c>
      <c r="B61" s="31">
        <v>2292501.292140197</v>
      </c>
      <c r="C61" s="31">
        <v>2838365.2778968732</v>
      </c>
      <c r="D61" s="31">
        <v>3130399.9137956919</v>
      </c>
      <c r="E61" s="31">
        <v>3664920.0864033229</v>
      </c>
      <c r="G61" s="43" t="s">
        <v>101</v>
      </c>
      <c r="H61" s="44">
        <v>344424.78713091044</v>
      </c>
    </row>
    <row r="62" spans="1:8">
      <c r="A62" s="39" t="s">
        <v>34</v>
      </c>
      <c r="B62" s="31">
        <v>752455.63891983347</v>
      </c>
      <c r="C62" s="31">
        <v>934975.70332907804</v>
      </c>
      <c r="D62" s="31">
        <v>1027474.6955587235</v>
      </c>
      <c r="E62" s="31">
        <v>1202917.4398546417</v>
      </c>
    </row>
    <row r="63" spans="1:8">
      <c r="A63" s="43" t="s">
        <v>101</v>
      </c>
      <c r="B63" s="44">
        <v>215446.51750309128</v>
      </c>
      <c r="C63" s="44">
        <v>266746.15914989781</v>
      </c>
      <c r="D63" s="44">
        <v>294191.22341677372</v>
      </c>
      <c r="E63" s="44">
        <v>344424.78713091044</v>
      </c>
    </row>
    <row r="64" spans="1:8">
      <c r="A64" s="32" t="s">
        <v>102</v>
      </c>
      <c r="B64" s="31"/>
      <c r="C64" s="31"/>
      <c r="D64" s="31"/>
      <c r="E64" s="31"/>
    </row>
    <row r="65" spans="1:5">
      <c r="A65" s="27" t="s">
        <v>92</v>
      </c>
      <c r="B65" s="31"/>
      <c r="C65" s="31"/>
      <c r="D65" s="31"/>
      <c r="E65" s="31"/>
    </row>
    <row r="66" spans="1:5">
      <c r="A66" s="27" t="s">
        <v>790</v>
      </c>
      <c r="B66" s="50"/>
      <c r="C66" s="50"/>
      <c r="D66" s="51"/>
      <c r="E66" s="52"/>
    </row>
    <row r="67" spans="1:5">
      <c r="B67" s="650"/>
      <c r="C67" s="650"/>
      <c r="D67" s="650"/>
      <c r="E67" s="650"/>
    </row>
    <row r="68" spans="1:5">
      <c r="A68" s="2526" t="s">
        <v>103</v>
      </c>
      <c r="B68" s="2526"/>
      <c r="C68" s="2526"/>
      <c r="D68" s="2526"/>
      <c r="E68" s="2526"/>
    </row>
    <row r="69" spans="1:5">
      <c r="A69" s="169" t="s">
        <v>82</v>
      </c>
      <c r="B69" s="170">
        <v>2005</v>
      </c>
      <c r="C69" s="170">
        <v>2007</v>
      </c>
      <c r="D69" s="170">
        <v>2008</v>
      </c>
      <c r="E69" s="170">
        <v>2009</v>
      </c>
    </row>
    <row r="70" spans="1:5">
      <c r="A70" s="53" t="s">
        <v>104</v>
      </c>
      <c r="B70" s="29">
        <v>356621</v>
      </c>
      <c r="C70" s="29">
        <v>398714</v>
      </c>
      <c r="D70" s="29">
        <v>425633</v>
      </c>
      <c r="E70" s="31">
        <v>451579</v>
      </c>
    </row>
    <row r="71" spans="1:5">
      <c r="A71" s="39" t="s">
        <v>749</v>
      </c>
      <c r="B71" s="54">
        <v>7924</v>
      </c>
      <c r="C71" s="54">
        <v>66099</v>
      </c>
      <c r="D71" s="54">
        <v>481</v>
      </c>
      <c r="E71" s="54">
        <v>47914</v>
      </c>
    </row>
    <row r="72" spans="1:5">
      <c r="A72" s="39" t="s">
        <v>751</v>
      </c>
      <c r="B72" s="54">
        <v>3368</v>
      </c>
      <c r="C72" s="54">
        <v>18149</v>
      </c>
      <c r="D72" s="54">
        <v>5402</v>
      </c>
      <c r="E72" s="54">
        <v>31658</v>
      </c>
    </row>
    <row r="73" spans="1:5">
      <c r="A73" s="43" t="s">
        <v>750</v>
      </c>
      <c r="B73" s="55">
        <v>7.5</v>
      </c>
      <c r="C73" s="56">
        <v>13456</v>
      </c>
      <c r="D73" s="57">
        <v>454</v>
      </c>
      <c r="E73" s="57">
        <v>4691</v>
      </c>
    </row>
    <row r="74" spans="1:5">
      <c r="A74" s="27" t="s">
        <v>91</v>
      </c>
      <c r="B74" s="27"/>
      <c r="C74" s="27"/>
      <c r="D74" s="27"/>
      <c r="E74" s="27"/>
    </row>
    <row r="75" spans="1:5">
      <c r="A75" s="58"/>
      <c r="B75" s="58"/>
      <c r="C75" s="58"/>
      <c r="D75" s="58"/>
      <c r="E75" s="58"/>
    </row>
    <row r="76" spans="1:5">
      <c r="A76" s="2477" t="s">
        <v>105</v>
      </c>
      <c r="B76" s="2477"/>
      <c r="C76" s="2477"/>
      <c r="D76" s="2477"/>
      <c r="E76" s="2477"/>
    </row>
    <row r="77" spans="1:5">
      <c r="A77" s="266" t="s">
        <v>106</v>
      </c>
      <c r="B77" s="59"/>
      <c r="C77" s="59"/>
      <c r="D77" s="59"/>
      <c r="E77" s="59"/>
    </row>
    <row r="78" spans="1:5">
      <c r="A78" s="553" t="s">
        <v>82</v>
      </c>
      <c r="B78" s="170">
        <v>2005</v>
      </c>
      <c r="C78" s="170">
        <v>2007</v>
      </c>
      <c r="D78" s="170">
        <v>2008</v>
      </c>
      <c r="E78" s="170">
        <v>2009</v>
      </c>
    </row>
    <row r="79" spans="1:5">
      <c r="A79" s="60" t="s">
        <v>14</v>
      </c>
      <c r="B79" s="38">
        <v>372818</v>
      </c>
      <c r="C79" s="38">
        <v>430237</v>
      </c>
      <c r="D79" s="38">
        <v>486811</v>
      </c>
      <c r="E79" s="38">
        <v>483597</v>
      </c>
    </row>
    <row r="80" spans="1:5">
      <c r="A80" s="39" t="s">
        <v>107</v>
      </c>
      <c r="B80" s="54">
        <v>370973</v>
      </c>
      <c r="C80" s="54">
        <v>414062</v>
      </c>
      <c r="D80" s="54">
        <v>485757</v>
      </c>
      <c r="E80" s="54">
        <v>469726</v>
      </c>
    </row>
    <row r="81" spans="1:11">
      <c r="A81" s="39" t="s">
        <v>108</v>
      </c>
      <c r="B81" s="54">
        <v>1287</v>
      </c>
      <c r="C81" s="54">
        <v>10737</v>
      </c>
      <c r="D81" s="54">
        <v>78</v>
      </c>
      <c r="E81" s="54">
        <v>7783</v>
      </c>
    </row>
    <row r="82" spans="1:11">
      <c r="A82" s="39" t="s">
        <v>109</v>
      </c>
      <c r="B82" s="54">
        <v>557</v>
      </c>
      <c r="C82" s="54">
        <v>3003</v>
      </c>
      <c r="D82" s="54">
        <v>894</v>
      </c>
      <c r="E82" s="54">
        <v>5239</v>
      </c>
    </row>
    <row r="83" spans="1:11">
      <c r="A83" s="43" t="s">
        <v>110</v>
      </c>
      <c r="B83" s="57">
        <v>1</v>
      </c>
      <c r="C83" s="57">
        <v>2435</v>
      </c>
      <c r="D83" s="57">
        <v>82</v>
      </c>
      <c r="E83" s="57">
        <v>849</v>
      </c>
    </row>
    <row r="84" spans="1:11">
      <c r="A84" s="27" t="s">
        <v>91</v>
      </c>
      <c r="B84" s="27"/>
      <c r="C84" s="27"/>
      <c r="D84" s="27"/>
      <c r="E84" s="27"/>
    </row>
    <row r="85" spans="1:11">
      <c r="A85" s="58"/>
      <c r="B85" s="58"/>
      <c r="C85" s="58"/>
      <c r="D85" s="58"/>
      <c r="E85" s="58"/>
    </row>
    <row r="86" spans="1:11">
      <c r="A86" s="2477" t="s">
        <v>111</v>
      </c>
      <c r="B86" s="2477"/>
      <c r="C86" s="2477"/>
      <c r="D86" s="2477"/>
      <c r="E86" s="2477"/>
    </row>
    <row r="87" spans="1:11">
      <c r="A87" s="262" t="s">
        <v>112</v>
      </c>
      <c r="B87" s="27"/>
      <c r="C87" s="27"/>
      <c r="D87" s="27"/>
      <c r="E87" s="27"/>
    </row>
    <row r="88" spans="1:11">
      <c r="A88" s="169" t="s">
        <v>82</v>
      </c>
      <c r="B88" s="170">
        <v>2005</v>
      </c>
      <c r="C88" s="170">
        <v>2008</v>
      </c>
      <c r="D88" s="170">
        <v>2009</v>
      </c>
      <c r="E88" s="170" t="s">
        <v>83</v>
      </c>
    </row>
    <row r="89" spans="1:11">
      <c r="A89" s="37" t="s">
        <v>113</v>
      </c>
      <c r="B89" s="38">
        <v>163241</v>
      </c>
      <c r="C89" s="38">
        <v>198648</v>
      </c>
      <c r="D89" s="38">
        <v>211448</v>
      </c>
      <c r="E89" s="38">
        <v>211793</v>
      </c>
      <c r="G89" s="672"/>
      <c r="H89" s="194">
        <v>2008</v>
      </c>
      <c r="I89" s="194">
        <v>2009</v>
      </c>
      <c r="J89" s="194">
        <v>2010</v>
      </c>
      <c r="K89" s="719"/>
    </row>
    <row r="90" spans="1:11">
      <c r="A90" s="39" t="s">
        <v>114</v>
      </c>
      <c r="B90" s="54">
        <v>140100</v>
      </c>
      <c r="C90" s="54">
        <v>172565</v>
      </c>
      <c r="D90" s="54">
        <v>185955</v>
      </c>
      <c r="E90" s="54">
        <v>183561</v>
      </c>
      <c r="G90" s="672" t="s">
        <v>114</v>
      </c>
      <c r="H90" s="672">
        <v>172565</v>
      </c>
      <c r="I90" s="672">
        <v>185955</v>
      </c>
      <c r="J90" s="672">
        <v>183561</v>
      </c>
      <c r="K90" s="672"/>
    </row>
    <row r="91" spans="1:11">
      <c r="A91" s="39" t="s">
        <v>115</v>
      </c>
      <c r="B91" s="54">
        <v>23141</v>
      </c>
      <c r="C91" s="54">
        <v>26083</v>
      </c>
      <c r="D91" s="54">
        <v>25493</v>
      </c>
      <c r="E91" s="54">
        <v>28232</v>
      </c>
      <c r="G91" s="192" t="s">
        <v>116</v>
      </c>
      <c r="H91" s="193">
        <v>170202</v>
      </c>
      <c r="I91" s="193">
        <v>173781</v>
      </c>
      <c r="J91" s="193">
        <v>192028</v>
      </c>
      <c r="K91" s="672"/>
    </row>
    <row r="92" spans="1:11">
      <c r="A92" s="39"/>
      <c r="B92" s="54"/>
      <c r="C92" s="54"/>
      <c r="D92" s="54"/>
      <c r="E92" s="54"/>
      <c r="G92" s="672"/>
      <c r="H92" s="672"/>
      <c r="I92" s="672"/>
      <c r="J92" s="672"/>
      <c r="K92" s="672"/>
    </row>
    <row r="93" spans="1:11">
      <c r="A93" s="39" t="s">
        <v>116</v>
      </c>
      <c r="B93" s="54">
        <v>146727</v>
      </c>
      <c r="C93" s="54">
        <v>170202</v>
      </c>
      <c r="D93" s="54">
        <v>173781</v>
      </c>
      <c r="E93" s="54">
        <v>192028</v>
      </c>
    </row>
    <row r="94" spans="1:11">
      <c r="A94" s="39" t="s">
        <v>117</v>
      </c>
      <c r="B94" s="54">
        <v>402</v>
      </c>
      <c r="C94" s="54">
        <v>465</v>
      </c>
      <c r="D94" s="54">
        <v>476</v>
      </c>
      <c r="E94" s="54">
        <v>526</v>
      </c>
    </row>
    <row r="95" spans="1:11">
      <c r="A95" s="39" t="s">
        <v>118</v>
      </c>
      <c r="B95" s="54">
        <v>292.53445596714653</v>
      </c>
      <c r="C95" s="54">
        <v>274.22813870911097</v>
      </c>
      <c r="D95" s="54">
        <v>260.64453176190989</v>
      </c>
      <c r="E95" s="54">
        <v>267.37565278792772</v>
      </c>
    </row>
    <row r="96" spans="1:11">
      <c r="A96" s="61" t="s">
        <v>119</v>
      </c>
      <c r="B96" s="62">
        <v>550</v>
      </c>
      <c r="C96" s="62">
        <v>581</v>
      </c>
      <c r="D96" s="62">
        <v>581</v>
      </c>
      <c r="E96" s="62">
        <v>581</v>
      </c>
    </row>
    <row r="97" spans="1:5">
      <c r="A97" s="27" t="s">
        <v>91</v>
      </c>
      <c r="B97" s="27"/>
      <c r="C97" s="27"/>
      <c r="D97" s="27"/>
      <c r="E97" s="27"/>
    </row>
    <row r="98" spans="1:5">
      <c r="A98" s="27" t="s">
        <v>92</v>
      </c>
      <c r="B98" s="27"/>
      <c r="C98" s="27"/>
      <c r="D98" s="27"/>
      <c r="E98" s="27"/>
    </row>
    <row r="99" spans="1:5">
      <c r="A99" s="27"/>
      <c r="B99" s="27"/>
      <c r="C99" s="27"/>
      <c r="D99" s="27"/>
      <c r="E99" s="27"/>
    </row>
    <row r="100" spans="1:5">
      <c r="A100" s="2477" t="s">
        <v>888</v>
      </c>
      <c r="B100" s="2477"/>
      <c r="C100" s="2477"/>
      <c r="D100" s="2477"/>
      <c r="E100" s="2477"/>
    </row>
    <row r="101" spans="1:5">
      <c r="A101" s="650"/>
      <c r="B101" s="650"/>
      <c r="C101" s="650"/>
      <c r="D101" s="650"/>
      <c r="E101" s="650"/>
    </row>
    <row r="102" spans="1:5">
      <c r="A102" s="650"/>
      <c r="B102" s="650"/>
      <c r="C102" s="650"/>
      <c r="D102" s="650"/>
      <c r="E102" s="650"/>
    </row>
    <row r="103" spans="1:5">
      <c r="A103" s="650"/>
      <c r="B103" s="650"/>
      <c r="C103" s="650"/>
      <c r="D103" s="650"/>
      <c r="E103" s="650"/>
    </row>
    <row r="104" spans="1:5">
      <c r="A104" s="650"/>
      <c r="B104" s="650"/>
      <c r="C104" s="650"/>
      <c r="D104" s="650"/>
      <c r="E104" s="650"/>
    </row>
    <row r="105" spans="1:5">
      <c r="A105" s="650"/>
      <c r="B105" s="650"/>
      <c r="C105" s="650"/>
      <c r="D105" s="650"/>
      <c r="E105" s="650"/>
    </row>
    <row r="106" spans="1:5">
      <c r="A106" s="650"/>
      <c r="B106" s="650"/>
      <c r="C106" s="650"/>
      <c r="D106" s="650"/>
      <c r="E106" s="650"/>
    </row>
    <row r="107" spans="1:5">
      <c r="A107" s="650"/>
      <c r="B107" s="650"/>
      <c r="C107" s="650"/>
      <c r="D107" s="650"/>
      <c r="E107" s="650"/>
    </row>
    <row r="108" spans="1:5">
      <c r="A108" s="650"/>
      <c r="B108" s="650"/>
      <c r="C108" s="650"/>
      <c r="D108" s="650"/>
      <c r="E108" s="650"/>
    </row>
    <row r="109" spans="1:5">
      <c r="A109" s="650"/>
      <c r="B109" s="650"/>
      <c r="C109" s="650"/>
      <c r="D109" s="650"/>
      <c r="E109" s="650"/>
    </row>
    <row r="110" spans="1:5">
      <c r="A110" s="650"/>
      <c r="B110" s="650"/>
      <c r="C110" s="650"/>
      <c r="D110" s="650"/>
      <c r="E110" s="650"/>
    </row>
    <row r="111" spans="1:5">
      <c r="A111" s="650"/>
      <c r="B111" s="650"/>
      <c r="C111" s="650"/>
      <c r="D111" s="650"/>
      <c r="E111" s="650"/>
    </row>
    <row r="112" spans="1:5">
      <c r="A112" s="650"/>
      <c r="B112" s="650"/>
      <c r="C112" s="650"/>
      <c r="D112" s="650"/>
      <c r="E112" s="650"/>
    </row>
    <row r="113" spans="1:12">
      <c r="A113" s="650"/>
      <c r="B113" s="650"/>
      <c r="C113" s="650"/>
      <c r="D113" s="650"/>
      <c r="E113" s="650"/>
    </row>
    <row r="114" spans="1:12">
      <c r="A114" s="650"/>
      <c r="B114" s="650"/>
      <c r="C114" s="650"/>
      <c r="D114" s="650"/>
      <c r="E114" s="650"/>
    </row>
    <row r="115" spans="1:12">
      <c r="A115" s="2477" t="s">
        <v>120</v>
      </c>
      <c r="B115" s="2477"/>
      <c r="C115" s="2477"/>
      <c r="D115" s="2477"/>
      <c r="E115" s="2477"/>
    </row>
    <row r="116" spans="1:12">
      <c r="A116" s="262" t="s">
        <v>121</v>
      </c>
      <c r="B116" s="27"/>
      <c r="C116" s="27"/>
      <c r="D116" s="27"/>
      <c r="E116" s="27"/>
      <c r="H116" s="1713"/>
      <c r="I116" s="2142">
        <v>2010</v>
      </c>
    </row>
    <row r="117" spans="1:12">
      <c r="A117" s="169" t="s">
        <v>94</v>
      </c>
      <c r="B117" s="170">
        <v>2005</v>
      </c>
      <c r="C117" s="170">
        <v>2008</v>
      </c>
      <c r="D117" s="170">
        <v>2009</v>
      </c>
      <c r="E117" s="170" t="s">
        <v>83</v>
      </c>
      <c r="G117" s="672"/>
      <c r="H117" s="831" t="s">
        <v>10</v>
      </c>
      <c r="I117" s="831">
        <v>116369</v>
      </c>
      <c r="J117" s="672"/>
      <c r="K117" s="672"/>
      <c r="L117" s="672"/>
    </row>
    <row r="118" spans="1:12">
      <c r="A118" s="37" t="s">
        <v>95</v>
      </c>
      <c r="B118" s="38">
        <v>146727</v>
      </c>
      <c r="C118" s="38">
        <v>170202</v>
      </c>
      <c r="D118" s="38">
        <v>173781</v>
      </c>
      <c r="E118" s="38">
        <v>192028</v>
      </c>
      <c r="G118" s="672"/>
      <c r="H118" s="831" t="s">
        <v>11</v>
      </c>
      <c r="I118" s="831">
        <v>51079</v>
      </c>
      <c r="J118" s="194">
        <v>2009</v>
      </c>
      <c r="K118" s="194">
        <v>2010</v>
      </c>
      <c r="L118" s="672"/>
    </row>
    <row r="119" spans="1:12">
      <c r="A119" s="39" t="s">
        <v>10</v>
      </c>
      <c r="B119" s="31">
        <v>91048</v>
      </c>
      <c r="C119" s="31">
        <v>105615</v>
      </c>
      <c r="D119" s="31">
        <v>107837</v>
      </c>
      <c r="E119" s="256">
        <v>116369</v>
      </c>
      <c r="F119" s="314"/>
      <c r="G119" s="672"/>
      <c r="H119" s="831" t="s">
        <v>12</v>
      </c>
      <c r="I119" s="831">
        <v>24580</v>
      </c>
      <c r="J119" s="672">
        <v>107837</v>
      </c>
      <c r="K119" s="672">
        <v>116369</v>
      </c>
      <c r="L119" s="672"/>
    </row>
    <row r="120" spans="1:12">
      <c r="A120" s="39" t="s">
        <v>11</v>
      </c>
      <c r="B120" s="42">
        <v>35449</v>
      </c>
      <c r="C120" s="42">
        <v>41121</v>
      </c>
      <c r="D120" s="42">
        <v>41985</v>
      </c>
      <c r="E120" s="42">
        <v>51079</v>
      </c>
      <c r="F120" s="314"/>
      <c r="G120" s="672"/>
      <c r="H120" s="672" t="s">
        <v>11</v>
      </c>
      <c r="I120" s="672">
        <v>41121</v>
      </c>
      <c r="J120" s="672">
        <v>41985</v>
      </c>
      <c r="K120" s="672">
        <v>51079</v>
      </c>
      <c r="L120" s="672"/>
    </row>
    <row r="121" spans="1:12">
      <c r="A121" s="43" t="s">
        <v>12</v>
      </c>
      <c r="B121" s="46">
        <v>20230</v>
      </c>
      <c r="C121" s="46">
        <v>23466</v>
      </c>
      <c r="D121" s="46">
        <v>23959</v>
      </c>
      <c r="E121" s="46">
        <v>24580</v>
      </c>
      <c r="F121" s="314"/>
      <c r="G121" s="672"/>
      <c r="H121" s="672" t="s">
        <v>12</v>
      </c>
      <c r="I121" s="672">
        <v>23466</v>
      </c>
      <c r="J121" s="672">
        <v>23959</v>
      </c>
      <c r="K121" s="672">
        <v>24580</v>
      </c>
      <c r="L121" s="672"/>
    </row>
    <row r="122" spans="1:12">
      <c r="A122" s="27" t="s">
        <v>91</v>
      </c>
      <c r="B122" s="27"/>
      <c r="C122" s="27"/>
      <c r="D122" s="27"/>
      <c r="E122" s="27"/>
      <c r="G122" s="672"/>
      <c r="H122" s="672"/>
      <c r="I122" s="672"/>
      <c r="J122" s="672"/>
      <c r="K122" s="672"/>
      <c r="L122" s="672"/>
    </row>
    <row r="123" spans="1:12">
      <c r="A123" s="27" t="s">
        <v>92</v>
      </c>
      <c r="B123" s="27"/>
      <c r="C123" s="27"/>
      <c r="D123" s="27"/>
      <c r="E123" s="27"/>
      <c r="F123" s="274"/>
      <c r="G123" s="672"/>
      <c r="H123" s="672"/>
      <c r="I123" s="672"/>
      <c r="J123" s="672"/>
      <c r="K123" s="672"/>
      <c r="L123" s="672"/>
    </row>
    <row r="124" spans="1:12">
      <c r="A124" s="27"/>
      <c r="B124" s="27"/>
      <c r="C124" s="27"/>
      <c r="D124" s="27"/>
      <c r="E124" s="27"/>
    </row>
    <row r="125" spans="1:12">
      <c r="A125" s="2477" t="s">
        <v>889</v>
      </c>
      <c r="B125" s="2477"/>
      <c r="C125" s="2477"/>
      <c r="D125" s="2477"/>
      <c r="E125" s="2477"/>
      <c r="I125" s="2163" t="s">
        <v>2198</v>
      </c>
    </row>
    <row r="126" spans="1:12">
      <c r="A126" s="27"/>
      <c r="B126" s="27"/>
      <c r="C126" s="27"/>
      <c r="D126" s="27"/>
      <c r="E126" s="27"/>
    </row>
    <row r="127" spans="1:12">
      <c r="A127" s="27"/>
      <c r="B127" s="27"/>
      <c r="C127" s="27"/>
      <c r="D127" s="27"/>
      <c r="E127" s="27"/>
    </row>
    <row r="128" spans="1:12">
      <c r="A128" s="27"/>
      <c r="B128" s="27"/>
      <c r="C128" s="27"/>
      <c r="D128" s="27"/>
      <c r="E128" s="27"/>
    </row>
    <row r="129" spans="1:8">
      <c r="A129" s="27"/>
      <c r="B129" s="27"/>
      <c r="C129" s="27"/>
      <c r="D129" s="27"/>
      <c r="E129" s="27"/>
    </row>
    <row r="130" spans="1:8">
      <c r="A130" s="27"/>
      <c r="B130" s="27"/>
      <c r="C130" s="27"/>
      <c r="D130" s="27"/>
      <c r="E130" s="27"/>
    </row>
    <row r="131" spans="1:8">
      <c r="A131" s="27"/>
      <c r="B131" s="27"/>
      <c r="C131" s="27"/>
      <c r="D131" s="27"/>
      <c r="E131" s="27"/>
    </row>
    <row r="132" spans="1:8">
      <c r="A132" s="27"/>
      <c r="B132" s="27"/>
      <c r="C132" s="27"/>
      <c r="D132" s="27"/>
      <c r="E132" s="27"/>
    </row>
    <row r="133" spans="1:8">
      <c r="A133" s="27"/>
      <c r="B133" s="27"/>
      <c r="C133" s="27"/>
      <c r="D133" s="27"/>
      <c r="E133" s="27"/>
    </row>
    <row r="134" spans="1:8">
      <c r="A134" s="27"/>
      <c r="B134" s="27"/>
      <c r="C134" s="27"/>
      <c r="D134" s="27"/>
      <c r="E134" s="27"/>
    </row>
    <row r="135" spans="1:8">
      <c r="A135" s="27"/>
      <c r="B135" s="27"/>
      <c r="C135" s="27"/>
      <c r="D135" s="27"/>
      <c r="E135" s="27"/>
    </row>
    <row r="136" spans="1:8">
      <c r="A136" s="27"/>
      <c r="B136" s="27"/>
      <c r="C136" s="27"/>
      <c r="D136" s="27"/>
      <c r="E136" s="27"/>
    </row>
    <row r="137" spans="1:8">
      <c r="A137" s="27"/>
      <c r="B137" s="27"/>
      <c r="C137" s="27"/>
      <c r="D137" s="27"/>
      <c r="E137" s="27"/>
    </row>
    <row r="138" spans="1:8">
      <c r="A138" s="58"/>
      <c r="B138" s="58"/>
      <c r="C138" s="58"/>
      <c r="D138" s="58"/>
      <c r="E138" s="58"/>
    </row>
    <row r="139" spans="1:8">
      <c r="A139" s="2477" t="s">
        <v>122</v>
      </c>
      <c r="B139" s="2477"/>
      <c r="C139" s="2477"/>
      <c r="D139" s="2477"/>
      <c r="E139" s="2477"/>
    </row>
    <row r="140" spans="1:8">
      <c r="A140" s="262" t="s">
        <v>123</v>
      </c>
      <c r="B140" s="27"/>
      <c r="C140" s="27"/>
      <c r="D140" s="48"/>
      <c r="E140" s="27"/>
    </row>
    <row r="141" spans="1:8">
      <c r="A141" s="169" t="s">
        <v>97</v>
      </c>
      <c r="B141" s="389">
        <v>2005</v>
      </c>
      <c r="C141" s="389">
        <v>2008</v>
      </c>
      <c r="D141" s="389">
        <v>2009</v>
      </c>
      <c r="E141" s="389" t="s">
        <v>83</v>
      </c>
      <c r="G141" s="17" t="s">
        <v>2171</v>
      </c>
    </row>
    <row r="142" spans="1:8">
      <c r="A142" s="37" t="s">
        <v>14</v>
      </c>
      <c r="B142" s="38">
        <v>146726.99999999997</v>
      </c>
      <c r="C142" s="38">
        <v>170202</v>
      </c>
      <c r="D142" s="38">
        <v>173781</v>
      </c>
      <c r="E142" s="38">
        <v>192028</v>
      </c>
      <c r="H142" s="389" t="s">
        <v>83</v>
      </c>
    </row>
    <row r="143" spans="1:8">
      <c r="A143" s="39" t="s">
        <v>98</v>
      </c>
      <c r="B143" s="31">
        <v>100302.5020270032</v>
      </c>
      <c r="C143" s="31">
        <v>116350</v>
      </c>
      <c r="D143" s="31">
        <v>118797</v>
      </c>
      <c r="E143" s="31">
        <v>131140</v>
      </c>
      <c r="G143" s="39" t="s">
        <v>98</v>
      </c>
      <c r="H143" s="31">
        <v>131140</v>
      </c>
    </row>
    <row r="144" spans="1:8">
      <c r="A144" s="39" t="s">
        <v>32</v>
      </c>
      <c r="B144" s="31">
        <v>14016.488014241901</v>
      </c>
      <c r="C144" s="31">
        <v>16259</v>
      </c>
      <c r="D144" s="31">
        <v>16601</v>
      </c>
      <c r="E144" s="31">
        <v>18093</v>
      </c>
      <c r="G144" s="39" t="s">
        <v>32</v>
      </c>
      <c r="H144" s="31">
        <v>18093</v>
      </c>
    </row>
    <row r="145" spans="1:8">
      <c r="A145" s="39" t="s">
        <v>99</v>
      </c>
      <c r="B145" s="31">
        <v>24701.053636267494</v>
      </c>
      <c r="C145" s="31">
        <v>28653</v>
      </c>
      <c r="D145" s="31">
        <v>29255</v>
      </c>
      <c r="E145" s="31">
        <v>32184</v>
      </c>
      <c r="G145" s="39" t="s">
        <v>99</v>
      </c>
      <c r="H145" s="31">
        <v>32184</v>
      </c>
    </row>
    <row r="146" spans="1:8">
      <c r="A146" s="39" t="s">
        <v>100</v>
      </c>
      <c r="B146" s="31">
        <v>5018.1423661296576</v>
      </c>
      <c r="C146" s="31">
        <v>5821</v>
      </c>
      <c r="D146" s="31">
        <v>5943</v>
      </c>
      <c r="E146" s="31">
        <v>7132</v>
      </c>
      <c r="G146" s="39" t="s">
        <v>100</v>
      </c>
      <c r="H146" s="31">
        <v>7132</v>
      </c>
    </row>
    <row r="147" spans="1:8">
      <c r="A147" s="39" t="s">
        <v>34</v>
      </c>
      <c r="B147" s="31">
        <v>990.52492332640043</v>
      </c>
      <c r="C147" s="31">
        <v>1149</v>
      </c>
      <c r="D147" s="31">
        <v>1174</v>
      </c>
      <c r="E147" s="31">
        <v>1250</v>
      </c>
      <c r="G147" s="39" t="s">
        <v>34</v>
      </c>
      <c r="H147" s="31">
        <v>1250</v>
      </c>
    </row>
    <row r="148" spans="1:8">
      <c r="A148" s="43" t="s">
        <v>101</v>
      </c>
      <c r="B148" s="44">
        <v>1698.2890330313394</v>
      </c>
      <c r="C148" s="44">
        <v>1970</v>
      </c>
      <c r="D148" s="44">
        <v>2011</v>
      </c>
      <c r="E148" s="44">
        <v>2229</v>
      </c>
      <c r="G148" s="43" t="s">
        <v>101</v>
      </c>
      <c r="H148" s="44">
        <v>2229</v>
      </c>
    </row>
    <row r="149" spans="1:8">
      <c r="A149" s="32" t="s">
        <v>102</v>
      </c>
      <c r="B149" s="49"/>
      <c r="C149" s="49"/>
      <c r="D149" s="51"/>
      <c r="E149" s="52"/>
    </row>
    <row r="150" spans="1:8">
      <c r="A150" s="27" t="s">
        <v>92</v>
      </c>
      <c r="B150" s="27"/>
      <c r="C150" s="27"/>
      <c r="D150" s="48"/>
      <c r="E150" s="27"/>
    </row>
  </sheetData>
  <protectedRanges>
    <protectedRange sqref="B15:B22 C22:D22" name="Range1_2_2"/>
    <protectedRange sqref="B70:B73 D70:E73" name="Range1_3_1"/>
    <protectedRange sqref="B80:B83 D80:E83" name="Range1_4_1"/>
    <protectedRange sqref="B90:D92" name="Range1_5_1"/>
    <protectedRange sqref="B93:D95 H91:I91" name="Range1_6_1"/>
    <protectedRange sqref="B119:D119 B30:D30" name="Range1_7_2"/>
  </protectedRanges>
  <mergeCells count="14">
    <mergeCell ref="A125:E125"/>
    <mergeCell ref="A139:E139"/>
    <mergeCell ref="A54:E54"/>
    <mergeCell ref="A68:E68"/>
    <mergeCell ref="A76:E76"/>
    <mergeCell ref="A86:E86"/>
    <mergeCell ref="A100:E100"/>
    <mergeCell ref="A115:E115"/>
    <mergeCell ref="A37:E37"/>
    <mergeCell ref="A2:E2"/>
    <mergeCell ref="A4:E4"/>
    <mergeCell ref="A10:D10"/>
    <mergeCell ref="A12:E12"/>
    <mergeCell ref="A26:E26"/>
  </mergeCells>
  <pageMargins left="0.7" right="0.7" top="0.75" bottom="0.56999999999999995" header="0.3" footer="0.3"/>
  <pageSetup paperSize="9" scale="90" orientation="portrait" r:id="rId1"/>
  <headerFooter>
    <oddFooter>&amp;C&amp;P</oddFooter>
  </headerFooter>
  <rowBreaks count="3" manualBreakCount="3">
    <brk id="10" max="4" man="1"/>
    <brk id="67" max="4" man="1"/>
    <brk id="114" max="4"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K185"/>
  <sheetViews>
    <sheetView view="pageBreakPreview" topLeftCell="D79" zoomScaleSheetLayoutView="100" workbookViewId="0">
      <selection activeCell="H90" sqref="H90:K98"/>
    </sheetView>
  </sheetViews>
  <sheetFormatPr defaultRowHeight="15"/>
  <cols>
    <col min="1" max="1" width="35.140625" style="17" customWidth="1"/>
    <col min="2" max="2" width="9.85546875" style="17" customWidth="1"/>
    <col min="3" max="3" width="12.28515625" style="17" customWidth="1"/>
    <col min="4" max="4" width="11" style="17" customWidth="1"/>
    <col min="5" max="5" width="11.42578125" style="17" customWidth="1"/>
    <col min="6" max="6" width="11" style="17" customWidth="1"/>
    <col min="7" max="16384" width="9.140625" style="17"/>
  </cols>
  <sheetData>
    <row r="1" spans="1:6" ht="18.75">
      <c r="A1" s="1" t="s">
        <v>0</v>
      </c>
    </row>
    <row r="2" spans="1:6" ht="254.25" customHeight="1">
      <c r="A2" s="2511" t="s">
        <v>922</v>
      </c>
      <c r="B2" s="2468"/>
      <c r="C2" s="2468"/>
      <c r="D2" s="2468"/>
      <c r="E2" s="2468"/>
      <c r="F2" s="2468"/>
    </row>
    <row r="4" spans="1:6">
      <c r="A4" s="2510" t="s">
        <v>1</v>
      </c>
      <c r="B4" s="2483"/>
      <c r="C4" s="2483"/>
      <c r="D4" s="223"/>
    </row>
    <row r="5" spans="1:6" ht="18.75" customHeight="1">
      <c r="A5" s="19" t="s">
        <v>2</v>
      </c>
      <c r="B5" s="20">
        <v>2007</v>
      </c>
      <c r="C5" s="568">
        <v>2008</v>
      </c>
      <c r="D5" s="568">
        <v>2009</v>
      </c>
      <c r="E5" s="2"/>
    </row>
    <row r="6" spans="1:6" ht="18.75" customHeight="1">
      <c r="A6" s="30" t="s">
        <v>4</v>
      </c>
      <c r="B6" s="268">
        <v>8.6</v>
      </c>
      <c r="C6" s="24">
        <v>9.310630886874609</v>
      </c>
      <c r="D6" s="24">
        <v>14.817903924436656</v>
      </c>
    </row>
    <row r="7" spans="1:6" ht="18.75" customHeight="1">
      <c r="A7" s="30" t="s">
        <v>5</v>
      </c>
      <c r="B7" s="245">
        <v>14.341692215164805</v>
      </c>
      <c r="C7" s="245">
        <v>16.507229876447152</v>
      </c>
      <c r="D7" s="245">
        <v>27.409650782816573</v>
      </c>
    </row>
    <row r="8" spans="1:6" ht="18.75" customHeight="1">
      <c r="A8" s="30" t="s">
        <v>6</v>
      </c>
      <c r="B8" s="245">
        <v>0.72849892182893017</v>
      </c>
      <c r="C8" s="245">
        <v>0.6907088606527586</v>
      </c>
      <c r="D8" s="245">
        <v>0.88048020110251635</v>
      </c>
    </row>
    <row r="9" spans="1:6" ht="18.75" customHeight="1">
      <c r="A9" s="30" t="s">
        <v>762</v>
      </c>
      <c r="B9" s="222">
        <v>12078</v>
      </c>
      <c r="C9" s="222">
        <v>14924.403207000001</v>
      </c>
      <c r="D9" s="222">
        <v>16168.900415556593</v>
      </c>
    </row>
    <row r="10" spans="1:6">
      <c r="A10" s="4" t="s">
        <v>725</v>
      </c>
      <c r="B10" s="5"/>
      <c r="C10" s="5"/>
      <c r="D10" s="139"/>
      <c r="E10" s="139"/>
    </row>
    <row r="11" spans="1:6">
      <c r="A11" s="269"/>
    </row>
    <row r="12" spans="1:6">
      <c r="A12" s="2483" t="s">
        <v>7</v>
      </c>
      <c r="B12" s="2483"/>
      <c r="C12" s="2483"/>
      <c r="D12" s="2483"/>
      <c r="E12" s="2483"/>
      <c r="F12" s="551"/>
    </row>
    <row r="13" spans="1:6" ht="25.5">
      <c r="A13" s="235" t="s">
        <v>8</v>
      </c>
      <c r="B13" s="10" t="s">
        <v>9</v>
      </c>
      <c r="C13" s="10" t="s">
        <v>10</v>
      </c>
      <c r="D13" s="20" t="s">
        <v>11</v>
      </c>
      <c r="E13" s="10" t="s">
        <v>12</v>
      </c>
      <c r="F13" s="20" t="s">
        <v>13</v>
      </c>
    </row>
    <row r="14" spans="1:6">
      <c r="A14" s="145" t="s">
        <v>14</v>
      </c>
      <c r="B14" s="111">
        <v>117254</v>
      </c>
      <c r="C14" s="111">
        <v>40008</v>
      </c>
      <c r="D14" s="111">
        <v>56540</v>
      </c>
      <c r="E14" s="111">
        <v>18669</v>
      </c>
      <c r="F14" s="111">
        <v>2037</v>
      </c>
    </row>
    <row r="15" spans="1:6">
      <c r="A15" s="231" t="s">
        <v>15</v>
      </c>
      <c r="B15" s="113">
        <v>4271</v>
      </c>
      <c r="C15" s="113">
        <v>3632</v>
      </c>
      <c r="D15" s="113">
        <v>519</v>
      </c>
      <c r="E15" s="113">
        <v>118</v>
      </c>
      <c r="F15" s="3">
        <v>2</v>
      </c>
    </row>
    <row r="16" spans="1:6">
      <c r="A16" s="231" t="s">
        <v>16</v>
      </c>
      <c r="B16" s="113">
        <v>22345</v>
      </c>
      <c r="C16" s="113">
        <v>10803</v>
      </c>
      <c r="D16" s="113">
        <v>9565</v>
      </c>
      <c r="E16" s="113">
        <v>1910</v>
      </c>
      <c r="F16" s="3">
        <v>67</v>
      </c>
    </row>
    <row r="17" spans="1:6">
      <c r="A17" s="231" t="s">
        <v>17</v>
      </c>
      <c r="B17" s="113">
        <v>31008</v>
      </c>
      <c r="C17" s="113">
        <v>13434</v>
      </c>
      <c r="D17" s="113">
        <v>14245</v>
      </c>
      <c r="E17" s="113">
        <v>2734</v>
      </c>
      <c r="F17" s="3">
        <v>595</v>
      </c>
    </row>
    <row r="18" spans="1:6">
      <c r="A18" s="231" t="s">
        <v>18</v>
      </c>
      <c r="B18" s="113">
        <v>26771</v>
      </c>
      <c r="C18" s="113">
        <v>4602</v>
      </c>
      <c r="D18" s="113">
        <v>13599</v>
      </c>
      <c r="E18" s="113">
        <v>7753</v>
      </c>
      <c r="F18" s="3">
        <v>817</v>
      </c>
    </row>
    <row r="19" spans="1:6">
      <c r="A19" s="231" t="s">
        <v>19</v>
      </c>
      <c r="B19" s="113">
        <v>13124</v>
      </c>
      <c r="C19" s="113">
        <v>3265</v>
      </c>
      <c r="D19" s="113">
        <v>8065</v>
      </c>
      <c r="E19" s="113">
        <v>1727</v>
      </c>
      <c r="F19" s="3">
        <v>67</v>
      </c>
    </row>
    <row r="20" spans="1:6">
      <c r="A20" s="231" t="s">
        <v>20</v>
      </c>
      <c r="B20" s="113">
        <v>6296</v>
      </c>
      <c r="C20" s="113">
        <v>1365</v>
      </c>
      <c r="D20" s="113">
        <v>2137</v>
      </c>
      <c r="E20" s="113">
        <v>2456</v>
      </c>
      <c r="F20" s="3">
        <v>338</v>
      </c>
    </row>
    <row r="21" spans="1:6">
      <c r="A21" s="231" t="s">
        <v>21</v>
      </c>
      <c r="B21" s="113">
        <v>5651</v>
      </c>
      <c r="C21" s="113">
        <v>293</v>
      </c>
      <c r="D21" s="113">
        <v>4292</v>
      </c>
      <c r="E21" s="113">
        <v>1039</v>
      </c>
      <c r="F21" s="3">
        <v>27</v>
      </c>
    </row>
    <row r="22" spans="1:6">
      <c r="A22" s="234" t="s">
        <v>22</v>
      </c>
      <c r="B22" s="222">
        <v>7788</v>
      </c>
      <c r="C22" s="222">
        <v>2614</v>
      </c>
      <c r="D22" s="222">
        <v>4118</v>
      </c>
      <c r="E22" s="222">
        <v>932</v>
      </c>
      <c r="F22" s="65">
        <v>124</v>
      </c>
    </row>
    <row r="23" spans="1:6">
      <c r="A23" s="270" t="s">
        <v>752</v>
      </c>
      <c r="B23" s="271"/>
      <c r="C23" s="271"/>
      <c r="D23" s="271"/>
      <c r="E23" s="271"/>
      <c r="F23" s="271"/>
    </row>
    <row r="24" spans="1:6">
      <c r="A24" s="269" t="s">
        <v>23</v>
      </c>
      <c r="B24" s="272"/>
      <c r="C24" s="273"/>
      <c r="D24" s="272"/>
      <c r="E24" s="272"/>
      <c r="F24" s="272"/>
    </row>
    <row r="25" spans="1:6">
      <c r="C25" s="274"/>
      <c r="D25" s="274"/>
      <c r="E25" s="274"/>
      <c r="F25" s="274"/>
    </row>
    <row r="26" spans="1:6">
      <c r="A26" s="2483" t="s">
        <v>24</v>
      </c>
      <c r="B26" s="2483"/>
      <c r="C26" s="2483"/>
      <c r="D26" s="2483"/>
      <c r="E26" s="2483"/>
      <c r="F26" s="227"/>
    </row>
    <row r="27" spans="1:6" ht="25.5">
      <c r="A27" s="235" t="s">
        <v>8</v>
      </c>
      <c r="B27" s="10" t="s">
        <v>9</v>
      </c>
      <c r="C27" s="10" t="s">
        <v>10</v>
      </c>
      <c r="D27" s="20" t="s">
        <v>11</v>
      </c>
      <c r="E27" s="10" t="s">
        <v>12</v>
      </c>
      <c r="F27" s="20" t="s">
        <v>13</v>
      </c>
    </row>
    <row r="28" spans="1:6">
      <c r="A28" s="145" t="s">
        <v>14</v>
      </c>
      <c r="B28" s="111">
        <v>243251</v>
      </c>
      <c r="C28" s="111">
        <v>137857</v>
      </c>
      <c r="D28" s="111">
        <v>83528</v>
      </c>
      <c r="E28" s="111">
        <v>20002</v>
      </c>
      <c r="F28" s="111">
        <v>1864</v>
      </c>
    </row>
    <row r="29" spans="1:6">
      <c r="A29" s="231" t="s">
        <v>25</v>
      </c>
      <c r="B29" s="113">
        <v>117981</v>
      </c>
      <c r="C29" s="113">
        <v>96237</v>
      </c>
      <c r="D29" s="113">
        <v>19340</v>
      </c>
      <c r="E29" s="113">
        <v>2290</v>
      </c>
      <c r="F29" s="3">
        <v>114</v>
      </c>
    </row>
    <row r="30" spans="1:6">
      <c r="A30" s="231" t="s">
        <v>16</v>
      </c>
      <c r="B30" s="113">
        <v>19012</v>
      </c>
      <c r="C30" s="113">
        <v>8693</v>
      </c>
      <c r="D30" s="113">
        <v>8383</v>
      </c>
      <c r="E30" s="113">
        <v>1879</v>
      </c>
      <c r="F30" s="3">
        <v>57</v>
      </c>
    </row>
    <row r="31" spans="1:6">
      <c r="A31" s="231" t="s">
        <v>26</v>
      </c>
      <c r="B31" s="113">
        <v>4290</v>
      </c>
      <c r="C31" s="113">
        <v>3141</v>
      </c>
      <c r="D31" s="113">
        <v>1077</v>
      </c>
      <c r="E31" s="113">
        <v>72</v>
      </c>
      <c r="F31" s="3">
        <v>0</v>
      </c>
    </row>
    <row r="32" spans="1:6">
      <c r="A32" s="231" t="s">
        <v>18</v>
      </c>
      <c r="B32" s="113">
        <v>19965</v>
      </c>
      <c r="C32" s="113">
        <v>3325</v>
      </c>
      <c r="D32" s="113">
        <v>9474</v>
      </c>
      <c r="E32" s="113">
        <v>6607</v>
      </c>
      <c r="F32" s="3">
        <v>559</v>
      </c>
    </row>
    <row r="33" spans="1:6">
      <c r="A33" s="231" t="s">
        <v>17</v>
      </c>
      <c r="B33" s="113">
        <v>26310</v>
      </c>
      <c r="C33" s="113">
        <v>11935</v>
      </c>
      <c r="D33" s="113">
        <v>11458</v>
      </c>
      <c r="E33" s="113">
        <v>2338</v>
      </c>
      <c r="F33" s="3">
        <v>579</v>
      </c>
    </row>
    <row r="34" spans="1:6">
      <c r="A34" s="231" t="s">
        <v>27</v>
      </c>
      <c r="B34" s="113">
        <v>14720</v>
      </c>
      <c r="C34" s="113">
        <v>3089</v>
      </c>
      <c r="D34" s="113">
        <v>10160</v>
      </c>
      <c r="E34" s="113">
        <v>1358</v>
      </c>
      <c r="F34" s="3">
        <v>113</v>
      </c>
    </row>
    <row r="35" spans="1:6" ht="17.25" customHeight="1">
      <c r="A35" s="231" t="s">
        <v>28</v>
      </c>
      <c r="B35" s="113">
        <v>17799</v>
      </c>
      <c r="C35" s="113">
        <v>6841</v>
      </c>
      <c r="D35" s="113">
        <v>9395</v>
      </c>
      <c r="E35" s="113">
        <v>1386</v>
      </c>
      <c r="F35" s="3">
        <v>177</v>
      </c>
    </row>
    <row r="36" spans="1:6">
      <c r="A36" s="231" t="s">
        <v>19</v>
      </c>
      <c r="B36" s="113">
        <v>9119</v>
      </c>
      <c r="C36" s="113">
        <v>1157</v>
      </c>
      <c r="D36" s="113">
        <v>6954</v>
      </c>
      <c r="E36" s="113">
        <v>991</v>
      </c>
      <c r="F36" s="3">
        <v>17</v>
      </c>
    </row>
    <row r="37" spans="1:6">
      <c r="A37" s="231" t="s">
        <v>20</v>
      </c>
      <c r="B37" s="113">
        <v>5106</v>
      </c>
      <c r="C37" s="113">
        <v>1117</v>
      </c>
      <c r="D37" s="113">
        <v>1766</v>
      </c>
      <c r="E37" s="113">
        <v>2006</v>
      </c>
      <c r="F37" s="3">
        <v>217</v>
      </c>
    </row>
    <row r="38" spans="1:6">
      <c r="A38" s="231" t="s">
        <v>21</v>
      </c>
      <c r="B38" s="113">
        <v>5443</v>
      </c>
      <c r="C38" s="113">
        <v>284</v>
      </c>
      <c r="D38" s="113">
        <v>4145</v>
      </c>
      <c r="E38" s="113">
        <v>991</v>
      </c>
      <c r="F38" s="3">
        <v>23</v>
      </c>
    </row>
    <row r="39" spans="1:6">
      <c r="A39" s="234" t="s">
        <v>29</v>
      </c>
      <c r="B39" s="113">
        <v>3506</v>
      </c>
      <c r="C39" s="222">
        <v>2038</v>
      </c>
      <c r="D39" s="222">
        <v>1376</v>
      </c>
      <c r="E39" s="222">
        <v>84</v>
      </c>
      <c r="F39" s="65">
        <v>8</v>
      </c>
    </row>
    <row r="40" spans="1:6">
      <c r="A40" s="270" t="s">
        <v>752</v>
      </c>
      <c r="B40" s="275"/>
      <c r="C40" s="275"/>
      <c r="D40" s="275"/>
      <c r="E40" s="275"/>
      <c r="F40" s="275"/>
    </row>
    <row r="42" spans="1:6" ht="21.75" customHeight="1">
      <c r="A42" s="2510" t="s">
        <v>30</v>
      </c>
      <c r="B42" s="2510"/>
      <c r="C42" s="2510"/>
      <c r="D42" s="2510"/>
      <c r="E42" s="2510"/>
      <c r="F42" s="227"/>
    </row>
    <row r="43" spans="1:6">
      <c r="A43" s="235" t="s">
        <v>31</v>
      </c>
      <c r="B43" s="20">
        <v>2005</v>
      </c>
      <c r="C43" s="20">
        <v>2006</v>
      </c>
      <c r="D43" s="20">
        <v>2007</v>
      </c>
      <c r="E43" s="20">
        <v>2008</v>
      </c>
      <c r="F43" s="139"/>
    </row>
    <row r="44" spans="1:6">
      <c r="A44" s="145" t="s">
        <v>14</v>
      </c>
      <c r="B44" s="111">
        <v>5947</v>
      </c>
      <c r="C44" s="111">
        <v>6055</v>
      </c>
      <c r="D44" s="111">
        <v>3316</v>
      </c>
      <c r="E44" s="111">
        <v>4129</v>
      </c>
      <c r="F44" s="133"/>
    </row>
    <row r="45" spans="1:6">
      <c r="A45" s="231" t="s">
        <v>32</v>
      </c>
      <c r="B45" s="113">
        <v>67</v>
      </c>
      <c r="C45" s="113">
        <v>67</v>
      </c>
      <c r="D45" s="113">
        <v>134</v>
      </c>
      <c r="E45" s="113">
        <v>222</v>
      </c>
      <c r="F45" s="139"/>
    </row>
    <row r="46" spans="1:6">
      <c r="A46" s="231" t="s">
        <v>33</v>
      </c>
      <c r="B46" s="113">
        <v>705</v>
      </c>
      <c r="C46" s="113">
        <v>907</v>
      </c>
      <c r="D46" s="113">
        <v>852</v>
      </c>
      <c r="E46" s="113">
        <v>1401</v>
      </c>
      <c r="F46" s="139"/>
    </row>
    <row r="47" spans="1:6">
      <c r="A47" s="231" t="s">
        <v>34</v>
      </c>
      <c r="B47" s="113">
        <v>169</v>
      </c>
      <c r="C47" s="113">
        <v>192</v>
      </c>
      <c r="D47" s="113">
        <v>252</v>
      </c>
      <c r="E47" s="113">
        <v>229</v>
      </c>
      <c r="F47" s="139"/>
    </row>
    <row r="48" spans="1:6">
      <c r="A48" s="231" t="s">
        <v>35</v>
      </c>
      <c r="B48" s="113">
        <v>1566</v>
      </c>
      <c r="C48" s="113">
        <v>957</v>
      </c>
      <c r="D48" s="113">
        <v>889</v>
      </c>
      <c r="E48" s="113">
        <v>174</v>
      </c>
      <c r="F48" s="139"/>
    </row>
    <row r="49" spans="1:6">
      <c r="A49" s="231" t="s">
        <v>36</v>
      </c>
      <c r="B49" s="113">
        <v>278</v>
      </c>
      <c r="C49" s="113">
        <v>250</v>
      </c>
      <c r="D49" s="113">
        <v>240</v>
      </c>
      <c r="E49" s="113">
        <v>335</v>
      </c>
      <c r="F49" s="139"/>
    </row>
    <row r="50" spans="1:6">
      <c r="A50" s="234" t="s">
        <v>37</v>
      </c>
      <c r="B50" s="222">
        <v>3162</v>
      </c>
      <c r="C50" s="222">
        <v>3682</v>
      </c>
      <c r="D50" s="222">
        <v>949</v>
      </c>
      <c r="E50" s="222">
        <v>1768</v>
      </c>
      <c r="F50" s="139"/>
    </row>
    <row r="51" spans="1:6">
      <c r="A51" s="7" t="s">
        <v>38</v>
      </c>
      <c r="B51" s="276"/>
      <c r="C51" s="276"/>
      <c r="D51" s="276"/>
      <c r="E51" s="276"/>
      <c r="F51" s="276"/>
    </row>
    <row r="52" spans="1:6">
      <c r="A52" s="7" t="s">
        <v>39</v>
      </c>
      <c r="B52" s="276"/>
      <c r="C52" s="276"/>
      <c r="D52" s="276"/>
      <c r="E52" s="276"/>
      <c r="F52" s="276"/>
    </row>
    <row r="53" spans="1:6">
      <c r="A53" s="7"/>
      <c r="B53" s="276"/>
      <c r="C53" s="276"/>
      <c r="D53" s="276"/>
      <c r="E53" s="276"/>
      <c r="F53" s="276"/>
    </row>
    <row r="54" spans="1:6">
      <c r="A54" s="227" t="s">
        <v>40</v>
      </c>
      <c r="B54" s="227"/>
      <c r="C54" s="227"/>
      <c r="D54" s="227"/>
      <c r="E54" s="227"/>
      <c r="F54" s="227"/>
    </row>
    <row r="55" spans="1:6">
      <c r="A55" s="235" t="s">
        <v>31</v>
      </c>
      <c r="B55" s="20">
        <v>2005</v>
      </c>
      <c r="C55" s="20">
        <v>2006</v>
      </c>
      <c r="D55" s="20">
        <v>2007</v>
      </c>
      <c r="E55" s="20">
        <v>2008</v>
      </c>
    </row>
    <row r="56" spans="1:6">
      <c r="A56" s="145" t="s">
        <v>14</v>
      </c>
      <c r="B56" s="277">
        <v>2608</v>
      </c>
      <c r="C56" s="111">
        <v>3576</v>
      </c>
      <c r="D56" s="111">
        <v>2956</v>
      </c>
      <c r="E56" s="111">
        <v>2474</v>
      </c>
    </row>
    <row r="57" spans="1:6">
      <c r="A57" s="231" t="s">
        <v>35</v>
      </c>
      <c r="B57" s="113">
        <v>440</v>
      </c>
      <c r="C57" s="113">
        <v>393</v>
      </c>
      <c r="D57" s="113">
        <v>466</v>
      </c>
      <c r="E57" s="113">
        <v>363</v>
      </c>
    </row>
    <row r="58" spans="1:6">
      <c r="A58" s="231" t="s">
        <v>41</v>
      </c>
      <c r="B58" s="113">
        <v>386</v>
      </c>
      <c r="C58" s="113">
        <v>611</v>
      </c>
      <c r="D58" s="113">
        <v>303</v>
      </c>
      <c r="E58" s="113">
        <v>503</v>
      </c>
    </row>
    <row r="59" spans="1:6">
      <c r="A59" s="231" t="s">
        <v>42</v>
      </c>
      <c r="B59" s="113">
        <v>1459</v>
      </c>
      <c r="C59" s="113">
        <v>2128</v>
      </c>
      <c r="D59" s="113">
        <v>1770</v>
      </c>
      <c r="E59" s="113">
        <v>1262</v>
      </c>
    </row>
    <row r="60" spans="1:6">
      <c r="A60" s="231" t="s">
        <v>43</v>
      </c>
      <c r="B60" s="113">
        <v>68</v>
      </c>
      <c r="C60" s="113">
        <v>88</v>
      </c>
      <c r="D60" s="113">
        <v>93</v>
      </c>
      <c r="E60" s="113">
        <v>124</v>
      </c>
    </row>
    <row r="61" spans="1:6">
      <c r="A61" s="231" t="s">
        <v>44</v>
      </c>
      <c r="B61" s="113">
        <v>109</v>
      </c>
      <c r="C61" s="113">
        <v>136</v>
      </c>
      <c r="D61" s="113">
        <v>152</v>
      </c>
      <c r="E61" s="113">
        <v>66</v>
      </c>
    </row>
    <row r="62" spans="1:6">
      <c r="A62" s="231" t="s">
        <v>45</v>
      </c>
      <c r="B62" s="113">
        <v>54</v>
      </c>
      <c r="C62" s="113">
        <v>64</v>
      </c>
      <c r="D62" s="113">
        <v>59</v>
      </c>
      <c r="E62" s="113">
        <v>45</v>
      </c>
    </row>
    <row r="63" spans="1:6">
      <c r="A63" s="234" t="s">
        <v>46</v>
      </c>
      <c r="B63" s="222">
        <v>92</v>
      </c>
      <c r="C63" s="222">
        <v>156</v>
      </c>
      <c r="D63" s="222">
        <v>113</v>
      </c>
      <c r="E63" s="222">
        <v>111</v>
      </c>
    </row>
    <row r="64" spans="1:6">
      <c r="A64" s="7" t="s">
        <v>47</v>
      </c>
      <c r="B64" s="276"/>
      <c r="C64" s="276"/>
      <c r="D64" s="276"/>
      <c r="E64" s="276"/>
      <c r="F64" s="276"/>
    </row>
    <row r="66" spans="1:6">
      <c r="A66" s="227" t="s">
        <v>824</v>
      </c>
      <c r="B66" s="227"/>
      <c r="C66" s="227"/>
      <c r="D66" s="227"/>
      <c r="E66" s="227"/>
      <c r="F66" s="227"/>
    </row>
    <row r="67" spans="1:6" ht="25.5">
      <c r="A67" s="657" t="s">
        <v>48</v>
      </c>
      <c r="B67" s="10" t="s">
        <v>49</v>
      </c>
      <c r="C67" s="10" t="s">
        <v>50</v>
      </c>
      <c r="D67" s="10" t="s">
        <v>51</v>
      </c>
    </row>
    <row r="68" spans="1:6">
      <c r="A68" s="145" t="s">
        <v>14</v>
      </c>
      <c r="B68" s="277">
        <v>8819</v>
      </c>
      <c r="C68" s="277">
        <v>2949</v>
      </c>
      <c r="D68" s="277">
        <v>855</v>
      </c>
    </row>
    <row r="69" spans="1:6">
      <c r="A69" s="231" t="s">
        <v>52</v>
      </c>
      <c r="B69" s="113">
        <v>1429</v>
      </c>
      <c r="C69" s="113">
        <v>939</v>
      </c>
      <c r="D69" s="113">
        <v>160</v>
      </c>
    </row>
    <row r="70" spans="1:6">
      <c r="A70" s="231" t="s">
        <v>53</v>
      </c>
      <c r="B70" s="113">
        <v>655</v>
      </c>
      <c r="C70" s="113">
        <v>472</v>
      </c>
      <c r="D70" s="113">
        <v>38</v>
      </c>
    </row>
    <row r="71" spans="1:6">
      <c r="A71" s="231" t="s">
        <v>54</v>
      </c>
      <c r="B71" s="113">
        <v>2609</v>
      </c>
      <c r="C71" s="113">
        <v>956</v>
      </c>
      <c r="D71" s="113">
        <v>427</v>
      </c>
    </row>
    <row r="72" spans="1:6">
      <c r="A72" s="231" t="s">
        <v>55</v>
      </c>
      <c r="B72" s="113">
        <v>22</v>
      </c>
      <c r="C72" s="113">
        <v>357</v>
      </c>
      <c r="D72" s="113">
        <v>215</v>
      </c>
    </row>
    <row r="73" spans="1:6">
      <c r="A73" s="231" t="s">
        <v>56</v>
      </c>
      <c r="B73" s="113">
        <v>3629</v>
      </c>
      <c r="C73" s="113">
        <v>24</v>
      </c>
      <c r="D73" s="113">
        <v>7</v>
      </c>
    </row>
    <row r="74" spans="1:6">
      <c r="A74" s="231" t="s">
        <v>57</v>
      </c>
      <c r="B74" s="113">
        <v>264</v>
      </c>
      <c r="C74" s="113">
        <v>185</v>
      </c>
      <c r="D74" s="113">
        <v>5</v>
      </c>
    </row>
    <row r="75" spans="1:6">
      <c r="A75" s="234" t="s">
        <v>58</v>
      </c>
      <c r="B75" s="222">
        <v>211</v>
      </c>
      <c r="C75" s="222">
        <v>16</v>
      </c>
      <c r="D75" s="222">
        <v>3</v>
      </c>
    </row>
    <row r="76" spans="1:6">
      <c r="A76" s="6" t="s">
        <v>59</v>
      </c>
      <c r="B76" s="6"/>
      <c r="C76" s="6"/>
      <c r="D76" s="6"/>
      <c r="E76" s="7"/>
    </row>
    <row r="78" spans="1:6">
      <c r="A78" s="227" t="s">
        <v>895</v>
      </c>
      <c r="B78" s="227"/>
      <c r="C78" s="227"/>
      <c r="D78" s="227"/>
      <c r="E78" s="227"/>
      <c r="F78" s="227"/>
    </row>
    <row r="79" spans="1:6" ht="25.5">
      <c r="A79" s="657" t="s">
        <v>48</v>
      </c>
      <c r="B79" s="10" t="s">
        <v>49</v>
      </c>
      <c r="C79" s="10" t="s">
        <v>50</v>
      </c>
      <c r="D79" s="10" t="s">
        <v>51</v>
      </c>
    </row>
    <row r="80" spans="1:6">
      <c r="A80" s="145" t="s">
        <v>14</v>
      </c>
      <c r="B80" s="277">
        <v>7268</v>
      </c>
      <c r="C80" s="277">
        <v>3377</v>
      </c>
      <c r="D80" s="277">
        <v>887</v>
      </c>
    </row>
    <row r="81" spans="1:11">
      <c r="A81" s="231" t="s">
        <v>52</v>
      </c>
      <c r="B81" s="113">
        <v>2066</v>
      </c>
      <c r="C81" s="113">
        <v>1029</v>
      </c>
      <c r="D81" s="113">
        <v>140</v>
      </c>
    </row>
    <row r="82" spans="1:11">
      <c r="A82" s="231" t="s">
        <v>53</v>
      </c>
      <c r="B82" s="113">
        <v>642</v>
      </c>
      <c r="C82" s="113">
        <v>599</v>
      </c>
      <c r="D82" s="113">
        <v>80</v>
      </c>
    </row>
    <row r="83" spans="1:11">
      <c r="A83" s="231" t="s">
        <v>54</v>
      </c>
      <c r="B83" s="113">
        <v>1872</v>
      </c>
      <c r="C83" s="113">
        <v>982</v>
      </c>
      <c r="D83" s="113">
        <v>429</v>
      </c>
    </row>
    <row r="84" spans="1:11">
      <c r="A84" s="231" t="s">
        <v>55</v>
      </c>
      <c r="B84" s="113">
        <v>2028</v>
      </c>
      <c r="C84" s="113">
        <v>558</v>
      </c>
      <c r="D84" s="113">
        <v>188</v>
      </c>
    </row>
    <row r="85" spans="1:11">
      <c r="A85" s="231" t="s">
        <v>56</v>
      </c>
      <c r="B85" s="113">
        <v>279</v>
      </c>
      <c r="C85" s="113">
        <v>13</v>
      </c>
      <c r="D85" s="113">
        <v>7</v>
      </c>
    </row>
    <row r="86" spans="1:11">
      <c r="A86" s="231" t="s">
        <v>57</v>
      </c>
      <c r="B86" s="113">
        <v>107</v>
      </c>
      <c r="C86" s="113">
        <v>187</v>
      </c>
      <c r="D86" s="113">
        <v>23</v>
      </c>
    </row>
    <row r="87" spans="1:11">
      <c r="A87" s="234" t="s">
        <v>58</v>
      </c>
      <c r="B87" s="222">
        <v>274</v>
      </c>
      <c r="C87" s="222">
        <v>9</v>
      </c>
      <c r="D87" s="222">
        <v>20</v>
      </c>
    </row>
    <row r="88" spans="1:11">
      <c r="A88" s="6" t="s">
        <v>59</v>
      </c>
      <c r="B88" s="6"/>
      <c r="C88" s="6"/>
      <c r="D88" s="6"/>
      <c r="E88" s="7"/>
    </row>
    <row r="89" spans="1:11">
      <c r="A89" s="7"/>
      <c r="B89" s="7"/>
      <c r="C89" s="7"/>
      <c r="D89" s="7"/>
      <c r="E89" s="7"/>
    </row>
    <row r="90" spans="1:11" ht="25.5">
      <c r="A90" s="227" t="s">
        <v>60</v>
      </c>
      <c r="B90" s="551"/>
      <c r="C90" s="551"/>
      <c r="D90" s="551"/>
      <c r="F90" s="8"/>
      <c r="H90" s="2143"/>
      <c r="I90" s="2144" t="s">
        <v>49</v>
      </c>
      <c r="J90" s="2144" t="s">
        <v>50</v>
      </c>
      <c r="K90" s="2144" t="s">
        <v>12</v>
      </c>
    </row>
    <row r="91" spans="1:11" ht="25.5">
      <c r="A91" s="657" t="s">
        <v>61</v>
      </c>
      <c r="B91" s="599" t="s">
        <v>49</v>
      </c>
      <c r="C91" s="599" t="s">
        <v>50</v>
      </c>
      <c r="D91" s="599" t="s">
        <v>12</v>
      </c>
      <c r="H91" s="304" t="s">
        <v>62</v>
      </c>
      <c r="I91" s="113">
        <v>4473</v>
      </c>
      <c r="J91" s="113">
        <v>2422</v>
      </c>
      <c r="K91" s="113">
        <v>653</v>
      </c>
    </row>
    <row r="92" spans="1:11">
      <c r="A92" s="145" t="s">
        <v>14</v>
      </c>
      <c r="B92" s="277">
        <v>8819</v>
      </c>
      <c r="C92" s="277">
        <v>2949</v>
      </c>
      <c r="D92" s="277">
        <v>855</v>
      </c>
      <c r="E92" s="274"/>
      <c r="H92" s="304" t="s">
        <v>32</v>
      </c>
      <c r="I92" s="113">
        <v>968</v>
      </c>
      <c r="J92" s="113">
        <v>313</v>
      </c>
      <c r="K92" s="113">
        <v>75</v>
      </c>
    </row>
    <row r="93" spans="1:11">
      <c r="A93" s="304" t="s">
        <v>62</v>
      </c>
      <c r="B93" s="113">
        <v>3718</v>
      </c>
      <c r="C93" s="113">
        <v>2114</v>
      </c>
      <c r="D93" s="113">
        <v>534</v>
      </c>
      <c r="H93" s="304" t="s">
        <v>63</v>
      </c>
      <c r="I93" s="113">
        <v>638</v>
      </c>
      <c r="J93" s="113">
        <v>196</v>
      </c>
      <c r="K93" s="113">
        <v>100</v>
      </c>
    </row>
    <row r="94" spans="1:11">
      <c r="A94" s="304" t="s">
        <v>32</v>
      </c>
      <c r="B94" s="113">
        <v>388</v>
      </c>
      <c r="C94" s="113">
        <v>304</v>
      </c>
      <c r="D94" s="113">
        <v>146</v>
      </c>
      <c r="H94" s="304" t="s">
        <v>36</v>
      </c>
      <c r="I94" s="113">
        <v>3</v>
      </c>
      <c r="J94" s="113">
        <v>84</v>
      </c>
      <c r="K94" s="113">
        <v>34</v>
      </c>
    </row>
    <row r="95" spans="1:11" ht="17.25" customHeight="1">
      <c r="A95" s="304" t="s">
        <v>63</v>
      </c>
      <c r="B95" s="113">
        <v>338</v>
      </c>
      <c r="C95" s="113">
        <v>232</v>
      </c>
      <c r="D95" s="113">
        <v>9</v>
      </c>
      <c r="G95" s="278"/>
      <c r="H95" s="304" t="s">
        <v>64</v>
      </c>
      <c r="I95" s="113">
        <v>80</v>
      </c>
      <c r="J95" s="113">
        <v>56</v>
      </c>
      <c r="K95" s="113">
        <v>24</v>
      </c>
    </row>
    <row r="96" spans="1:11" ht="15" customHeight="1">
      <c r="A96" s="304" t="s">
        <v>36</v>
      </c>
      <c r="B96" s="113">
        <v>424</v>
      </c>
      <c r="C96" s="113">
        <v>189</v>
      </c>
      <c r="D96" s="113">
        <v>62</v>
      </c>
      <c r="H96" s="304" t="s">
        <v>65</v>
      </c>
      <c r="I96" s="113">
        <v>6</v>
      </c>
      <c r="J96" s="113">
        <v>193</v>
      </c>
      <c r="K96" s="113">
        <v>0</v>
      </c>
    </row>
    <row r="97" spans="1:11" ht="18" customHeight="1">
      <c r="A97" s="304" t="s">
        <v>64</v>
      </c>
      <c r="B97" s="113">
        <v>0</v>
      </c>
      <c r="C97" s="113">
        <v>76</v>
      </c>
      <c r="D97" s="113">
        <v>38</v>
      </c>
      <c r="H97" s="304" t="s">
        <v>56</v>
      </c>
      <c r="I97" s="113">
        <v>279</v>
      </c>
      <c r="J97" s="113">
        <v>0</v>
      </c>
      <c r="K97" s="113">
        <v>0</v>
      </c>
    </row>
    <row r="98" spans="1:11">
      <c r="A98" s="304" t="s">
        <v>65</v>
      </c>
      <c r="B98" s="113">
        <v>296</v>
      </c>
      <c r="C98" s="113">
        <v>0</v>
      </c>
      <c r="D98" s="113">
        <v>0</v>
      </c>
      <c r="H98" s="304" t="s">
        <v>58</v>
      </c>
      <c r="I98" s="113">
        <v>821</v>
      </c>
      <c r="J98" s="113">
        <v>113</v>
      </c>
      <c r="K98" s="113">
        <v>1</v>
      </c>
    </row>
    <row r="99" spans="1:11">
      <c r="A99" s="304" t="s">
        <v>56</v>
      </c>
      <c r="B99" s="113">
        <v>3629</v>
      </c>
      <c r="C99" s="113">
        <v>0</v>
      </c>
      <c r="D99" s="113">
        <v>0</v>
      </c>
    </row>
    <row r="100" spans="1:11">
      <c r="A100" s="304" t="s">
        <v>58</v>
      </c>
      <c r="B100" s="113">
        <v>26</v>
      </c>
      <c r="C100" s="113">
        <v>34</v>
      </c>
      <c r="D100" s="113">
        <v>66</v>
      </c>
      <c r="E100" s="139"/>
    </row>
    <row r="101" spans="1:11">
      <c r="A101" s="4" t="s">
        <v>59</v>
      </c>
      <c r="B101" s="4"/>
      <c r="C101" s="4"/>
      <c r="D101" s="4"/>
      <c r="E101" s="5"/>
    </row>
    <row r="103" spans="1:11" ht="15.75">
      <c r="A103" s="227" t="s">
        <v>66</v>
      </c>
      <c r="B103" s="551"/>
      <c r="C103" s="551"/>
      <c r="D103" s="551"/>
      <c r="F103" s="8"/>
    </row>
    <row r="104" spans="1:11" ht="25.5">
      <c r="A104" s="657" t="s">
        <v>61</v>
      </c>
      <c r="B104" s="599" t="s">
        <v>49</v>
      </c>
      <c r="C104" s="599" t="s">
        <v>50</v>
      </c>
      <c r="D104" s="599" t="s">
        <v>12</v>
      </c>
    </row>
    <row r="105" spans="1:11">
      <c r="A105" s="145" t="s">
        <v>14</v>
      </c>
      <c r="B105" s="277">
        <v>7268</v>
      </c>
      <c r="C105" s="277">
        <v>3377</v>
      </c>
      <c r="D105" s="277">
        <v>887</v>
      </c>
      <c r="E105" s="274"/>
    </row>
    <row r="106" spans="1:11">
      <c r="A106" s="304" t="s">
        <v>62</v>
      </c>
      <c r="B106" s="113">
        <v>4473</v>
      </c>
      <c r="C106" s="113">
        <v>2422</v>
      </c>
      <c r="D106" s="113">
        <v>653</v>
      </c>
    </row>
    <row r="107" spans="1:11">
      <c r="A107" s="304" t="s">
        <v>32</v>
      </c>
      <c r="B107" s="113">
        <v>968</v>
      </c>
      <c r="C107" s="113">
        <v>313</v>
      </c>
      <c r="D107" s="113">
        <v>75</v>
      </c>
    </row>
    <row r="108" spans="1:11" ht="17.25" customHeight="1">
      <c r="A108" s="304" t="s">
        <v>63</v>
      </c>
      <c r="B108" s="113">
        <v>638</v>
      </c>
      <c r="C108" s="113">
        <v>196</v>
      </c>
      <c r="D108" s="113">
        <v>100</v>
      </c>
      <c r="G108" s="278"/>
    </row>
    <row r="109" spans="1:11" ht="15" customHeight="1">
      <c r="A109" s="304" t="s">
        <v>36</v>
      </c>
      <c r="B109" s="113">
        <v>3</v>
      </c>
      <c r="C109" s="113">
        <v>84</v>
      </c>
      <c r="D109" s="113">
        <v>34</v>
      </c>
    </row>
    <row r="110" spans="1:11" ht="18" customHeight="1">
      <c r="A110" s="304" t="s">
        <v>64</v>
      </c>
      <c r="B110" s="113">
        <v>80</v>
      </c>
      <c r="C110" s="113">
        <v>56</v>
      </c>
      <c r="D110" s="113">
        <v>24</v>
      </c>
    </row>
    <row r="111" spans="1:11">
      <c r="A111" s="304" t="s">
        <v>65</v>
      </c>
      <c r="B111" s="113">
        <v>6</v>
      </c>
      <c r="C111" s="113">
        <v>193</v>
      </c>
      <c r="D111" s="113">
        <v>0</v>
      </c>
    </row>
    <row r="112" spans="1:11">
      <c r="A112" s="304" t="s">
        <v>56</v>
      </c>
      <c r="B112" s="113">
        <v>279</v>
      </c>
      <c r="C112" s="113">
        <v>0</v>
      </c>
      <c r="D112" s="113">
        <v>0</v>
      </c>
    </row>
    <row r="113" spans="1:9">
      <c r="A113" s="304" t="s">
        <v>58</v>
      </c>
      <c r="B113" s="113">
        <v>821</v>
      </c>
      <c r="C113" s="113">
        <v>113</v>
      </c>
      <c r="D113" s="113">
        <v>1</v>
      </c>
      <c r="E113" s="139"/>
    </row>
    <row r="114" spans="1:9">
      <c r="A114" s="4" t="s">
        <v>59</v>
      </c>
      <c r="B114" s="4"/>
      <c r="C114" s="4"/>
      <c r="D114" s="4"/>
      <c r="E114" s="5"/>
    </row>
    <row r="116" spans="1:9" ht="29.25" customHeight="1">
      <c r="A116" s="2510" t="s">
        <v>67</v>
      </c>
      <c r="B116" s="2510"/>
      <c r="C116" s="2510"/>
      <c r="D116" s="2510"/>
      <c r="E116" s="2510"/>
      <c r="F116" s="278"/>
    </row>
    <row r="117" spans="1:9">
      <c r="A117" s="2472" t="s">
        <v>61</v>
      </c>
      <c r="B117" s="2527" t="s">
        <v>68</v>
      </c>
      <c r="C117" s="2527"/>
      <c r="D117" s="2527"/>
      <c r="E117" s="2527"/>
      <c r="F117" s="9"/>
    </row>
    <row r="118" spans="1:9" ht="38.25">
      <c r="A118" s="2473"/>
      <c r="B118" s="10" t="s">
        <v>69</v>
      </c>
      <c r="C118" s="10" t="s">
        <v>70</v>
      </c>
      <c r="D118" s="10" t="s">
        <v>57</v>
      </c>
      <c r="E118" s="10" t="s">
        <v>71</v>
      </c>
      <c r="F118" s="11"/>
    </row>
    <row r="119" spans="1:9">
      <c r="A119" s="145" t="s">
        <v>72</v>
      </c>
      <c r="B119" s="277">
        <v>1425</v>
      </c>
      <c r="C119" s="277">
        <v>654</v>
      </c>
      <c r="D119" s="277">
        <v>264</v>
      </c>
      <c r="E119" s="277">
        <v>2614</v>
      </c>
      <c r="F119" s="12"/>
    </row>
    <row r="120" spans="1:9" ht="17.25" customHeight="1">
      <c r="A120" s="304" t="s">
        <v>62</v>
      </c>
      <c r="B120" s="113">
        <v>959</v>
      </c>
      <c r="C120" s="113">
        <v>491</v>
      </c>
      <c r="D120" s="113">
        <v>70</v>
      </c>
      <c r="E120" s="113">
        <v>2193</v>
      </c>
      <c r="F120" s="13"/>
    </row>
    <row r="121" spans="1:9">
      <c r="A121" s="304" t="s">
        <v>32</v>
      </c>
      <c r="B121" s="113">
        <v>78</v>
      </c>
      <c r="C121" s="113">
        <v>63</v>
      </c>
      <c r="D121" s="113">
        <v>69</v>
      </c>
      <c r="E121" s="113">
        <v>141</v>
      </c>
      <c r="F121" s="13"/>
    </row>
    <row r="122" spans="1:9" ht="18" customHeight="1">
      <c r="A122" s="304" t="s">
        <v>63</v>
      </c>
      <c r="B122" s="113">
        <v>87</v>
      </c>
      <c r="C122" s="113">
        <v>50</v>
      </c>
      <c r="D122" s="113">
        <v>77</v>
      </c>
      <c r="E122" s="113">
        <v>120</v>
      </c>
      <c r="F122" s="13"/>
    </row>
    <row r="123" spans="1:9">
      <c r="A123" s="304" t="s">
        <v>36</v>
      </c>
      <c r="B123" s="113">
        <v>207</v>
      </c>
      <c r="C123" s="113">
        <v>15</v>
      </c>
      <c r="D123" s="113">
        <v>48</v>
      </c>
      <c r="E123" s="113">
        <v>116</v>
      </c>
      <c r="F123" s="12"/>
      <c r="I123" s="274"/>
    </row>
    <row r="124" spans="1:9">
      <c r="A124" s="304" t="s">
        <v>65</v>
      </c>
      <c r="B124" s="113">
        <v>94</v>
      </c>
      <c r="C124" s="113">
        <v>35</v>
      </c>
      <c r="D124" s="113">
        <v>0</v>
      </c>
      <c r="E124" s="113">
        <v>44</v>
      </c>
      <c r="F124" s="13"/>
      <c r="I124" s="274"/>
    </row>
    <row r="125" spans="1:9">
      <c r="A125" s="4" t="s">
        <v>38</v>
      </c>
      <c r="B125" s="14"/>
      <c r="C125" s="14"/>
      <c r="D125" s="14"/>
      <c r="E125" s="14"/>
      <c r="F125" s="13"/>
      <c r="G125" s="113"/>
      <c r="H125" s="113"/>
      <c r="I125" s="274"/>
    </row>
    <row r="126" spans="1:9">
      <c r="A126" s="5" t="s">
        <v>73</v>
      </c>
      <c r="G126" s="113"/>
      <c r="H126" s="113"/>
      <c r="I126" s="274"/>
    </row>
    <row r="127" spans="1:9">
      <c r="G127" s="113"/>
      <c r="H127" s="113"/>
      <c r="I127" s="274"/>
    </row>
    <row r="128" spans="1:9" ht="29.25" customHeight="1">
      <c r="A128" s="2510" t="s">
        <v>405</v>
      </c>
      <c r="B128" s="2510"/>
      <c r="C128" s="2510"/>
      <c r="D128" s="2510"/>
      <c r="E128" s="2510"/>
      <c r="F128" s="278"/>
    </row>
    <row r="129" spans="1:9">
      <c r="A129" s="2472" t="s">
        <v>61</v>
      </c>
      <c r="B129" s="2527" t="s">
        <v>68</v>
      </c>
      <c r="C129" s="2527"/>
      <c r="D129" s="2527"/>
      <c r="E129" s="2527"/>
      <c r="F129" s="9"/>
    </row>
    <row r="130" spans="1:9" ht="38.25">
      <c r="A130" s="2473"/>
      <c r="B130" s="10" t="s">
        <v>69</v>
      </c>
      <c r="C130" s="10" t="s">
        <v>70</v>
      </c>
      <c r="D130" s="10" t="s">
        <v>57</v>
      </c>
      <c r="E130" s="10" t="s">
        <v>71</v>
      </c>
      <c r="F130" s="11"/>
    </row>
    <row r="131" spans="1:9">
      <c r="A131" s="145" t="s">
        <v>72</v>
      </c>
      <c r="B131" s="277">
        <v>1502</v>
      </c>
      <c r="C131" s="277">
        <v>611</v>
      </c>
      <c r="D131" s="277">
        <v>89</v>
      </c>
      <c r="E131" s="277">
        <v>3678</v>
      </c>
      <c r="F131" s="12"/>
    </row>
    <row r="132" spans="1:9" ht="17.25" customHeight="1">
      <c r="A132" s="304" t="s">
        <v>62</v>
      </c>
      <c r="B132" s="113">
        <v>1267</v>
      </c>
      <c r="C132" s="113">
        <v>520</v>
      </c>
      <c r="D132" s="113">
        <v>68</v>
      </c>
      <c r="E132" s="113">
        <v>2477</v>
      </c>
      <c r="F132" s="13"/>
    </row>
    <row r="133" spans="1:9">
      <c r="A133" s="304" t="s">
        <v>32</v>
      </c>
      <c r="B133" s="113">
        <v>105</v>
      </c>
      <c r="C133" s="113">
        <v>20</v>
      </c>
      <c r="D133" s="113">
        <v>11</v>
      </c>
      <c r="E133" s="113">
        <v>772</v>
      </c>
      <c r="F133" s="13"/>
    </row>
    <row r="134" spans="1:9" ht="18" customHeight="1">
      <c r="A134" s="304" t="s">
        <v>63</v>
      </c>
      <c r="B134" s="113">
        <v>128</v>
      </c>
      <c r="C134" s="113">
        <v>70</v>
      </c>
      <c r="D134" s="113">
        <v>10</v>
      </c>
      <c r="E134" s="113">
        <v>424</v>
      </c>
      <c r="F134" s="13"/>
    </row>
    <row r="135" spans="1:9">
      <c r="A135" s="304" t="s">
        <v>36</v>
      </c>
      <c r="B135" s="113">
        <v>0</v>
      </c>
      <c r="C135" s="113">
        <v>0</v>
      </c>
      <c r="D135" s="113">
        <v>0</v>
      </c>
      <c r="E135" s="113">
        <v>2</v>
      </c>
      <c r="F135" s="12"/>
      <c r="I135" s="274"/>
    </row>
    <row r="136" spans="1:9">
      <c r="A136" s="304" t="s">
        <v>65</v>
      </c>
      <c r="B136" s="113">
        <v>2</v>
      </c>
      <c r="C136" s="113">
        <v>1</v>
      </c>
      <c r="D136" s="113">
        <v>0</v>
      </c>
      <c r="E136" s="113">
        <v>3</v>
      </c>
      <c r="F136" s="13"/>
      <c r="I136" s="274"/>
    </row>
    <row r="137" spans="1:9">
      <c r="A137" s="4" t="s">
        <v>38</v>
      </c>
      <c r="B137" s="14"/>
      <c r="C137" s="14"/>
      <c r="D137" s="14"/>
      <c r="E137" s="14"/>
      <c r="F137" s="13"/>
      <c r="G137" s="113"/>
      <c r="H137" s="113"/>
      <c r="I137" s="274"/>
    </row>
    <row r="138" spans="1:9">
      <c r="A138" s="5" t="s">
        <v>73</v>
      </c>
      <c r="G138" s="113"/>
      <c r="H138" s="113"/>
      <c r="I138" s="274"/>
    </row>
    <row r="139" spans="1:9" ht="30" customHeight="1">
      <c r="A139" s="2510" t="s">
        <v>406</v>
      </c>
      <c r="B139" s="2510"/>
      <c r="C139" s="2510"/>
      <c r="D139" s="2510"/>
      <c r="E139" s="2510"/>
      <c r="G139" s="113"/>
      <c r="H139" s="113"/>
      <c r="I139" s="274"/>
    </row>
    <row r="140" spans="1:9">
      <c r="A140" s="2472" t="s">
        <v>61</v>
      </c>
      <c r="B140" s="2527" t="s">
        <v>68</v>
      </c>
      <c r="C140" s="2527"/>
      <c r="D140" s="2527"/>
      <c r="E140" s="2527"/>
      <c r="G140" s="113"/>
      <c r="H140" s="113"/>
      <c r="I140" s="274"/>
    </row>
    <row r="141" spans="1:9" ht="38.25">
      <c r="A141" s="2473"/>
      <c r="B141" s="10" t="s">
        <v>69</v>
      </c>
      <c r="C141" s="10" t="s">
        <v>70</v>
      </c>
      <c r="D141" s="10" t="s">
        <v>57</v>
      </c>
      <c r="E141" s="10" t="s">
        <v>71</v>
      </c>
    </row>
    <row r="142" spans="1:9">
      <c r="A142" s="145" t="s">
        <v>72</v>
      </c>
      <c r="B142" s="277">
        <v>908</v>
      </c>
      <c r="C142" s="277">
        <v>471</v>
      </c>
      <c r="D142" s="277">
        <v>185</v>
      </c>
      <c r="E142" s="277">
        <v>1312</v>
      </c>
      <c r="F142" s="12"/>
    </row>
    <row r="143" spans="1:9" ht="15.75" customHeight="1">
      <c r="A143" s="304" t="s">
        <v>62</v>
      </c>
      <c r="B143" s="113">
        <v>734</v>
      </c>
      <c r="C143" s="113">
        <v>336</v>
      </c>
      <c r="D143" s="113">
        <v>138</v>
      </c>
      <c r="E143" s="113">
        <v>898</v>
      </c>
      <c r="F143" s="12"/>
    </row>
    <row r="144" spans="1:9">
      <c r="A144" s="304" t="s">
        <v>32</v>
      </c>
      <c r="B144" s="113">
        <v>57</v>
      </c>
      <c r="C144" s="113">
        <v>32</v>
      </c>
      <c r="D144" s="113">
        <v>33</v>
      </c>
      <c r="E144" s="113">
        <v>163</v>
      </c>
      <c r="F144" s="12"/>
    </row>
    <row r="145" spans="1:9">
      <c r="A145" s="304" t="s">
        <v>63</v>
      </c>
      <c r="B145" s="113">
        <v>80</v>
      </c>
      <c r="C145" s="113">
        <v>77</v>
      </c>
      <c r="D145" s="113">
        <v>12</v>
      </c>
      <c r="E145" s="113">
        <v>63</v>
      </c>
      <c r="F145" s="12"/>
    </row>
    <row r="146" spans="1:9">
      <c r="A146" s="304" t="s">
        <v>36</v>
      </c>
      <c r="B146" s="113">
        <v>31</v>
      </c>
      <c r="C146" s="113">
        <v>18</v>
      </c>
      <c r="D146" s="113">
        <v>1</v>
      </c>
      <c r="E146" s="113">
        <v>127</v>
      </c>
      <c r="F146" s="12"/>
    </row>
    <row r="147" spans="1:9">
      <c r="A147" s="304" t="s">
        <v>64</v>
      </c>
      <c r="B147" s="113">
        <v>6</v>
      </c>
      <c r="C147" s="113">
        <v>8</v>
      </c>
      <c r="D147" s="113">
        <v>1</v>
      </c>
      <c r="E147" s="113">
        <v>61</v>
      </c>
      <c r="F147" s="12"/>
    </row>
    <row r="148" spans="1:9">
      <c r="A148" s="304" t="s">
        <v>74</v>
      </c>
      <c r="B148" s="113">
        <v>0</v>
      </c>
      <c r="C148" s="113">
        <v>0</v>
      </c>
      <c r="D148" s="113">
        <v>0</v>
      </c>
      <c r="E148" s="113">
        <v>0</v>
      </c>
      <c r="F148" s="12"/>
    </row>
    <row r="149" spans="1:9">
      <c r="A149" s="4" t="s">
        <v>47</v>
      </c>
      <c r="B149" s="14"/>
      <c r="C149" s="14"/>
      <c r="D149" s="14"/>
      <c r="E149" s="14"/>
    </row>
    <row r="150" spans="1:9">
      <c r="A150" s="5" t="s">
        <v>73</v>
      </c>
    </row>
    <row r="152" spans="1:9" ht="30" customHeight="1">
      <c r="A152" s="2510" t="s">
        <v>407</v>
      </c>
      <c r="B152" s="2510"/>
      <c r="C152" s="2510"/>
      <c r="D152" s="2510"/>
      <c r="E152" s="2510"/>
      <c r="G152" s="113"/>
      <c r="H152" s="113"/>
      <c r="I152" s="274"/>
    </row>
    <row r="153" spans="1:9">
      <c r="A153" s="2472" t="s">
        <v>61</v>
      </c>
      <c r="B153" s="2527" t="s">
        <v>68</v>
      </c>
      <c r="C153" s="2527"/>
      <c r="D153" s="2527"/>
      <c r="E153" s="2527"/>
      <c r="G153" s="113"/>
      <c r="H153" s="113"/>
      <c r="I153" s="274"/>
    </row>
    <row r="154" spans="1:9" ht="38.25">
      <c r="A154" s="2473"/>
      <c r="B154" s="10" t="s">
        <v>69</v>
      </c>
      <c r="C154" s="10" t="s">
        <v>70</v>
      </c>
      <c r="D154" s="10" t="s">
        <v>57</v>
      </c>
      <c r="E154" s="10" t="s">
        <v>71</v>
      </c>
    </row>
    <row r="155" spans="1:9">
      <c r="A155" s="145" t="s">
        <v>72</v>
      </c>
      <c r="B155" s="277">
        <v>937</v>
      </c>
      <c r="C155" s="277">
        <v>595</v>
      </c>
      <c r="D155" s="277">
        <v>184</v>
      </c>
      <c r="E155" s="277">
        <v>1526</v>
      </c>
      <c r="F155" s="12"/>
    </row>
    <row r="156" spans="1:9" ht="15.75" customHeight="1">
      <c r="A156" s="304" t="s">
        <v>62</v>
      </c>
      <c r="B156" s="113">
        <v>719</v>
      </c>
      <c r="C156" s="113">
        <v>500</v>
      </c>
      <c r="D156" s="113">
        <v>91</v>
      </c>
      <c r="E156" s="113">
        <v>1106</v>
      </c>
      <c r="F156" s="12"/>
    </row>
    <row r="157" spans="1:9">
      <c r="A157" s="304" t="s">
        <v>32</v>
      </c>
      <c r="B157" s="113">
        <v>39</v>
      </c>
      <c r="C157" s="113">
        <v>30</v>
      </c>
      <c r="D157" s="113">
        <v>15</v>
      </c>
      <c r="E157" s="113">
        <v>215</v>
      </c>
      <c r="F157" s="12"/>
    </row>
    <row r="158" spans="1:9">
      <c r="A158" s="304" t="s">
        <v>63</v>
      </c>
      <c r="B158" s="113">
        <v>69</v>
      </c>
      <c r="C158" s="113">
        <v>29</v>
      </c>
      <c r="D158" s="113">
        <v>12</v>
      </c>
      <c r="E158" s="113">
        <v>86</v>
      </c>
      <c r="F158" s="12"/>
    </row>
    <row r="159" spans="1:9">
      <c r="A159" s="304" t="s">
        <v>36</v>
      </c>
      <c r="B159" s="113">
        <v>28</v>
      </c>
      <c r="C159" s="113">
        <v>7</v>
      </c>
      <c r="D159" s="113">
        <v>3</v>
      </c>
      <c r="E159" s="113">
        <v>45</v>
      </c>
      <c r="F159" s="12"/>
    </row>
    <row r="160" spans="1:9">
      <c r="A160" s="304" t="s">
        <v>64</v>
      </c>
      <c r="B160" s="113">
        <v>3</v>
      </c>
      <c r="C160" s="113">
        <v>9</v>
      </c>
      <c r="D160" s="113">
        <v>0</v>
      </c>
      <c r="E160" s="113">
        <v>44</v>
      </c>
      <c r="F160" s="12"/>
    </row>
    <row r="161" spans="1:6">
      <c r="A161" s="304" t="s">
        <v>74</v>
      </c>
      <c r="B161" s="113">
        <v>79</v>
      </c>
      <c r="C161" s="113">
        <v>20</v>
      </c>
      <c r="D161" s="113">
        <v>63</v>
      </c>
      <c r="E161" s="113">
        <v>30</v>
      </c>
      <c r="F161" s="12"/>
    </row>
    <row r="162" spans="1:6">
      <c r="A162" s="4" t="s">
        <v>47</v>
      </c>
      <c r="B162" s="14"/>
      <c r="C162" s="14"/>
      <c r="D162" s="14"/>
      <c r="E162" s="14"/>
    </row>
    <row r="163" spans="1:6">
      <c r="A163" s="5" t="s">
        <v>73</v>
      </c>
    </row>
    <row r="164" spans="1:6" ht="35.25" customHeight="1">
      <c r="A164" s="2510" t="s">
        <v>408</v>
      </c>
      <c r="B164" s="2510"/>
      <c r="C164" s="2510"/>
      <c r="D164" s="2510"/>
      <c r="E164" s="2510"/>
    </row>
    <row r="165" spans="1:6">
      <c r="A165" s="2482" t="s">
        <v>61</v>
      </c>
      <c r="B165" s="2528" t="s">
        <v>68</v>
      </c>
      <c r="C165" s="2528"/>
      <c r="D165" s="2528"/>
      <c r="E165" s="2528"/>
    </row>
    <row r="166" spans="1:6" ht="38.25">
      <c r="A166" s="2483"/>
      <c r="B166" s="10" t="s">
        <v>69</v>
      </c>
      <c r="C166" s="10" t="s">
        <v>70</v>
      </c>
      <c r="D166" s="10" t="s">
        <v>57</v>
      </c>
      <c r="E166" s="10" t="s">
        <v>71</v>
      </c>
    </row>
    <row r="167" spans="1:6">
      <c r="A167" s="145" t="s">
        <v>72</v>
      </c>
      <c r="B167" s="277">
        <v>153</v>
      </c>
      <c r="C167" s="277">
        <v>28</v>
      </c>
      <c r="D167" s="277">
        <v>5</v>
      </c>
      <c r="E167" s="277">
        <v>594</v>
      </c>
      <c r="F167" s="15"/>
    </row>
    <row r="168" spans="1:6">
      <c r="A168" s="499" t="s">
        <v>62</v>
      </c>
      <c r="B168" s="113">
        <v>88</v>
      </c>
      <c r="C168" s="113">
        <v>16</v>
      </c>
      <c r="D168" s="113">
        <v>3</v>
      </c>
      <c r="E168" s="113">
        <v>423</v>
      </c>
      <c r="F168" s="13"/>
    </row>
    <row r="169" spans="1:6">
      <c r="A169" s="499" t="s">
        <v>32</v>
      </c>
      <c r="B169" s="113">
        <v>30</v>
      </c>
      <c r="C169" s="113">
        <v>4</v>
      </c>
      <c r="D169" s="113">
        <v>2</v>
      </c>
      <c r="E169" s="113">
        <v>110</v>
      </c>
      <c r="F169" s="13"/>
    </row>
    <row r="170" spans="1:6">
      <c r="A170" s="499" t="s">
        <v>63</v>
      </c>
      <c r="B170" s="113">
        <v>5</v>
      </c>
      <c r="C170" s="113">
        <v>0</v>
      </c>
      <c r="D170" s="113">
        <v>0</v>
      </c>
      <c r="E170" s="113">
        <v>3</v>
      </c>
      <c r="F170" s="13"/>
    </row>
    <row r="171" spans="1:6">
      <c r="A171" s="499" t="s">
        <v>36</v>
      </c>
      <c r="B171" s="113">
        <v>30</v>
      </c>
      <c r="C171" s="113">
        <v>7</v>
      </c>
      <c r="D171" s="113">
        <v>0</v>
      </c>
      <c r="E171" s="113">
        <v>21</v>
      </c>
    </row>
    <row r="172" spans="1:6">
      <c r="A172" s="499" t="s">
        <v>64</v>
      </c>
      <c r="B172" s="113">
        <v>0</v>
      </c>
      <c r="C172" s="113">
        <v>1</v>
      </c>
      <c r="D172" s="113">
        <v>0</v>
      </c>
      <c r="E172" s="113">
        <v>37</v>
      </c>
    </row>
    <row r="173" spans="1:6">
      <c r="A173" s="4" t="s">
        <v>75</v>
      </c>
      <c r="B173" s="14"/>
      <c r="C173" s="14"/>
      <c r="D173" s="14"/>
      <c r="E173" s="14"/>
    </row>
    <row r="174" spans="1:6">
      <c r="A174" s="5" t="s">
        <v>73</v>
      </c>
    </row>
    <row r="175" spans="1:6" ht="35.25" customHeight="1">
      <c r="A175" s="2510" t="s">
        <v>409</v>
      </c>
      <c r="B175" s="2510"/>
      <c r="C175" s="2510"/>
      <c r="D175" s="2510"/>
      <c r="E175" s="2510"/>
    </row>
    <row r="176" spans="1:6">
      <c r="A176" s="2472" t="s">
        <v>61</v>
      </c>
      <c r="B176" s="2527" t="s">
        <v>68</v>
      </c>
      <c r="C176" s="2527"/>
      <c r="D176" s="2527"/>
      <c r="E176" s="2527"/>
    </row>
    <row r="177" spans="1:6" ht="38.25">
      <c r="A177" s="2473"/>
      <c r="B177" s="10" t="s">
        <v>69</v>
      </c>
      <c r="C177" s="10" t="s">
        <v>70</v>
      </c>
      <c r="D177" s="10" t="s">
        <v>57</v>
      </c>
      <c r="E177" s="10" t="s">
        <v>71</v>
      </c>
    </row>
    <row r="178" spans="1:6">
      <c r="A178" s="145" t="s">
        <v>72</v>
      </c>
      <c r="B178" s="277">
        <v>140</v>
      </c>
      <c r="C178" s="277">
        <v>80</v>
      </c>
      <c r="D178" s="277">
        <v>23</v>
      </c>
      <c r="E178" s="277">
        <v>598</v>
      </c>
      <c r="F178" s="15"/>
    </row>
    <row r="179" spans="1:6">
      <c r="A179" s="499" t="s">
        <v>62</v>
      </c>
      <c r="B179" s="113">
        <v>82</v>
      </c>
      <c r="C179" s="113">
        <v>54</v>
      </c>
      <c r="D179" s="113">
        <v>9</v>
      </c>
      <c r="E179" s="113">
        <v>494</v>
      </c>
      <c r="F179" s="13"/>
    </row>
    <row r="180" spans="1:6">
      <c r="A180" s="499" t="s">
        <v>32</v>
      </c>
      <c r="B180" s="113">
        <v>6</v>
      </c>
      <c r="C180" s="113">
        <v>4</v>
      </c>
      <c r="D180" s="113">
        <v>2</v>
      </c>
      <c r="E180" s="113">
        <v>58</v>
      </c>
      <c r="F180" s="13"/>
    </row>
    <row r="181" spans="1:6">
      <c r="A181" s="499" t="s">
        <v>63</v>
      </c>
      <c r="B181" s="113">
        <v>39</v>
      </c>
      <c r="C181" s="113">
        <v>15</v>
      </c>
      <c r="D181" s="113">
        <v>9</v>
      </c>
      <c r="E181" s="113">
        <v>37</v>
      </c>
      <c r="F181" s="13"/>
    </row>
    <row r="182" spans="1:6">
      <c r="A182" s="499" t="s">
        <v>36</v>
      </c>
      <c r="B182" s="113">
        <v>10</v>
      </c>
      <c r="C182" s="113">
        <v>5</v>
      </c>
      <c r="D182" s="113">
        <v>3</v>
      </c>
      <c r="E182" s="113">
        <v>9</v>
      </c>
    </row>
    <row r="183" spans="1:6">
      <c r="A183" s="499" t="s">
        <v>64</v>
      </c>
      <c r="B183" s="113">
        <v>3</v>
      </c>
      <c r="C183" s="113">
        <v>2</v>
      </c>
      <c r="D183" s="113">
        <v>0</v>
      </c>
      <c r="E183" s="113">
        <v>0</v>
      </c>
    </row>
    <row r="184" spans="1:6">
      <c r="A184" s="4" t="s">
        <v>75</v>
      </c>
      <c r="B184" s="14"/>
      <c r="C184" s="14"/>
      <c r="D184" s="14"/>
      <c r="E184" s="14"/>
    </row>
    <row r="185" spans="1:6">
      <c r="A185" s="5" t="s">
        <v>73</v>
      </c>
    </row>
  </sheetData>
  <protectedRanges>
    <protectedRange sqref="C45:C50" name="Range1"/>
    <protectedRange sqref="C57:C63" name="Range1_1"/>
  </protectedRanges>
  <mergeCells count="23">
    <mergeCell ref="A165:A166"/>
    <mergeCell ref="B165:E165"/>
    <mergeCell ref="A175:E175"/>
    <mergeCell ref="A176:A177"/>
    <mergeCell ref="B176:E176"/>
    <mergeCell ref="A164:E164"/>
    <mergeCell ref="A117:A118"/>
    <mergeCell ref="B117:E117"/>
    <mergeCell ref="A128:E128"/>
    <mergeCell ref="A129:A130"/>
    <mergeCell ref="B129:E129"/>
    <mergeCell ref="A139:E139"/>
    <mergeCell ref="A140:A141"/>
    <mergeCell ref="B140:E140"/>
    <mergeCell ref="A152:E152"/>
    <mergeCell ref="A153:A154"/>
    <mergeCell ref="B153:E153"/>
    <mergeCell ref="A116:E116"/>
    <mergeCell ref="A2:F2"/>
    <mergeCell ref="A4:C4"/>
    <mergeCell ref="A12:E12"/>
    <mergeCell ref="A26:E26"/>
    <mergeCell ref="A42:E42"/>
  </mergeCells>
  <pageMargins left="0.7" right="0.7" top="0.75" bottom="0.56999999999999995" header="0.3" footer="0.3"/>
  <pageSetup paperSize="9" scale="87" orientation="portrait" r:id="rId1"/>
  <headerFooter>
    <oddFooter>&amp;C&amp;P</oddFooter>
  </headerFooter>
  <rowBreaks count="4" manualBreakCount="4">
    <brk id="24" max="5" man="1"/>
    <brk id="52" max="5" man="1"/>
    <brk id="102" max="5" man="1"/>
    <brk id="151" max="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K505"/>
  <sheetViews>
    <sheetView view="pageBreakPreview" topLeftCell="A352" zoomScale="90" zoomScaleSheetLayoutView="90" workbookViewId="0">
      <selection activeCell="G179" sqref="G179:I192"/>
    </sheetView>
  </sheetViews>
  <sheetFormatPr defaultRowHeight="15"/>
  <cols>
    <col min="1" max="1" width="48.85546875" style="17" customWidth="1"/>
    <col min="2" max="2" width="11.7109375" style="422" customWidth="1"/>
    <col min="3" max="3" width="11.5703125" style="422" customWidth="1"/>
    <col min="4" max="4" width="11" style="422" customWidth="1"/>
    <col min="5" max="5" width="11.7109375" style="422" customWidth="1"/>
    <col min="6" max="6" width="10.140625" style="17" customWidth="1"/>
    <col min="7" max="7" width="10" style="17" customWidth="1"/>
    <col min="8" max="16384" width="9.140625" style="17"/>
  </cols>
  <sheetData>
    <row r="1" spans="1:5" ht="27.75" customHeight="1">
      <c r="A1" s="1" t="s">
        <v>538</v>
      </c>
    </row>
    <row r="2" spans="1:5" ht="186" customHeight="1">
      <c r="A2" s="2506" t="s">
        <v>936</v>
      </c>
      <c r="B2" s="2507"/>
      <c r="C2" s="2507"/>
      <c r="D2" s="2507"/>
      <c r="E2" s="2507"/>
    </row>
    <row r="4" spans="1:5" ht="22.5" customHeight="1">
      <c r="A4" s="551" t="s">
        <v>539</v>
      </c>
      <c r="B4" s="551"/>
      <c r="C4" s="551"/>
      <c r="D4" s="551"/>
      <c r="E4" s="224"/>
    </row>
    <row r="5" spans="1:5">
      <c r="A5" s="235" t="s">
        <v>2</v>
      </c>
      <c r="B5" s="235">
        <v>2007</v>
      </c>
      <c r="C5" s="20">
        <v>2008</v>
      </c>
      <c r="D5" s="20">
        <v>2009</v>
      </c>
      <c r="E5" s="17"/>
    </row>
    <row r="6" spans="1:5">
      <c r="A6" s="628" t="s">
        <v>541</v>
      </c>
      <c r="B6" s="423">
        <v>6.1</v>
      </c>
      <c r="C6" s="441">
        <v>5.7</v>
      </c>
      <c r="D6" s="629">
        <v>7.3116092049996304</v>
      </c>
      <c r="E6" s="424"/>
    </row>
    <row r="7" spans="1:5">
      <c r="A7" s="628" t="s">
        <v>5</v>
      </c>
      <c r="B7" s="423">
        <v>7.9</v>
      </c>
      <c r="C7" s="441">
        <v>7.6</v>
      </c>
      <c r="D7" s="629">
        <v>10.000118755063697</v>
      </c>
      <c r="E7" s="425"/>
    </row>
    <row r="8" spans="1:5">
      <c r="A8" s="628" t="s">
        <v>6</v>
      </c>
      <c r="B8" s="426">
        <v>1.4</v>
      </c>
      <c r="C8" s="572">
        <v>1.5</v>
      </c>
      <c r="D8" s="600">
        <v>2.1673384679240728</v>
      </c>
      <c r="E8" s="426"/>
    </row>
    <row r="9" spans="1:5">
      <c r="A9" s="628" t="s">
        <v>762</v>
      </c>
      <c r="B9" s="427">
        <v>6884</v>
      </c>
      <c r="C9" s="427">
        <v>7609</v>
      </c>
      <c r="D9" s="427">
        <v>8330.9176422427045</v>
      </c>
      <c r="E9" s="50"/>
    </row>
    <row r="10" spans="1:5" ht="15.75" customHeight="1">
      <c r="A10" s="2513" t="s">
        <v>725</v>
      </c>
      <c r="B10" s="2513"/>
      <c r="C10" s="2513"/>
      <c r="D10" s="2513"/>
      <c r="E10" s="428"/>
    </row>
    <row r="11" spans="1:5">
      <c r="A11" s="18"/>
      <c r="B11" s="276"/>
      <c r="C11" s="276"/>
      <c r="D11" s="276"/>
    </row>
    <row r="12" spans="1:5" ht="19.5" customHeight="1">
      <c r="A12" s="429" t="s">
        <v>763</v>
      </c>
      <c r="B12" s="429"/>
      <c r="C12" s="429"/>
      <c r="D12" s="429"/>
      <c r="E12" s="430"/>
    </row>
    <row r="13" spans="1:5" ht="19.5" customHeight="1">
      <c r="A13" s="235" t="s">
        <v>540</v>
      </c>
      <c r="B13" s="235"/>
      <c r="C13" s="20">
        <v>2009</v>
      </c>
      <c r="D13" s="20">
        <v>2010</v>
      </c>
      <c r="E13" s="430"/>
    </row>
    <row r="14" spans="1:5" ht="16.5" customHeight="1">
      <c r="A14" s="431" t="s">
        <v>638</v>
      </c>
      <c r="B14" s="423"/>
      <c r="C14" s="432">
        <v>1.8</v>
      </c>
      <c r="D14" s="432">
        <v>2.1</v>
      </c>
      <c r="E14" s="430"/>
    </row>
    <row r="15" spans="1:5" ht="18.75" customHeight="1">
      <c r="A15" s="431" t="s">
        <v>639</v>
      </c>
      <c r="B15" s="423"/>
      <c r="C15" s="433">
        <v>1.3</v>
      </c>
      <c r="D15" s="433">
        <v>1.5</v>
      </c>
      <c r="E15" s="430"/>
    </row>
    <row r="16" spans="1:5" ht="17.25" customHeight="1">
      <c r="A16" s="434" t="s">
        <v>542</v>
      </c>
      <c r="B16" s="423"/>
      <c r="C16" s="432">
        <v>356.6</v>
      </c>
      <c r="D16" s="435" t="s">
        <v>86</v>
      </c>
      <c r="E16" s="430"/>
    </row>
    <row r="17" spans="1:7" ht="15.75" customHeight="1">
      <c r="A17" s="431" t="s">
        <v>543</v>
      </c>
      <c r="B17" s="423"/>
      <c r="C17" s="436">
        <v>406.9</v>
      </c>
      <c r="D17" s="437" t="s">
        <v>86</v>
      </c>
      <c r="E17" s="430"/>
    </row>
    <row r="18" spans="1:7" ht="16.5" customHeight="1">
      <c r="A18" s="2533" t="s">
        <v>725</v>
      </c>
      <c r="B18" s="2533"/>
      <c r="C18" s="2533"/>
      <c r="D18" s="2533"/>
    </row>
    <row r="19" spans="1:7" ht="16.5" customHeight="1">
      <c r="A19" s="653" t="s">
        <v>544</v>
      </c>
      <c r="B19" s="653"/>
      <c r="C19" s="653"/>
      <c r="D19" s="653"/>
      <c r="E19" s="653"/>
    </row>
    <row r="20" spans="1:7" ht="23.25" customHeight="1">
      <c r="A20" s="653"/>
      <c r="B20" s="7"/>
      <c r="C20" s="7"/>
      <c r="D20" s="7"/>
    </row>
    <row r="21" spans="1:7" ht="22.5" customHeight="1">
      <c r="A21" s="227" t="s">
        <v>545</v>
      </c>
      <c r="B21" s="227"/>
      <c r="C21" s="227"/>
      <c r="D21" s="227"/>
      <c r="E21" s="227"/>
    </row>
    <row r="22" spans="1:7" ht="21.75" customHeight="1">
      <c r="A22" s="235" t="s">
        <v>546</v>
      </c>
      <c r="B22" s="235"/>
      <c r="C22" s="235">
        <v>2007</v>
      </c>
      <c r="D22" s="235">
        <v>2008</v>
      </c>
      <c r="E22" s="235">
        <v>2009</v>
      </c>
    </row>
    <row r="23" spans="1:7">
      <c r="A23" s="438" t="s">
        <v>547</v>
      </c>
      <c r="B23" s="439"/>
      <c r="C23" s="439">
        <v>420552</v>
      </c>
      <c r="D23" s="439">
        <v>555127</v>
      </c>
      <c r="E23" s="439">
        <v>668833</v>
      </c>
    </row>
    <row r="24" spans="1:7" ht="17.25" customHeight="1">
      <c r="A24" s="440" t="s">
        <v>548</v>
      </c>
      <c r="B24" s="427"/>
      <c r="C24" s="427">
        <v>2730</v>
      </c>
      <c r="D24" s="427">
        <v>3794</v>
      </c>
      <c r="E24" s="427">
        <v>5171</v>
      </c>
      <c r="F24" s="227"/>
    </row>
    <row r="25" spans="1:7" s="441" customFormat="1" ht="15" customHeight="1">
      <c r="A25" s="440" t="s">
        <v>549</v>
      </c>
      <c r="B25" s="427"/>
      <c r="C25" s="427">
        <v>368535</v>
      </c>
      <c r="D25" s="427">
        <v>486846</v>
      </c>
      <c r="E25" s="427">
        <v>586178</v>
      </c>
      <c r="G25" s="17"/>
    </row>
    <row r="26" spans="1:7">
      <c r="A26" s="440" t="s">
        <v>550</v>
      </c>
      <c r="B26" s="427"/>
      <c r="C26" s="427">
        <v>7771</v>
      </c>
      <c r="D26" s="427">
        <v>10905</v>
      </c>
      <c r="E26" s="427">
        <v>14075</v>
      </c>
    </row>
    <row r="27" spans="1:7">
      <c r="A27" s="440" t="s">
        <v>551</v>
      </c>
      <c r="B27" s="427"/>
      <c r="C27" s="427">
        <v>25574</v>
      </c>
      <c r="D27" s="427">
        <v>32056</v>
      </c>
      <c r="E27" s="427">
        <v>37758</v>
      </c>
    </row>
    <row r="28" spans="1:7">
      <c r="A28" s="440" t="s">
        <v>552</v>
      </c>
      <c r="B28" s="427"/>
      <c r="C28" s="427">
        <v>15942</v>
      </c>
      <c r="D28" s="427">
        <v>21526</v>
      </c>
      <c r="E28" s="427">
        <v>25651</v>
      </c>
    </row>
    <row r="29" spans="1:7">
      <c r="A29" s="239" t="s">
        <v>10</v>
      </c>
      <c r="B29" s="439"/>
      <c r="C29" s="439">
        <v>283477</v>
      </c>
      <c r="D29" s="439">
        <v>383872</v>
      </c>
      <c r="E29" s="439">
        <v>468916</v>
      </c>
      <c r="F29" s="618" t="s">
        <v>10</v>
      </c>
      <c r="G29" s="619">
        <v>468916</v>
      </c>
    </row>
    <row r="30" spans="1:7">
      <c r="A30" s="440" t="s">
        <v>548</v>
      </c>
      <c r="B30" s="442"/>
      <c r="C30" s="442">
        <v>1888</v>
      </c>
      <c r="D30" s="442">
        <v>2801</v>
      </c>
      <c r="E30" s="442">
        <v>3933</v>
      </c>
      <c r="F30" s="618" t="s">
        <v>11</v>
      </c>
      <c r="G30" s="619">
        <v>176587</v>
      </c>
    </row>
    <row r="31" spans="1:7">
      <c r="A31" s="440" t="s">
        <v>549</v>
      </c>
      <c r="B31" s="442"/>
      <c r="C31" s="442">
        <v>248047</v>
      </c>
      <c r="D31" s="442">
        <v>335433</v>
      </c>
      <c r="E31" s="442">
        <v>408699</v>
      </c>
      <c r="F31" s="618" t="s">
        <v>12</v>
      </c>
      <c r="G31" s="619">
        <v>23330</v>
      </c>
    </row>
    <row r="32" spans="1:7">
      <c r="A32" s="440" t="s">
        <v>550</v>
      </c>
      <c r="B32" s="442"/>
      <c r="C32" s="442">
        <v>5848</v>
      </c>
      <c r="D32" s="442">
        <v>8362</v>
      </c>
      <c r="E32" s="442">
        <v>11101</v>
      </c>
    </row>
    <row r="33" spans="1:10">
      <c r="A33" s="440" t="s">
        <v>551</v>
      </c>
      <c r="B33" s="442"/>
      <c r="C33" s="442">
        <v>15361</v>
      </c>
      <c r="D33" s="442">
        <v>20080</v>
      </c>
      <c r="E33" s="442">
        <v>24421</v>
      </c>
    </row>
    <row r="34" spans="1:10">
      <c r="A34" s="440" t="s">
        <v>552</v>
      </c>
      <c r="B34" s="442"/>
      <c r="C34" s="442">
        <v>12333</v>
      </c>
      <c r="D34" s="442">
        <v>17196</v>
      </c>
      <c r="E34" s="442">
        <v>20762</v>
      </c>
    </row>
    <row r="35" spans="1:10">
      <c r="A35" s="239" t="s">
        <v>11</v>
      </c>
      <c r="B35" s="439"/>
      <c r="C35" s="439">
        <v>120029</v>
      </c>
      <c r="D35" s="439">
        <v>150548</v>
      </c>
      <c r="E35" s="439">
        <v>176587</v>
      </c>
    </row>
    <row r="36" spans="1:10">
      <c r="A36" s="440" t="s">
        <v>548</v>
      </c>
      <c r="B36" s="442"/>
      <c r="C36" s="442">
        <v>807</v>
      </c>
      <c r="D36" s="442">
        <v>931</v>
      </c>
      <c r="E36" s="442">
        <v>1142</v>
      </c>
    </row>
    <row r="37" spans="1:10">
      <c r="A37" s="440" t="s">
        <v>549</v>
      </c>
      <c r="B37" s="442"/>
      <c r="C37" s="442">
        <v>106972</v>
      </c>
      <c r="D37" s="442">
        <v>134903</v>
      </c>
      <c r="E37" s="442">
        <v>158974</v>
      </c>
    </row>
    <row r="38" spans="1:10">
      <c r="A38" s="440" t="s">
        <v>550</v>
      </c>
      <c r="B38" s="442"/>
      <c r="C38" s="442">
        <v>1648</v>
      </c>
      <c r="D38" s="442">
        <v>2171</v>
      </c>
      <c r="E38" s="442">
        <v>2537</v>
      </c>
    </row>
    <row r="39" spans="1:10">
      <c r="A39" s="440" t="s">
        <v>551</v>
      </c>
      <c r="B39" s="442"/>
      <c r="C39" s="442">
        <v>7609</v>
      </c>
      <c r="D39" s="442">
        <v>8970</v>
      </c>
      <c r="E39" s="442">
        <v>9926</v>
      </c>
    </row>
    <row r="40" spans="1:10">
      <c r="A40" s="440" t="s">
        <v>552</v>
      </c>
      <c r="B40" s="442"/>
      <c r="C40" s="442">
        <v>2993</v>
      </c>
      <c r="D40" s="442">
        <v>3573</v>
      </c>
      <c r="E40" s="442">
        <v>4008</v>
      </c>
    </row>
    <row r="41" spans="1:10">
      <c r="A41" s="239" t="s">
        <v>12</v>
      </c>
      <c r="B41" s="439"/>
      <c r="C41" s="439">
        <v>17046</v>
      </c>
      <c r="D41" s="439">
        <v>20707</v>
      </c>
      <c r="E41" s="439">
        <v>23330</v>
      </c>
    </row>
    <row r="42" spans="1:10">
      <c r="A42" s="440" t="s">
        <v>548</v>
      </c>
      <c r="B42" s="442"/>
      <c r="C42" s="442">
        <v>35</v>
      </c>
      <c r="D42" s="442">
        <v>62</v>
      </c>
      <c r="E42" s="442">
        <v>96</v>
      </c>
    </row>
    <row r="43" spans="1:10">
      <c r="A43" s="440" t="s">
        <v>549</v>
      </c>
      <c r="B43" s="442"/>
      <c r="C43" s="442">
        <v>13516</v>
      </c>
      <c r="D43" s="442">
        <v>16510</v>
      </c>
      <c r="E43" s="442">
        <v>18505</v>
      </c>
    </row>
    <row r="44" spans="1:10">
      <c r="A44" s="440" t="s">
        <v>550</v>
      </c>
      <c r="B44" s="442"/>
      <c r="C44" s="442">
        <v>275</v>
      </c>
      <c r="D44" s="442">
        <v>372</v>
      </c>
      <c r="E44" s="442">
        <v>437</v>
      </c>
    </row>
    <row r="45" spans="1:10">
      <c r="A45" s="440" t="s">
        <v>551</v>
      </c>
      <c r="B45" s="442"/>
      <c r="C45" s="442">
        <v>2604</v>
      </c>
      <c r="D45" s="442">
        <v>3006</v>
      </c>
      <c r="E45" s="442">
        <v>3411</v>
      </c>
    </row>
    <row r="46" spans="1:10">
      <c r="A46" s="443" t="s">
        <v>552</v>
      </c>
      <c r="B46" s="442"/>
      <c r="C46" s="442">
        <v>616</v>
      </c>
      <c r="D46" s="442">
        <v>757</v>
      </c>
      <c r="E46" s="442">
        <v>881</v>
      </c>
      <c r="G46" s="2145" t="s">
        <v>2175</v>
      </c>
      <c r="H46" s="2145"/>
      <c r="I46" s="2145"/>
      <c r="J46" s="2145"/>
    </row>
    <row r="47" spans="1:10">
      <c r="A47" s="606" t="s">
        <v>553</v>
      </c>
      <c r="B47" s="445"/>
      <c r="C47" s="445"/>
      <c r="D47" s="445"/>
      <c r="E47" s="445"/>
      <c r="G47" s="2145"/>
      <c r="H47" s="2145">
        <v>2009</v>
      </c>
      <c r="I47" s="2145"/>
      <c r="J47" s="2145"/>
    </row>
    <row r="48" spans="1:10">
      <c r="A48" s="444"/>
      <c r="B48" s="276"/>
      <c r="C48" s="276"/>
      <c r="D48" s="276"/>
      <c r="E48" s="276"/>
      <c r="G48" s="2145" t="s">
        <v>2172</v>
      </c>
      <c r="H48" s="2145">
        <v>468916</v>
      </c>
      <c r="I48" s="2145"/>
      <c r="J48" s="2145"/>
    </row>
    <row r="49" spans="1:10" ht="30">
      <c r="A49" s="607" t="s">
        <v>890</v>
      </c>
      <c r="B49" s="276"/>
      <c r="C49" s="276"/>
      <c r="D49" s="276"/>
      <c r="E49" s="276"/>
      <c r="G49" s="2145" t="s">
        <v>2173</v>
      </c>
      <c r="H49" s="2145">
        <v>176587</v>
      </c>
      <c r="I49" s="2145"/>
      <c r="J49" s="2145"/>
    </row>
    <row r="50" spans="1:10">
      <c r="A50" s="444"/>
      <c r="B50" s="276"/>
      <c r="C50" s="276"/>
      <c r="D50" s="276"/>
      <c r="E50" s="276"/>
      <c r="G50" s="2145" t="s">
        <v>2174</v>
      </c>
      <c r="H50" s="2145">
        <v>23330</v>
      </c>
      <c r="I50" s="2145"/>
      <c r="J50" s="2145"/>
    </row>
    <row r="51" spans="1:10">
      <c r="A51" s="444"/>
      <c r="B51" s="276"/>
      <c r="C51" s="276"/>
      <c r="D51" s="276"/>
      <c r="E51" s="276"/>
    </row>
    <row r="52" spans="1:10">
      <c r="A52" s="444"/>
      <c r="B52" s="276"/>
      <c r="C52" s="276"/>
      <c r="D52" s="276"/>
      <c r="E52" s="276"/>
    </row>
    <row r="53" spans="1:10">
      <c r="A53" s="444"/>
      <c r="B53" s="276"/>
      <c r="C53" s="276"/>
      <c r="D53" s="276"/>
      <c r="E53" s="276"/>
    </row>
    <row r="54" spans="1:10">
      <c r="A54" s="444"/>
      <c r="B54" s="276"/>
      <c r="C54" s="276"/>
      <c r="D54" s="276"/>
      <c r="E54" s="276"/>
    </row>
    <row r="55" spans="1:10">
      <c r="A55" s="444"/>
      <c r="B55" s="276"/>
      <c r="C55" s="276"/>
      <c r="D55" s="276"/>
      <c r="E55" s="276"/>
    </row>
    <row r="56" spans="1:10">
      <c r="A56" s="444"/>
      <c r="B56" s="276"/>
      <c r="C56" s="276"/>
      <c r="D56" s="276"/>
      <c r="E56" s="276"/>
      <c r="I56" s="2163" t="s">
        <v>2200</v>
      </c>
    </row>
    <row r="57" spans="1:10">
      <c r="A57" s="444"/>
      <c r="B57" s="276"/>
      <c r="C57" s="276"/>
      <c r="D57" s="276"/>
      <c r="E57" s="276"/>
    </row>
    <row r="58" spans="1:10">
      <c r="A58" s="444"/>
      <c r="B58" s="276"/>
      <c r="C58" s="276"/>
      <c r="D58" s="276"/>
      <c r="E58" s="276"/>
    </row>
    <row r="59" spans="1:10">
      <c r="A59" s="444"/>
      <c r="B59" s="276"/>
      <c r="C59" s="276"/>
      <c r="D59" s="276"/>
      <c r="E59" s="276"/>
    </row>
    <row r="60" spans="1:10">
      <c r="A60" s="444"/>
      <c r="B60" s="276"/>
      <c r="C60" s="276"/>
      <c r="D60" s="276"/>
      <c r="E60" s="276"/>
    </row>
    <row r="61" spans="1:10">
      <c r="A61" s="444"/>
      <c r="B61" s="276"/>
      <c r="C61" s="276"/>
      <c r="D61" s="276"/>
      <c r="E61" s="276"/>
    </row>
    <row r="62" spans="1:10">
      <c r="A62" s="444"/>
      <c r="B62" s="276"/>
      <c r="C62" s="276"/>
      <c r="D62" s="276"/>
      <c r="E62" s="276"/>
    </row>
    <row r="63" spans="1:10">
      <c r="A63" s="444"/>
      <c r="B63" s="276"/>
      <c r="C63" s="276"/>
      <c r="D63" s="276"/>
      <c r="E63" s="276"/>
    </row>
    <row r="64" spans="1:10">
      <c r="A64" s="444"/>
      <c r="B64" s="276"/>
      <c r="C64" s="276"/>
      <c r="D64" s="276"/>
      <c r="E64" s="276"/>
    </row>
    <row r="65" spans="1:5">
      <c r="A65" s="444"/>
      <c r="B65" s="276"/>
      <c r="C65" s="276"/>
      <c r="D65" s="276"/>
      <c r="E65" s="276"/>
    </row>
    <row r="66" spans="1:5">
      <c r="A66" s="444"/>
      <c r="B66" s="276"/>
      <c r="C66" s="276"/>
      <c r="D66" s="276"/>
      <c r="E66" s="276"/>
    </row>
    <row r="67" spans="1:5">
      <c r="A67" s="444"/>
      <c r="B67" s="276"/>
      <c r="C67" s="276"/>
      <c r="D67" s="276"/>
      <c r="E67" s="276"/>
    </row>
    <row r="68" spans="1:5">
      <c r="A68" s="446"/>
      <c r="B68" s="276"/>
      <c r="C68" s="276"/>
      <c r="D68" s="276"/>
      <c r="E68" s="276"/>
    </row>
    <row r="69" spans="1:5">
      <c r="A69" s="227" t="s">
        <v>554</v>
      </c>
      <c r="B69" s="227"/>
      <c r="C69" s="227"/>
      <c r="D69" s="227"/>
      <c r="E69" s="227"/>
    </row>
    <row r="70" spans="1:5">
      <c r="A70" s="451" t="s">
        <v>555</v>
      </c>
      <c r="B70" s="169"/>
      <c r="C70" s="169">
        <v>2007</v>
      </c>
      <c r="D70" s="169">
        <v>2008</v>
      </c>
      <c r="E70" s="169">
        <v>2009</v>
      </c>
    </row>
    <row r="71" spans="1:5">
      <c r="A71" s="447" t="s">
        <v>10</v>
      </c>
      <c r="B71" s="448"/>
      <c r="C71" s="448">
        <v>283477</v>
      </c>
      <c r="D71" s="448">
        <v>383872</v>
      </c>
      <c r="E71" s="448">
        <v>468916</v>
      </c>
    </row>
    <row r="72" spans="1:5">
      <c r="A72" s="440" t="s">
        <v>556</v>
      </c>
      <c r="B72" s="442"/>
      <c r="C72" s="442">
        <v>147260</v>
      </c>
      <c r="D72" s="442">
        <v>197525</v>
      </c>
      <c r="E72" s="442">
        <v>238581</v>
      </c>
    </row>
    <row r="73" spans="1:5">
      <c r="A73" s="440" t="s">
        <v>557</v>
      </c>
      <c r="B73" s="442"/>
      <c r="C73" s="442">
        <v>98800</v>
      </c>
      <c r="D73" s="442">
        <v>131267</v>
      </c>
      <c r="E73" s="442">
        <v>158610</v>
      </c>
    </row>
    <row r="74" spans="1:5">
      <c r="A74" s="440" t="s">
        <v>558</v>
      </c>
      <c r="B74" s="442"/>
      <c r="C74" s="442">
        <v>36572</v>
      </c>
      <c r="D74" s="442">
        <v>53889</v>
      </c>
      <c r="E74" s="442">
        <v>70118</v>
      </c>
    </row>
    <row r="75" spans="1:5">
      <c r="A75" s="440" t="s">
        <v>559</v>
      </c>
      <c r="B75" s="442"/>
      <c r="C75" s="442">
        <v>798</v>
      </c>
      <c r="D75" s="442">
        <v>1087</v>
      </c>
      <c r="E75" s="442">
        <v>1445</v>
      </c>
    </row>
    <row r="76" spans="1:5">
      <c r="A76" s="440" t="s">
        <v>560</v>
      </c>
      <c r="B76" s="442"/>
      <c r="C76" s="442">
        <v>47</v>
      </c>
      <c r="D76" s="442">
        <v>104</v>
      </c>
      <c r="E76" s="442">
        <v>162</v>
      </c>
    </row>
    <row r="77" spans="1:5">
      <c r="A77" s="448" t="s">
        <v>11</v>
      </c>
      <c r="B77" s="448"/>
      <c r="C77" s="448">
        <v>120029</v>
      </c>
      <c r="D77" s="448">
        <v>150548</v>
      </c>
      <c r="E77" s="448">
        <v>176587</v>
      </c>
    </row>
    <row r="78" spans="1:5">
      <c r="A78" s="440" t="s">
        <v>556</v>
      </c>
      <c r="B78" s="442"/>
      <c r="C78" s="442">
        <v>57565</v>
      </c>
      <c r="D78" s="442">
        <v>70029</v>
      </c>
      <c r="E78" s="442">
        <v>81212</v>
      </c>
    </row>
    <row r="79" spans="1:5">
      <c r="A79" s="440" t="s">
        <v>557</v>
      </c>
      <c r="B79" s="442"/>
      <c r="C79" s="442">
        <v>45755</v>
      </c>
      <c r="D79" s="442">
        <v>55452</v>
      </c>
      <c r="E79" s="442">
        <v>62934</v>
      </c>
    </row>
    <row r="80" spans="1:5">
      <c r="A80" s="440" t="s">
        <v>558</v>
      </c>
      <c r="B80" s="442"/>
      <c r="C80" s="442">
        <v>16430</v>
      </c>
      <c r="D80" s="442">
        <v>24669</v>
      </c>
      <c r="E80" s="442">
        <v>31961</v>
      </c>
    </row>
    <row r="81" spans="1:5">
      <c r="A81" s="440" t="s">
        <v>559</v>
      </c>
      <c r="B81" s="442"/>
      <c r="C81" s="442">
        <v>258</v>
      </c>
      <c r="D81" s="442">
        <v>360</v>
      </c>
      <c r="E81" s="442">
        <v>436</v>
      </c>
    </row>
    <row r="82" spans="1:5">
      <c r="A82" s="440" t="s">
        <v>560</v>
      </c>
      <c r="B82" s="442"/>
      <c r="C82" s="442">
        <v>21</v>
      </c>
      <c r="D82" s="442">
        <v>38</v>
      </c>
      <c r="E82" s="442">
        <v>44</v>
      </c>
    </row>
    <row r="83" spans="1:5">
      <c r="A83" s="449" t="s">
        <v>12</v>
      </c>
      <c r="B83" s="448"/>
      <c r="C83" s="448">
        <v>17046</v>
      </c>
      <c r="D83" s="448">
        <v>20707</v>
      </c>
      <c r="E83" s="448">
        <v>23330</v>
      </c>
    </row>
    <row r="84" spans="1:5">
      <c r="A84" s="440" t="s">
        <v>556</v>
      </c>
      <c r="B84" s="442"/>
      <c r="C84" s="442">
        <v>6509</v>
      </c>
      <c r="D84" s="442">
        <v>7856</v>
      </c>
      <c r="E84" s="442">
        <v>8766</v>
      </c>
    </row>
    <row r="85" spans="1:5">
      <c r="A85" s="440" t="s">
        <v>557</v>
      </c>
      <c r="B85" s="442"/>
      <c r="C85" s="442">
        <v>8093</v>
      </c>
      <c r="D85" s="442">
        <v>9475</v>
      </c>
      <c r="E85" s="442">
        <v>10560</v>
      </c>
    </row>
    <row r="86" spans="1:5">
      <c r="A86" s="440" t="s">
        <v>558</v>
      </c>
      <c r="B86" s="442"/>
      <c r="C86" s="442">
        <v>2361</v>
      </c>
      <c r="D86" s="442">
        <v>3282</v>
      </c>
      <c r="E86" s="442">
        <v>3896</v>
      </c>
    </row>
    <row r="87" spans="1:5">
      <c r="A87" s="440" t="s">
        <v>559</v>
      </c>
      <c r="B87" s="442"/>
      <c r="C87" s="442">
        <v>82</v>
      </c>
      <c r="D87" s="442">
        <v>91</v>
      </c>
      <c r="E87" s="442">
        <v>108</v>
      </c>
    </row>
    <row r="88" spans="1:5">
      <c r="A88" s="443" t="s">
        <v>560</v>
      </c>
      <c r="B88" s="450"/>
      <c r="C88" s="450">
        <v>1</v>
      </c>
      <c r="D88" s="450">
        <v>3</v>
      </c>
      <c r="E88" s="450">
        <v>0</v>
      </c>
    </row>
    <row r="89" spans="1:5">
      <c r="A89" s="269" t="s">
        <v>553</v>
      </c>
    </row>
    <row r="90" spans="1:5">
      <c r="A90" s="726"/>
    </row>
    <row r="91" spans="1:5">
      <c r="A91" s="227" t="s">
        <v>561</v>
      </c>
      <c r="B91" s="227"/>
      <c r="C91" s="227"/>
      <c r="D91" s="227"/>
      <c r="E91" s="227"/>
    </row>
    <row r="92" spans="1:5">
      <c r="A92" s="451" t="s">
        <v>562</v>
      </c>
      <c r="B92" s="169"/>
      <c r="C92" s="169">
        <v>2007</v>
      </c>
      <c r="D92" s="169">
        <v>2008</v>
      </c>
      <c r="E92" s="169">
        <v>2009</v>
      </c>
    </row>
    <row r="93" spans="1:5">
      <c r="A93" s="447" t="s">
        <v>10</v>
      </c>
      <c r="B93" s="448"/>
      <c r="C93" s="448">
        <v>283477</v>
      </c>
      <c r="D93" s="448">
        <v>383872</v>
      </c>
      <c r="E93" s="448">
        <v>468916</v>
      </c>
    </row>
    <row r="94" spans="1:5">
      <c r="A94" s="452" t="s">
        <v>563</v>
      </c>
      <c r="B94" s="442"/>
      <c r="C94" s="442">
        <v>2570</v>
      </c>
      <c r="D94" s="442">
        <v>4759</v>
      </c>
      <c r="E94" s="442">
        <v>6777</v>
      </c>
    </row>
    <row r="95" spans="1:5">
      <c r="A95" s="452" t="s">
        <v>564</v>
      </c>
      <c r="B95" s="442"/>
      <c r="C95" s="442">
        <v>183</v>
      </c>
      <c r="D95" s="442">
        <v>225</v>
      </c>
      <c r="E95" s="442">
        <v>273</v>
      </c>
    </row>
    <row r="96" spans="1:5">
      <c r="A96" s="452" t="s">
        <v>565</v>
      </c>
      <c r="B96" s="442"/>
      <c r="C96" s="442">
        <v>227</v>
      </c>
      <c r="D96" s="442">
        <v>443</v>
      </c>
      <c r="E96" s="442">
        <v>667</v>
      </c>
    </row>
    <row r="97" spans="1:8">
      <c r="A97" s="452" t="s">
        <v>566</v>
      </c>
      <c r="B97" s="442"/>
      <c r="C97" s="442">
        <v>238014</v>
      </c>
      <c r="D97" s="442">
        <v>320030</v>
      </c>
      <c r="E97" s="442">
        <v>389536</v>
      </c>
    </row>
    <row r="98" spans="1:8">
      <c r="A98" s="452" t="s">
        <v>567</v>
      </c>
      <c r="B98" s="442"/>
      <c r="C98" s="442">
        <v>1972</v>
      </c>
      <c r="D98" s="442">
        <v>2883</v>
      </c>
      <c r="E98" s="442">
        <v>4014</v>
      </c>
    </row>
    <row r="99" spans="1:8">
      <c r="A99" s="452" t="s">
        <v>568</v>
      </c>
      <c r="B99" s="442"/>
      <c r="C99" s="442">
        <v>66</v>
      </c>
      <c r="D99" s="442">
        <v>86</v>
      </c>
      <c r="E99" s="442">
        <v>109</v>
      </c>
    </row>
    <row r="100" spans="1:8">
      <c r="A100" s="452" t="s">
        <v>569</v>
      </c>
      <c r="B100" s="442"/>
      <c r="C100" s="442">
        <v>39841</v>
      </c>
      <c r="D100" s="442">
        <v>54644</v>
      </c>
      <c r="E100" s="442">
        <v>66534</v>
      </c>
    </row>
    <row r="101" spans="1:8">
      <c r="A101" s="452" t="s">
        <v>570</v>
      </c>
      <c r="B101" s="442"/>
      <c r="C101" s="442">
        <v>604</v>
      </c>
      <c r="D101" s="442">
        <v>802</v>
      </c>
      <c r="E101" s="442">
        <v>1006</v>
      </c>
    </row>
    <row r="102" spans="1:8">
      <c r="A102" s="448" t="s">
        <v>11</v>
      </c>
      <c r="B102" s="448"/>
      <c r="C102" s="448">
        <v>120029</v>
      </c>
      <c r="D102" s="448">
        <v>150548</v>
      </c>
      <c r="E102" s="448">
        <v>176587</v>
      </c>
    </row>
    <row r="103" spans="1:8">
      <c r="A103" s="452" t="s">
        <v>563</v>
      </c>
      <c r="B103" s="442"/>
      <c r="C103" s="442">
        <v>1809</v>
      </c>
      <c r="D103" s="442">
        <v>1860</v>
      </c>
      <c r="E103" s="442">
        <v>1945</v>
      </c>
    </row>
    <row r="104" spans="1:8">
      <c r="A104" s="452" t="s">
        <v>565</v>
      </c>
      <c r="B104" s="442"/>
      <c r="C104" s="442">
        <v>82</v>
      </c>
      <c r="D104" s="442">
        <v>138</v>
      </c>
      <c r="E104" s="442">
        <v>292</v>
      </c>
    </row>
    <row r="105" spans="1:8">
      <c r="A105" s="452" t="s">
        <v>566</v>
      </c>
      <c r="B105" s="442"/>
      <c r="C105" s="442">
        <v>103512</v>
      </c>
      <c r="D105" s="442">
        <v>130414</v>
      </c>
      <c r="E105" s="442">
        <v>153123</v>
      </c>
    </row>
    <row r="106" spans="1:8">
      <c r="A106" s="452" t="s">
        <v>567</v>
      </c>
      <c r="B106" s="442"/>
      <c r="C106" s="442">
        <v>934</v>
      </c>
      <c r="D106" s="442">
        <v>1058</v>
      </c>
      <c r="E106" s="442">
        <v>1269</v>
      </c>
    </row>
    <row r="107" spans="1:8">
      <c r="A107" s="452" t="s">
        <v>569</v>
      </c>
      <c r="B107" s="442"/>
      <c r="C107" s="442">
        <v>13692</v>
      </c>
      <c r="D107" s="442">
        <v>17078</v>
      </c>
      <c r="E107" s="442">
        <v>19958</v>
      </c>
    </row>
    <row r="108" spans="1:8">
      <c r="A108" s="448" t="s">
        <v>12</v>
      </c>
      <c r="B108" s="448"/>
      <c r="C108" s="448">
        <v>17046</v>
      </c>
      <c r="D108" s="448">
        <v>20707</v>
      </c>
      <c r="E108" s="448">
        <v>23330</v>
      </c>
    </row>
    <row r="109" spans="1:8">
      <c r="A109" s="452" t="s">
        <v>563</v>
      </c>
      <c r="B109" s="442"/>
      <c r="C109" s="442">
        <v>0</v>
      </c>
      <c r="D109" s="442">
        <v>0</v>
      </c>
      <c r="E109" s="442">
        <v>0</v>
      </c>
    </row>
    <row r="110" spans="1:8">
      <c r="A110" s="452" t="s">
        <v>566</v>
      </c>
      <c r="B110" s="442"/>
      <c r="C110" s="442">
        <v>13109</v>
      </c>
      <c r="D110" s="442">
        <v>16026</v>
      </c>
      <c r="E110" s="442">
        <v>17636</v>
      </c>
    </row>
    <row r="111" spans="1:8">
      <c r="A111" s="452" t="s">
        <v>567</v>
      </c>
      <c r="B111" s="442"/>
      <c r="C111" s="442">
        <v>35</v>
      </c>
      <c r="D111" s="442">
        <v>62</v>
      </c>
      <c r="E111" s="442">
        <v>96</v>
      </c>
    </row>
    <row r="112" spans="1:8" s="441" customFormat="1">
      <c r="A112" s="453" t="s">
        <v>569</v>
      </c>
      <c r="B112" s="450"/>
      <c r="C112" s="450">
        <v>3902</v>
      </c>
      <c r="D112" s="450">
        <v>4619</v>
      </c>
      <c r="E112" s="450">
        <v>5598</v>
      </c>
      <c r="F112" s="17"/>
      <c r="G112" s="17"/>
      <c r="H112" s="17"/>
    </row>
    <row r="113" spans="1:8" s="441" customFormat="1">
      <c r="A113" s="167" t="s">
        <v>553</v>
      </c>
      <c r="B113" s="423"/>
      <c r="C113" s="423"/>
      <c r="D113" s="423"/>
      <c r="E113" s="423"/>
      <c r="F113" s="17"/>
      <c r="G113" s="17"/>
      <c r="H113" s="17"/>
    </row>
    <row r="114" spans="1:8">
      <c r="A114" s="726"/>
    </row>
    <row r="115" spans="1:8">
      <c r="A115" s="227" t="s">
        <v>571</v>
      </c>
      <c r="B115" s="227"/>
      <c r="C115" s="227"/>
      <c r="D115" s="227"/>
      <c r="E115" s="227"/>
    </row>
    <row r="116" spans="1:8" ht="15" customHeight="1">
      <c r="A116" s="136" t="s">
        <v>572</v>
      </c>
      <c r="B116" s="235">
        <v>2005</v>
      </c>
      <c r="C116" s="235">
        <v>2007</v>
      </c>
      <c r="D116" s="235">
        <v>2008</v>
      </c>
      <c r="E116" s="235">
        <v>2009</v>
      </c>
    </row>
    <row r="117" spans="1:8" ht="25.5">
      <c r="A117" s="622" t="s">
        <v>911</v>
      </c>
      <c r="B117" s="448">
        <v>452187</v>
      </c>
      <c r="C117" s="448">
        <v>523696</v>
      </c>
      <c r="D117" s="448">
        <v>588164</v>
      </c>
      <c r="E117" s="448">
        <v>662683</v>
      </c>
      <c r="F117" s="139"/>
      <c r="G117" s="139"/>
    </row>
    <row r="118" spans="1:8">
      <c r="A118" s="231" t="s">
        <v>567</v>
      </c>
      <c r="B118" s="442">
        <v>13412</v>
      </c>
      <c r="C118" s="442">
        <v>15865</v>
      </c>
      <c r="D118" s="442">
        <v>18243</v>
      </c>
      <c r="E118" s="442">
        <v>20895</v>
      </c>
      <c r="F118" s="276"/>
      <c r="G118" s="276"/>
    </row>
    <row r="119" spans="1:8">
      <c r="A119" s="231" t="s">
        <v>549</v>
      </c>
      <c r="B119" s="442">
        <v>325868</v>
      </c>
      <c r="C119" s="442">
        <v>385911</v>
      </c>
      <c r="D119" s="442">
        <v>434917</v>
      </c>
      <c r="E119" s="442">
        <v>492161</v>
      </c>
      <c r="F119" s="276"/>
      <c r="G119" s="276"/>
    </row>
    <row r="120" spans="1:8">
      <c r="A120" s="231" t="s">
        <v>573</v>
      </c>
      <c r="B120" s="442">
        <v>47889</v>
      </c>
      <c r="C120" s="442">
        <v>51782</v>
      </c>
      <c r="D120" s="442">
        <v>56969</v>
      </c>
      <c r="E120" s="442">
        <v>63360</v>
      </c>
      <c r="F120" s="276"/>
      <c r="G120" s="276"/>
    </row>
    <row r="121" spans="1:8">
      <c r="A121" s="231" t="s">
        <v>574</v>
      </c>
      <c r="B121" s="442">
        <v>31996</v>
      </c>
      <c r="C121" s="442">
        <v>32202</v>
      </c>
      <c r="D121" s="442">
        <v>32466</v>
      </c>
      <c r="E121" s="442">
        <v>32711</v>
      </c>
      <c r="F121" s="276"/>
      <c r="G121" s="276"/>
    </row>
    <row r="122" spans="1:8">
      <c r="A122" s="231" t="s">
        <v>575</v>
      </c>
      <c r="B122" s="442">
        <v>14342</v>
      </c>
      <c r="C122" s="442">
        <v>15868</v>
      </c>
      <c r="D122" s="442">
        <v>17494</v>
      </c>
      <c r="E122" s="442">
        <v>19120</v>
      </c>
      <c r="F122" s="276"/>
      <c r="G122" s="276"/>
    </row>
    <row r="123" spans="1:8">
      <c r="A123" s="231" t="s">
        <v>576</v>
      </c>
      <c r="B123" s="442">
        <v>3325</v>
      </c>
      <c r="C123" s="442">
        <v>3494</v>
      </c>
      <c r="D123" s="442">
        <v>4184</v>
      </c>
      <c r="E123" s="442">
        <v>4894</v>
      </c>
      <c r="F123" s="276"/>
      <c r="G123" s="276"/>
    </row>
    <row r="124" spans="1:8">
      <c r="A124" s="231" t="s">
        <v>577</v>
      </c>
      <c r="B124" s="442">
        <v>15355</v>
      </c>
      <c r="C124" s="442">
        <v>18574</v>
      </c>
      <c r="D124" s="442">
        <v>23891</v>
      </c>
      <c r="E124" s="442">
        <v>29542</v>
      </c>
      <c r="F124" s="276"/>
      <c r="G124" s="276"/>
    </row>
    <row r="125" spans="1:8" ht="21" customHeight="1">
      <c r="A125" s="454" t="s">
        <v>11</v>
      </c>
      <c r="B125" s="448">
        <v>213346</v>
      </c>
      <c r="C125" s="448">
        <v>237397</v>
      </c>
      <c r="D125" s="448">
        <v>251000</v>
      </c>
      <c r="E125" s="448">
        <v>274189</v>
      </c>
      <c r="F125" s="276"/>
      <c r="G125" s="276"/>
    </row>
    <row r="126" spans="1:8">
      <c r="A126" s="231" t="s">
        <v>567</v>
      </c>
      <c r="B126" s="442">
        <v>6788</v>
      </c>
      <c r="C126" s="442">
        <v>7117</v>
      </c>
      <c r="D126" s="442">
        <v>7300</v>
      </c>
      <c r="E126" s="442">
        <v>7739</v>
      </c>
      <c r="F126" s="276"/>
      <c r="G126" s="276"/>
    </row>
    <row r="127" spans="1:8">
      <c r="A127" s="231" t="s">
        <v>549</v>
      </c>
      <c r="B127" s="442">
        <v>153279</v>
      </c>
      <c r="C127" s="442">
        <v>175224</v>
      </c>
      <c r="D127" s="442">
        <v>187367</v>
      </c>
      <c r="E127" s="442">
        <v>207654</v>
      </c>
      <c r="F127" s="276"/>
      <c r="G127" s="276"/>
    </row>
    <row r="128" spans="1:8">
      <c r="A128" s="231" t="s">
        <v>573</v>
      </c>
      <c r="B128" s="442">
        <v>24082</v>
      </c>
      <c r="C128" s="442">
        <v>25212</v>
      </c>
      <c r="D128" s="442">
        <v>26110</v>
      </c>
      <c r="E128" s="442">
        <v>27987</v>
      </c>
      <c r="F128" s="276"/>
      <c r="G128" s="276"/>
    </row>
    <row r="129" spans="1:11">
      <c r="A129" s="231" t="s">
        <v>574</v>
      </c>
      <c r="B129" s="442">
        <v>16613</v>
      </c>
      <c r="C129" s="442">
        <v>16688</v>
      </c>
      <c r="D129" s="442">
        <v>16721</v>
      </c>
      <c r="E129" s="442">
        <v>16780</v>
      </c>
      <c r="F129" s="276"/>
      <c r="G129" s="276"/>
    </row>
    <row r="130" spans="1:11">
      <c r="A130" s="231" t="s">
        <v>575</v>
      </c>
      <c r="B130" s="442">
        <v>5688</v>
      </c>
      <c r="C130" s="442">
        <v>5932</v>
      </c>
      <c r="D130" s="442">
        <v>6051</v>
      </c>
      <c r="E130" s="442">
        <v>6191</v>
      </c>
      <c r="F130" s="276"/>
      <c r="G130" s="276"/>
    </row>
    <row r="131" spans="1:11">
      <c r="A131" s="231" t="s">
        <v>576</v>
      </c>
      <c r="B131" s="442">
        <v>2554</v>
      </c>
      <c r="C131" s="442">
        <v>2610</v>
      </c>
      <c r="D131" s="442">
        <v>2679</v>
      </c>
      <c r="E131" s="442">
        <v>2716</v>
      </c>
      <c r="F131" s="276"/>
      <c r="G131" s="276"/>
    </row>
    <row r="132" spans="1:11">
      <c r="A132" s="231" t="s">
        <v>577</v>
      </c>
      <c r="B132" s="442">
        <v>4342</v>
      </c>
      <c r="C132" s="442">
        <v>4614</v>
      </c>
      <c r="D132" s="442">
        <v>4772</v>
      </c>
      <c r="E132" s="442">
        <v>5122</v>
      </c>
      <c r="F132" s="276"/>
      <c r="G132" s="276"/>
    </row>
    <row r="133" spans="1:11">
      <c r="A133" s="454" t="s">
        <v>12</v>
      </c>
      <c r="B133" s="448">
        <v>19500</v>
      </c>
      <c r="C133" s="448">
        <v>28171</v>
      </c>
      <c r="D133" s="448">
        <v>33243</v>
      </c>
      <c r="E133" s="448">
        <v>38501</v>
      </c>
      <c r="F133" s="276"/>
      <c r="G133" s="276"/>
    </row>
    <row r="134" spans="1:11">
      <c r="A134" s="231" t="s">
        <v>567</v>
      </c>
      <c r="B134" s="442">
        <v>307</v>
      </c>
      <c r="C134" s="442">
        <v>387</v>
      </c>
      <c r="D134" s="442">
        <v>437</v>
      </c>
      <c r="E134" s="442">
        <v>488</v>
      </c>
      <c r="F134" s="276"/>
      <c r="G134" s="276"/>
    </row>
    <row r="135" spans="1:11">
      <c r="A135" s="231" t="s">
        <v>549</v>
      </c>
      <c r="B135" s="442">
        <v>14878</v>
      </c>
      <c r="C135" s="442">
        <v>22554</v>
      </c>
      <c r="D135" s="442">
        <v>26735</v>
      </c>
      <c r="E135" s="442">
        <v>31263</v>
      </c>
      <c r="F135" s="455"/>
      <c r="G135" s="455"/>
    </row>
    <row r="136" spans="1:11">
      <c r="A136" s="231" t="s">
        <v>573</v>
      </c>
      <c r="B136" s="442">
        <v>1940</v>
      </c>
      <c r="C136" s="442">
        <v>2340</v>
      </c>
      <c r="D136" s="442">
        <v>2679</v>
      </c>
      <c r="E136" s="442">
        <v>3014</v>
      </c>
      <c r="F136" s="3"/>
      <c r="G136" s="3"/>
      <c r="H136" s="441"/>
    </row>
    <row r="137" spans="1:11">
      <c r="A137" s="231" t="s">
        <v>574</v>
      </c>
      <c r="B137" s="442">
        <v>786</v>
      </c>
      <c r="C137" s="442">
        <v>852</v>
      </c>
      <c r="D137" s="442">
        <v>900</v>
      </c>
      <c r="E137" s="442">
        <v>917</v>
      </c>
      <c r="F137" s="139"/>
      <c r="G137" s="139"/>
    </row>
    <row r="138" spans="1:11">
      <c r="A138" s="231" t="s">
        <v>575</v>
      </c>
      <c r="B138" s="442">
        <v>569</v>
      </c>
      <c r="C138" s="442">
        <v>722</v>
      </c>
      <c r="D138" s="442">
        <v>852</v>
      </c>
      <c r="E138" s="442">
        <v>925</v>
      </c>
      <c r="F138" s="139"/>
      <c r="G138" s="139"/>
    </row>
    <row r="139" spans="1:11">
      <c r="A139" s="231" t="s">
        <v>576</v>
      </c>
      <c r="B139" s="442">
        <v>106</v>
      </c>
      <c r="C139" s="442">
        <v>169</v>
      </c>
      <c r="D139" s="442">
        <v>202</v>
      </c>
      <c r="E139" s="442">
        <v>238</v>
      </c>
      <c r="F139" s="139"/>
      <c r="G139" s="139"/>
    </row>
    <row r="140" spans="1:11">
      <c r="A140" s="231" t="s">
        <v>577</v>
      </c>
      <c r="B140" s="442">
        <v>914</v>
      </c>
      <c r="C140" s="442">
        <v>1147</v>
      </c>
      <c r="D140" s="442">
        <v>1438</v>
      </c>
      <c r="E140" s="442">
        <v>1656</v>
      </c>
      <c r="F140" s="139"/>
      <c r="G140" s="139"/>
    </row>
    <row r="141" spans="1:11">
      <c r="A141" s="456" t="s">
        <v>553</v>
      </c>
      <c r="B141" s="457"/>
      <c r="C141" s="457"/>
      <c r="D141" s="457"/>
      <c r="E141" s="457"/>
      <c r="F141" s="139"/>
    </row>
    <row r="142" spans="1:11" ht="21.75" customHeight="1">
      <c r="A142" s="219"/>
      <c r="B142" s="224"/>
      <c r="C142" s="224"/>
      <c r="D142" s="224"/>
      <c r="E142" s="224"/>
      <c r="G142" s="139"/>
    </row>
    <row r="143" spans="1:11">
      <c r="A143" s="2485" t="s">
        <v>645</v>
      </c>
      <c r="B143" s="2485"/>
      <c r="C143" s="2485"/>
      <c r="D143" s="2485"/>
      <c r="E143" s="2485"/>
      <c r="F143" s="2485"/>
      <c r="G143" s="648"/>
      <c r="H143" s="648"/>
      <c r="I143" s="648"/>
      <c r="J143" s="648"/>
      <c r="K143" s="648"/>
    </row>
    <row r="144" spans="1:11">
      <c r="A144" s="458" t="s">
        <v>651</v>
      </c>
      <c r="B144" s="648"/>
      <c r="C144" s="648"/>
      <c r="D144" s="648"/>
      <c r="E144" s="648"/>
      <c r="F144" s="648"/>
      <c r="G144" s="648"/>
      <c r="H144" s="648"/>
      <c r="I144" s="648"/>
      <c r="J144" s="648"/>
      <c r="K144" s="648"/>
    </row>
    <row r="145" spans="1:11" ht="21.75" customHeight="1">
      <c r="A145" s="2536" t="s">
        <v>94</v>
      </c>
      <c r="B145" s="2515" t="s">
        <v>708</v>
      </c>
      <c r="C145" s="2515"/>
      <c r="D145" s="2515"/>
      <c r="E145" s="2515"/>
      <c r="F145" s="2539"/>
      <c r="G145" s="2539"/>
      <c r="H145" s="2539"/>
      <c r="I145" s="2539"/>
    </row>
    <row r="146" spans="1:11" ht="19.5" customHeight="1">
      <c r="A146" s="2537"/>
      <c r="B146" s="20" t="s">
        <v>640</v>
      </c>
      <c r="C146" s="20" t="s">
        <v>641</v>
      </c>
      <c r="D146" s="20" t="s">
        <v>642</v>
      </c>
      <c r="E146" s="20" t="s">
        <v>643</v>
      </c>
      <c r="F146" s="2540"/>
      <c r="G146" s="2540"/>
      <c r="H146" s="2540"/>
      <c r="I146" s="2540"/>
    </row>
    <row r="147" spans="1:11" ht="19.5" customHeight="1">
      <c r="A147" s="657" t="s">
        <v>14</v>
      </c>
      <c r="B147" s="255">
        <v>144</v>
      </c>
      <c r="C147" s="255">
        <v>195.24199999999999</v>
      </c>
      <c r="D147" s="255">
        <v>939.27299999999991</v>
      </c>
      <c r="E147" s="255">
        <v>907.16399999999999</v>
      </c>
      <c r="F147" s="727"/>
      <c r="G147" s="727"/>
      <c r="H147" s="727"/>
      <c r="I147" s="727"/>
    </row>
    <row r="148" spans="1:11">
      <c r="A148" s="310" t="s">
        <v>10</v>
      </c>
      <c r="B148" s="573">
        <v>144</v>
      </c>
      <c r="C148" s="573">
        <v>77.5</v>
      </c>
      <c r="D148" s="573">
        <v>133.30000000000001</v>
      </c>
      <c r="E148" s="573">
        <v>356.3</v>
      </c>
      <c r="F148" s="459"/>
      <c r="G148" s="459"/>
      <c r="H148" s="459"/>
      <c r="I148" s="459"/>
    </row>
    <row r="149" spans="1:11" ht="15.75" customHeight="1">
      <c r="A149" s="310" t="s">
        <v>11</v>
      </c>
      <c r="B149" s="573">
        <v>0</v>
      </c>
      <c r="C149" s="573">
        <v>117.74199999999999</v>
      </c>
      <c r="D149" s="573">
        <v>284.07299999999998</v>
      </c>
      <c r="E149" s="573">
        <v>452.86399999999998</v>
      </c>
      <c r="F149" s="459"/>
      <c r="G149" s="459"/>
      <c r="H149" s="459"/>
      <c r="I149" s="459"/>
    </row>
    <row r="150" spans="1:11">
      <c r="A150" s="310" t="s">
        <v>644</v>
      </c>
      <c r="B150" s="573">
        <v>0</v>
      </c>
      <c r="C150" s="573">
        <v>0</v>
      </c>
      <c r="D150" s="573">
        <v>521.9</v>
      </c>
      <c r="E150" s="573">
        <v>98</v>
      </c>
      <c r="F150" s="459"/>
      <c r="G150" s="459"/>
      <c r="H150" s="459"/>
      <c r="I150" s="459"/>
    </row>
    <row r="151" spans="1:11">
      <c r="A151" s="6" t="s">
        <v>578</v>
      </c>
      <c r="B151" s="6"/>
      <c r="C151" s="6"/>
      <c r="D151" s="6"/>
      <c r="E151" s="6"/>
      <c r="F151" s="7"/>
      <c r="G151" s="7"/>
      <c r="H151" s="7"/>
      <c r="I151" s="7"/>
      <c r="J151" s="7"/>
      <c r="K151" s="7"/>
    </row>
    <row r="152" spans="1:11">
      <c r="A152" s="7"/>
      <c r="B152" s="7"/>
      <c r="C152" s="7"/>
      <c r="D152" s="7"/>
      <c r="E152" s="7"/>
      <c r="F152" s="7"/>
      <c r="G152" s="7"/>
      <c r="H152" s="7"/>
      <c r="I152" s="7"/>
      <c r="J152" s="7"/>
      <c r="K152" s="7"/>
    </row>
    <row r="153" spans="1:11">
      <c r="A153" s="2485" t="s">
        <v>774</v>
      </c>
      <c r="B153" s="2485"/>
      <c r="C153" s="2485"/>
      <c r="D153" s="2485"/>
      <c r="E153" s="2485"/>
      <c r="F153" s="2485"/>
      <c r="G153" s="648"/>
      <c r="H153" s="648"/>
      <c r="I153" s="648"/>
      <c r="J153" s="648"/>
      <c r="K153" s="648"/>
    </row>
    <row r="154" spans="1:11">
      <c r="A154" s="458" t="s">
        <v>651</v>
      </c>
      <c r="B154" s="648"/>
      <c r="C154" s="648"/>
      <c r="D154" s="648"/>
      <c r="E154" s="648"/>
      <c r="F154" s="648"/>
      <c r="G154" s="648"/>
      <c r="H154" s="648"/>
      <c r="I154" s="648"/>
      <c r="J154" s="648"/>
      <c r="K154" s="648"/>
    </row>
    <row r="155" spans="1:11" ht="21.75" customHeight="1">
      <c r="A155" s="2472" t="s">
        <v>94</v>
      </c>
      <c r="B155" s="457"/>
      <c r="C155" s="457"/>
      <c r="D155" s="2527" t="s">
        <v>807</v>
      </c>
      <c r="E155" s="2527"/>
      <c r="F155" s="2539"/>
      <c r="G155" s="2539"/>
    </row>
    <row r="156" spans="1:11" ht="19.5" customHeight="1">
      <c r="A156" s="2473"/>
      <c r="B156" s="367"/>
      <c r="C156" s="367"/>
      <c r="D156" s="2538"/>
      <c r="E156" s="2538"/>
      <c r="F156" s="2540"/>
      <c r="G156" s="2540"/>
    </row>
    <row r="157" spans="1:11">
      <c r="A157" s="496" t="s">
        <v>14</v>
      </c>
      <c r="B157" s="239"/>
      <c r="C157" s="239"/>
      <c r="D157" s="2534">
        <v>8379</v>
      </c>
      <c r="E157" s="2534"/>
      <c r="F157" s="459"/>
      <c r="G157" s="459"/>
    </row>
    <row r="158" spans="1:11" ht="15.75" customHeight="1">
      <c r="A158" s="310" t="s">
        <v>11</v>
      </c>
      <c r="B158" s="424"/>
      <c r="C158" s="424"/>
      <c r="D158" s="2535">
        <v>1227</v>
      </c>
      <c r="E158" s="2535"/>
      <c r="F158" s="459"/>
      <c r="G158" s="459"/>
    </row>
    <row r="159" spans="1:11">
      <c r="A159" s="310" t="s">
        <v>12</v>
      </c>
      <c r="B159" s="424"/>
      <c r="C159" s="424"/>
      <c r="D159" s="2535">
        <v>485</v>
      </c>
      <c r="E159" s="2535"/>
      <c r="F159" s="459"/>
      <c r="G159" s="459"/>
    </row>
    <row r="160" spans="1:11">
      <c r="A160" s="310" t="s">
        <v>10</v>
      </c>
      <c r="B160" s="424"/>
      <c r="C160" s="424"/>
      <c r="D160" s="2541">
        <v>6667</v>
      </c>
      <c r="E160" s="2541"/>
      <c r="F160" s="459"/>
      <c r="G160" s="459"/>
    </row>
    <row r="161" spans="1:11">
      <c r="A161" s="6" t="s">
        <v>59</v>
      </c>
      <c r="B161" s="6"/>
      <c r="C161" s="6"/>
      <c r="D161" s="6"/>
      <c r="E161" s="6"/>
      <c r="F161" s="7"/>
      <c r="G161" s="7"/>
      <c r="H161" s="7"/>
      <c r="I161" s="7"/>
      <c r="J161" s="7"/>
      <c r="K161" s="7"/>
    </row>
    <row r="162" spans="1:11" ht="15" customHeight="1">
      <c r="A162" s="460"/>
      <c r="B162" s="228"/>
      <c r="C162" s="228"/>
      <c r="D162" s="228"/>
      <c r="E162" s="228"/>
    </row>
    <row r="163" spans="1:11">
      <c r="A163" s="7"/>
      <c r="B163" s="276"/>
      <c r="C163" s="276"/>
      <c r="D163" s="276"/>
      <c r="E163" s="276"/>
      <c r="F163" s="229"/>
      <c r="H163" s="139"/>
      <c r="I163" s="139"/>
      <c r="J163" s="139"/>
    </row>
    <row r="164" spans="1:11">
      <c r="A164" s="64" t="s">
        <v>826</v>
      </c>
      <c r="B164" s="276"/>
      <c r="C164" s="276"/>
      <c r="D164" s="276"/>
      <c r="E164" s="276"/>
      <c r="F164" s="229"/>
      <c r="H164" s="139"/>
      <c r="I164" s="139"/>
      <c r="J164" s="139"/>
    </row>
    <row r="165" spans="1:11">
      <c r="A165" s="7"/>
      <c r="B165" s="276"/>
      <c r="C165" s="276"/>
      <c r="D165" s="276"/>
      <c r="E165" s="276"/>
    </row>
    <row r="166" spans="1:11">
      <c r="A166" s="7"/>
      <c r="B166" s="276"/>
      <c r="C166" s="276"/>
      <c r="D166" s="276"/>
      <c r="E166" s="276"/>
    </row>
    <row r="167" spans="1:11">
      <c r="A167" s="7"/>
      <c r="B167" s="276"/>
      <c r="C167" s="276"/>
      <c r="D167" s="276"/>
      <c r="E167" s="276"/>
    </row>
    <row r="168" spans="1:11">
      <c r="A168" s="7"/>
      <c r="B168" s="276"/>
      <c r="C168" s="276"/>
      <c r="D168" s="276"/>
      <c r="E168" s="276"/>
    </row>
    <row r="169" spans="1:11">
      <c r="A169" s="7"/>
      <c r="B169" s="276"/>
      <c r="C169" s="276"/>
      <c r="D169" s="276"/>
      <c r="E169" s="276"/>
    </row>
    <row r="170" spans="1:11">
      <c r="A170" s="7"/>
      <c r="B170" s="276"/>
      <c r="C170" s="276"/>
      <c r="D170" s="276"/>
      <c r="E170" s="276"/>
    </row>
    <row r="171" spans="1:11" ht="76.5" customHeight="1">
      <c r="A171" s="7"/>
      <c r="B171" s="276"/>
      <c r="C171" s="276"/>
      <c r="D171" s="276"/>
      <c r="E171" s="276"/>
    </row>
    <row r="172" spans="1:11" ht="120" customHeight="1">
      <c r="A172" s="7"/>
      <c r="B172" s="276"/>
      <c r="C172" s="276"/>
      <c r="D172" s="276"/>
      <c r="E172" s="276"/>
    </row>
    <row r="173" spans="1:11">
      <c r="A173" s="7"/>
      <c r="B173" s="276"/>
      <c r="C173" s="276"/>
      <c r="D173" s="276"/>
      <c r="E173" s="276"/>
    </row>
    <row r="174" spans="1:11" ht="82.5" customHeight="1">
      <c r="A174" s="7"/>
      <c r="B174" s="276"/>
      <c r="C174" s="276"/>
      <c r="D174" s="276"/>
      <c r="E174" s="276"/>
    </row>
    <row r="175" spans="1:11" ht="243" customHeight="1">
      <c r="A175" s="7"/>
      <c r="B175" s="276"/>
      <c r="C175" s="276"/>
      <c r="D175" s="276"/>
      <c r="E175" s="276"/>
    </row>
    <row r="176" spans="1:11">
      <c r="A176" s="2483" t="s">
        <v>646</v>
      </c>
      <c r="B176" s="2483"/>
      <c r="C176" s="2483"/>
      <c r="D176" s="2483"/>
      <c r="E176" s="2483"/>
    </row>
    <row r="177" spans="1:9">
      <c r="A177" s="235" t="s">
        <v>579</v>
      </c>
      <c r="B177" s="20">
        <v>2005</v>
      </c>
      <c r="C177" s="20">
        <v>2008</v>
      </c>
      <c r="D177" s="20">
        <v>2009</v>
      </c>
      <c r="E177" s="235">
        <v>2010</v>
      </c>
    </row>
    <row r="178" spans="1:9">
      <c r="A178" s="657" t="s">
        <v>580</v>
      </c>
      <c r="B178" s="461">
        <v>76633</v>
      </c>
      <c r="C178" s="461">
        <v>93163</v>
      </c>
      <c r="D178" s="461">
        <v>102118</v>
      </c>
      <c r="E178" s="439">
        <v>135715</v>
      </c>
    </row>
    <row r="179" spans="1:9">
      <c r="A179" s="304" t="s">
        <v>581</v>
      </c>
      <c r="B179" s="152">
        <v>6724</v>
      </c>
      <c r="C179" s="152">
        <v>7826</v>
      </c>
      <c r="D179" s="152">
        <v>8049</v>
      </c>
      <c r="E179" s="427">
        <v>11846</v>
      </c>
      <c r="G179" s="2146" t="s">
        <v>2201</v>
      </c>
      <c r="H179" s="2147"/>
      <c r="I179" s="2147"/>
    </row>
    <row r="180" spans="1:9">
      <c r="A180" s="304" t="s">
        <v>582</v>
      </c>
      <c r="B180" s="152">
        <v>6255</v>
      </c>
      <c r="C180" s="152">
        <v>7128</v>
      </c>
      <c r="D180" s="152">
        <v>7480</v>
      </c>
      <c r="E180" s="427">
        <v>10460</v>
      </c>
      <c r="G180" s="2147"/>
      <c r="H180" s="2146" t="s">
        <v>2176</v>
      </c>
      <c r="I180" s="2146" t="s">
        <v>2177</v>
      </c>
    </row>
    <row r="181" spans="1:9">
      <c r="A181" s="304" t="s">
        <v>583</v>
      </c>
      <c r="B181" s="152">
        <v>6268</v>
      </c>
      <c r="C181" s="152">
        <v>7818</v>
      </c>
      <c r="D181" s="152">
        <v>8171</v>
      </c>
      <c r="E181" s="427">
        <v>11536</v>
      </c>
      <c r="G181" s="304" t="s">
        <v>581</v>
      </c>
      <c r="H181" s="427">
        <v>11846</v>
      </c>
      <c r="I181" s="427">
        <v>4039</v>
      </c>
    </row>
    <row r="182" spans="1:9">
      <c r="A182" s="304" t="s">
        <v>584</v>
      </c>
      <c r="B182" s="152">
        <v>6118</v>
      </c>
      <c r="C182" s="152">
        <v>7810</v>
      </c>
      <c r="D182" s="152">
        <v>8218</v>
      </c>
      <c r="E182" s="427">
        <v>10844</v>
      </c>
      <c r="F182" s="462"/>
      <c r="G182" s="304" t="s">
        <v>582</v>
      </c>
      <c r="H182" s="427">
        <v>10460</v>
      </c>
      <c r="I182" s="427">
        <v>3051</v>
      </c>
    </row>
    <row r="183" spans="1:9">
      <c r="A183" s="304" t="s">
        <v>585</v>
      </c>
      <c r="B183" s="152">
        <v>6442</v>
      </c>
      <c r="C183" s="152">
        <v>7875</v>
      </c>
      <c r="D183" s="152">
        <v>8612</v>
      </c>
      <c r="E183" s="427">
        <v>11613</v>
      </c>
      <c r="F183" s="441"/>
      <c r="G183" s="304" t="s">
        <v>583</v>
      </c>
      <c r="H183" s="427">
        <v>11536</v>
      </c>
      <c r="I183" s="427">
        <v>9066</v>
      </c>
    </row>
    <row r="184" spans="1:9">
      <c r="A184" s="304" t="s">
        <v>586</v>
      </c>
      <c r="B184" s="152">
        <v>6421</v>
      </c>
      <c r="C184" s="152">
        <v>7460</v>
      </c>
      <c r="D184" s="152">
        <v>8593</v>
      </c>
      <c r="E184" s="427">
        <v>11148</v>
      </c>
      <c r="G184" s="304" t="s">
        <v>584</v>
      </c>
      <c r="H184" s="427">
        <v>10844</v>
      </c>
      <c r="I184" s="427">
        <v>8884</v>
      </c>
    </row>
    <row r="185" spans="1:9">
      <c r="A185" s="304" t="s">
        <v>587</v>
      </c>
      <c r="B185" s="152">
        <v>6332</v>
      </c>
      <c r="C185" s="152">
        <v>7642</v>
      </c>
      <c r="D185" s="152">
        <v>8548</v>
      </c>
      <c r="E185" s="427">
        <v>10857</v>
      </c>
      <c r="G185" s="304" t="s">
        <v>585</v>
      </c>
      <c r="H185" s="427">
        <v>11613</v>
      </c>
      <c r="I185" s="427">
        <v>9922</v>
      </c>
    </row>
    <row r="186" spans="1:9">
      <c r="A186" s="304" t="s">
        <v>588</v>
      </c>
      <c r="B186" s="152">
        <v>6468</v>
      </c>
      <c r="C186" s="152">
        <v>7829</v>
      </c>
      <c r="D186" s="152">
        <v>8802</v>
      </c>
      <c r="E186" s="427">
        <v>11402</v>
      </c>
      <c r="F186" s="276"/>
      <c r="G186" s="304" t="s">
        <v>586</v>
      </c>
      <c r="H186" s="427">
        <v>11148</v>
      </c>
      <c r="I186" s="427">
        <v>7097</v>
      </c>
    </row>
    <row r="187" spans="1:9">
      <c r="A187" s="304" t="s">
        <v>589</v>
      </c>
      <c r="B187" s="152">
        <v>6293</v>
      </c>
      <c r="C187" s="152">
        <v>7653</v>
      </c>
      <c r="D187" s="152">
        <v>8285</v>
      </c>
      <c r="E187" s="427">
        <v>10946</v>
      </c>
      <c r="F187" s="139"/>
      <c r="G187" s="304" t="s">
        <v>587</v>
      </c>
      <c r="H187" s="427">
        <v>10857</v>
      </c>
      <c r="I187" s="427">
        <v>5648</v>
      </c>
    </row>
    <row r="188" spans="1:9">
      <c r="A188" s="304" t="s">
        <v>590</v>
      </c>
      <c r="B188" s="152">
        <v>6305</v>
      </c>
      <c r="C188" s="152">
        <v>7905</v>
      </c>
      <c r="D188" s="152">
        <v>9131</v>
      </c>
      <c r="E188" s="427">
        <v>11532</v>
      </c>
      <c r="G188" s="304" t="s">
        <v>588</v>
      </c>
      <c r="H188" s="427">
        <v>11402</v>
      </c>
      <c r="I188" s="427">
        <v>3565</v>
      </c>
    </row>
    <row r="189" spans="1:9">
      <c r="A189" s="304" t="s">
        <v>591</v>
      </c>
      <c r="B189" s="152">
        <v>6305</v>
      </c>
      <c r="C189" s="152">
        <v>8224</v>
      </c>
      <c r="D189" s="152">
        <v>9287</v>
      </c>
      <c r="E189" s="427">
        <v>11689</v>
      </c>
      <c r="G189" s="304" t="s">
        <v>589</v>
      </c>
      <c r="H189" s="427">
        <v>10946</v>
      </c>
      <c r="I189" s="427">
        <v>4568</v>
      </c>
    </row>
    <row r="190" spans="1:9">
      <c r="A190" s="304" t="s">
        <v>592</v>
      </c>
      <c r="B190" s="152">
        <v>6702</v>
      </c>
      <c r="C190" s="152">
        <v>7993</v>
      </c>
      <c r="D190" s="152">
        <v>8942</v>
      </c>
      <c r="E190" s="427">
        <v>11842</v>
      </c>
      <c r="G190" s="304" t="s">
        <v>590</v>
      </c>
      <c r="H190" s="427">
        <v>11532</v>
      </c>
      <c r="I190" s="427">
        <v>6848</v>
      </c>
    </row>
    <row r="191" spans="1:9">
      <c r="A191" s="455" t="s">
        <v>593</v>
      </c>
      <c r="B191" s="461">
        <v>2636</v>
      </c>
      <c r="C191" s="461">
        <v>2786</v>
      </c>
      <c r="D191" s="461">
        <v>3274</v>
      </c>
      <c r="E191" s="439">
        <v>68545</v>
      </c>
      <c r="G191" s="304" t="s">
        <v>591</v>
      </c>
      <c r="H191" s="427">
        <v>11689</v>
      </c>
      <c r="I191" s="427">
        <v>3500</v>
      </c>
    </row>
    <row r="192" spans="1:9">
      <c r="A192" s="304" t="s">
        <v>581</v>
      </c>
      <c r="B192" s="152">
        <v>296</v>
      </c>
      <c r="C192" s="152">
        <v>313</v>
      </c>
      <c r="D192" s="152">
        <v>377</v>
      </c>
      <c r="E192" s="427">
        <v>4039</v>
      </c>
      <c r="G192" s="304" t="s">
        <v>592</v>
      </c>
      <c r="H192" s="427">
        <v>11842</v>
      </c>
      <c r="I192" s="482">
        <v>2357</v>
      </c>
    </row>
    <row r="193" spans="1:6">
      <c r="A193" s="304" t="s">
        <v>582</v>
      </c>
      <c r="B193" s="152">
        <v>235</v>
      </c>
      <c r="C193" s="152">
        <v>278</v>
      </c>
      <c r="D193" s="152">
        <v>356</v>
      </c>
      <c r="E193" s="427">
        <v>3051</v>
      </c>
    </row>
    <row r="194" spans="1:6">
      <c r="A194" s="304" t="s">
        <v>583</v>
      </c>
      <c r="B194" s="152">
        <v>222</v>
      </c>
      <c r="C194" s="152">
        <v>288</v>
      </c>
      <c r="D194" s="152">
        <v>320</v>
      </c>
      <c r="E194" s="427">
        <v>9066</v>
      </c>
      <c r="F194" s="227"/>
    </row>
    <row r="195" spans="1:6">
      <c r="A195" s="304" t="s">
        <v>584</v>
      </c>
      <c r="B195" s="152">
        <v>186</v>
      </c>
      <c r="C195" s="152">
        <v>169</v>
      </c>
      <c r="D195" s="152">
        <v>211</v>
      </c>
      <c r="E195" s="427">
        <v>8884</v>
      </c>
      <c r="F195" s="276"/>
    </row>
    <row r="196" spans="1:6">
      <c r="A196" s="304" t="s">
        <v>585</v>
      </c>
      <c r="B196" s="152">
        <v>216</v>
      </c>
      <c r="C196" s="152">
        <v>153</v>
      </c>
      <c r="D196" s="152">
        <v>307</v>
      </c>
      <c r="E196" s="427">
        <v>9922</v>
      </c>
    </row>
    <row r="197" spans="1:6">
      <c r="A197" s="304" t="s">
        <v>586</v>
      </c>
      <c r="B197" s="152">
        <v>238</v>
      </c>
      <c r="C197" s="152">
        <v>194</v>
      </c>
      <c r="D197" s="152">
        <v>297</v>
      </c>
      <c r="E197" s="427">
        <v>7097</v>
      </c>
    </row>
    <row r="198" spans="1:6">
      <c r="A198" s="304" t="s">
        <v>587</v>
      </c>
      <c r="B198" s="152">
        <v>190</v>
      </c>
      <c r="C198" s="152">
        <v>219</v>
      </c>
      <c r="D198" s="152">
        <v>342</v>
      </c>
      <c r="E198" s="427">
        <v>5648</v>
      </c>
    </row>
    <row r="199" spans="1:6">
      <c r="A199" s="304" t="s">
        <v>588</v>
      </c>
      <c r="B199" s="152">
        <v>193</v>
      </c>
      <c r="C199" s="152">
        <v>270</v>
      </c>
      <c r="D199" s="152">
        <v>218</v>
      </c>
      <c r="E199" s="427">
        <v>3565</v>
      </c>
    </row>
    <row r="200" spans="1:6">
      <c r="A200" s="304" t="s">
        <v>589</v>
      </c>
      <c r="B200" s="152">
        <v>213</v>
      </c>
      <c r="C200" s="152">
        <v>198</v>
      </c>
      <c r="D200" s="152">
        <v>161</v>
      </c>
      <c r="E200" s="427">
        <v>4568</v>
      </c>
    </row>
    <row r="201" spans="1:6">
      <c r="A201" s="304" t="s">
        <v>590</v>
      </c>
      <c r="B201" s="152">
        <v>170</v>
      </c>
      <c r="C201" s="152">
        <v>234</v>
      </c>
      <c r="D201" s="152">
        <v>235</v>
      </c>
      <c r="E201" s="427">
        <v>6848</v>
      </c>
    </row>
    <row r="202" spans="1:6">
      <c r="A202" s="304" t="s">
        <v>591</v>
      </c>
      <c r="B202" s="152">
        <v>190</v>
      </c>
      <c r="C202" s="152">
        <v>206</v>
      </c>
      <c r="D202" s="152">
        <v>258</v>
      </c>
      <c r="E202" s="427">
        <v>3500</v>
      </c>
    </row>
    <row r="203" spans="1:6">
      <c r="A203" s="306" t="s">
        <v>592</v>
      </c>
      <c r="B203" s="156">
        <v>287</v>
      </c>
      <c r="C203" s="156">
        <v>264</v>
      </c>
      <c r="D203" s="156">
        <v>192</v>
      </c>
      <c r="E203" s="482">
        <v>2357</v>
      </c>
      <c r="F203" s="228"/>
    </row>
    <row r="204" spans="1:6">
      <c r="A204" s="167" t="s">
        <v>594</v>
      </c>
      <c r="B204" s="463"/>
      <c r="C204" s="463"/>
      <c r="D204" s="463"/>
      <c r="E204" s="229"/>
    </row>
    <row r="205" spans="1:6">
      <c r="B205" s="401"/>
      <c r="C205" s="401"/>
      <c r="D205" s="401"/>
    </row>
    <row r="206" spans="1:6">
      <c r="A206" s="2483" t="s">
        <v>647</v>
      </c>
      <c r="B206" s="2483"/>
      <c r="C206" s="2483"/>
      <c r="D206" s="2483"/>
      <c r="E206" s="2483"/>
    </row>
    <row r="207" spans="1:6">
      <c r="A207" s="235" t="s">
        <v>82</v>
      </c>
      <c r="B207" s="20">
        <v>2005</v>
      </c>
      <c r="C207" s="20">
        <v>2008</v>
      </c>
      <c r="D207" s="20">
        <v>2009</v>
      </c>
      <c r="E207" s="601">
        <v>2010</v>
      </c>
    </row>
    <row r="208" spans="1:6">
      <c r="A208" s="438" t="s">
        <v>580</v>
      </c>
      <c r="B208" s="470"/>
      <c r="C208" s="470"/>
      <c r="D208" s="470"/>
      <c r="E208" s="423"/>
    </row>
    <row r="209" spans="1:6">
      <c r="A209" s="13" t="s">
        <v>595</v>
      </c>
      <c r="B209" s="127">
        <v>76633</v>
      </c>
      <c r="C209" s="127">
        <v>93163</v>
      </c>
      <c r="D209" s="465">
        <v>102118</v>
      </c>
      <c r="E209" s="467">
        <v>135715</v>
      </c>
      <c r="F209" s="623"/>
    </row>
    <row r="210" spans="1:6">
      <c r="A210" s="464" t="s">
        <v>914</v>
      </c>
      <c r="B210" s="465"/>
      <c r="C210" s="465"/>
      <c r="D210" s="465"/>
      <c r="E210" s="467"/>
    </row>
    <row r="211" spans="1:6">
      <c r="A211" s="466" t="s">
        <v>596</v>
      </c>
      <c r="B211" s="465">
        <v>2482092</v>
      </c>
      <c r="C211" s="465">
        <v>4456580</v>
      </c>
      <c r="D211" s="465">
        <v>4724183</v>
      </c>
      <c r="E211" s="467">
        <v>5419321</v>
      </c>
    </row>
    <row r="212" spans="1:6">
      <c r="A212" s="466" t="s">
        <v>597</v>
      </c>
      <c r="B212" s="465">
        <v>2458410</v>
      </c>
      <c r="C212" s="465">
        <v>4231132</v>
      </c>
      <c r="D212" s="465">
        <v>4650448</v>
      </c>
      <c r="E212" s="467">
        <v>5343809</v>
      </c>
    </row>
    <row r="213" spans="1:6">
      <c r="A213" s="466" t="s">
        <v>598</v>
      </c>
      <c r="B213" s="465">
        <v>537974</v>
      </c>
      <c r="C213" s="465">
        <v>329188</v>
      </c>
      <c r="D213" s="465">
        <v>297694</v>
      </c>
      <c r="E213" s="467">
        <v>272166</v>
      </c>
    </row>
    <row r="214" spans="1:6">
      <c r="A214" s="464" t="s">
        <v>915</v>
      </c>
      <c r="B214" s="465"/>
      <c r="C214" s="465"/>
      <c r="D214" s="465"/>
      <c r="E214" s="467"/>
    </row>
    <row r="215" spans="1:6">
      <c r="A215" s="466" t="s">
        <v>599</v>
      </c>
      <c r="B215" s="465">
        <v>112828</v>
      </c>
      <c r="C215" s="465">
        <v>187219</v>
      </c>
      <c r="D215" s="465">
        <v>204120</v>
      </c>
      <c r="E215" s="467">
        <v>229019</v>
      </c>
    </row>
    <row r="216" spans="1:6">
      <c r="A216" s="466" t="s">
        <v>600</v>
      </c>
      <c r="B216" s="465">
        <v>100895</v>
      </c>
      <c r="C216" s="465">
        <v>166601</v>
      </c>
      <c r="D216" s="465">
        <v>174626</v>
      </c>
      <c r="E216" s="467">
        <v>208790</v>
      </c>
    </row>
    <row r="217" spans="1:6">
      <c r="A217" s="464" t="s">
        <v>916</v>
      </c>
      <c r="B217" s="465"/>
      <c r="C217" s="465"/>
      <c r="D217" s="465"/>
      <c r="E217" s="467"/>
    </row>
    <row r="218" spans="1:6">
      <c r="A218" s="466" t="s">
        <v>599</v>
      </c>
      <c r="B218" s="465">
        <v>807</v>
      </c>
      <c r="C218" s="465">
        <v>1066</v>
      </c>
      <c r="D218" s="465">
        <v>1860</v>
      </c>
      <c r="E218" s="467">
        <v>2113</v>
      </c>
    </row>
    <row r="219" spans="1:6">
      <c r="A219" s="468" t="s">
        <v>600</v>
      </c>
      <c r="B219" s="465">
        <v>775</v>
      </c>
      <c r="C219" s="465">
        <v>1096</v>
      </c>
      <c r="D219" s="465">
        <v>1923</v>
      </c>
      <c r="E219" s="467">
        <v>2411</v>
      </c>
    </row>
    <row r="220" spans="1:6">
      <c r="A220" s="239" t="s">
        <v>593</v>
      </c>
      <c r="B220" s="465"/>
      <c r="C220" s="465"/>
      <c r="D220" s="465"/>
      <c r="E220" s="467"/>
    </row>
    <row r="221" spans="1:6">
      <c r="A221" s="39" t="s">
        <v>595</v>
      </c>
      <c r="B221" s="465">
        <v>2636</v>
      </c>
      <c r="C221" s="465">
        <v>2786</v>
      </c>
      <c r="D221" s="465">
        <v>3274</v>
      </c>
      <c r="E221" s="467">
        <v>68545</v>
      </c>
    </row>
    <row r="222" spans="1:6">
      <c r="A222" s="39" t="s">
        <v>914</v>
      </c>
      <c r="B222" s="465"/>
      <c r="C222" s="465"/>
      <c r="D222" s="465"/>
      <c r="E222" s="467"/>
    </row>
    <row r="223" spans="1:6">
      <c r="A223" s="728" t="s">
        <v>596</v>
      </c>
      <c r="B223" s="465">
        <v>35041</v>
      </c>
      <c r="C223" s="465">
        <v>38400</v>
      </c>
      <c r="D223" s="465">
        <v>34476</v>
      </c>
      <c r="E223" s="467">
        <v>39395</v>
      </c>
    </row>
    <row r="224" spans="1:6">
      <c r="A224" s="728" t="s">
        <v>597</v>
      </c>
      <c r="B224" s="465">
        <v>42910</v>
      </c>
      <c r="C224" s="465">
        <v>34123</v>
      </c>
      <c r="D224" s="465">
        <v>33683</v>
      </c>
      <c r="E224" s="467">
        <v>43318</v>
      </c>
    </row>
    <row r="225" spans="1:6">
      <c r="A225" s="728" t="s">
        <v>598</v>
      </c>
      <c r="B225" s="465">
        <v>49102</v>
      </c>
      <c r="C225" s="465">
        <v>78759</v>
      </c>
      <c r="D225" s="465">
        <v>24230</v>
      </c>
      <c r="E225" s="467">
        <v>9052</v>
      </c>
    </row>
    <row r="226" spans="1:6">
      <c r="A226" s="39" t="s">
        <v>915</v>
      </c>
      <c r="B226" s="469"/>
      <c r="C226" s="465"/>
      <c r="D226" s="465"/>
      <c r="E226" s="467"/>
    </row>
    <row r="227" spans="1:6">
      <c r="A227" s="728" t="s">
        <v>599</v>
      </c>
      <c r="B227" s="465">
        <v>350</v>
      </c>
      <c r="C227" s="465">
        <v>522</v>
      </c>
      <c r="D227" s="465">
        <v>658</v>
      </c>
      <c r="E227" s="467">
        <v>409</v>
      </c>
    </row>
    <row r="228" spans="1:6">
      <c r="A228" s="728" t="s">
        <v>600</v>
      </c>
      <c r="B228" s="465">
        <v>1045</v>
      </c>
      <c r="C228" s="465">
        <v>2466</v>
      </c>
      <c r="D228" s="465">
        <v>1982</v>
      </c>
      <c r="E228" s="467">
        <v>1353</v>
      </c>
    </row>
    <row r="229" spans="1:6">
      <c r="A229" s="39" t="s">
        <v>916</v>
      </c>
      <c r="B229" s="470"/>
      <c r="C229" s="470"/>
      <c r="D229" s="470"/>
      <c r="E229" s="423"/>
    </row>
    <row r="230" spans="1:6">
      <c r="A230" s="728" t="s">
        <v>599</v>
      </c>
      <c r="B230" s="471">
        <v>0.13</v>
      </c>
      <c r="C230" s="471">
        <v>0.14199999999999999</v>
      </c>
      <c r="D230" s="471">
        <v>0.39400000000000002</v>
      </c>
      <c r="E230" s="472">
        <v>0</v>
      </c>
    </row>
    <row r="231" spans="1:6">
      <c r="A231" s="729" t="s">
        <v>600</v>
      </c>
      <c r="B231" s="473">
        <v>0.01</v>
      </c>
      <c r="C231" s="473">
        <v>0</v>
      </c>
      <c r="D231" s="473">
        <v>0.30599999999999999</v>
      </c>
      <c r="E231" s="474">
        <v>0</v>
      </c>
    </row>
    <row r="232" spans="1:6">
      <c r="A232" s="167" t="s">
        <v>601</v>
      </c>
      <c r="B232" s="463"/>
      <c r="C232" s="463"/>
      <c r="D232" s="463"/>
      <c r="E232" s="229"/>
    </row>
    <row r="233" spans="1:6">
      <c r="A233" s="475"/>
      <c r="B233" s="475"/>
      <c r="C233" s="475"/>
      <c r="D233" s="475"/>
      <c r="E233" s="476"/>
    </row>
    <row r="234" spans="1:6">
      <c r="A234" s="2485" t="s">
        <v>811</v>
      </c>
      <c r="B234" s="2485"/>
      <c r="C234" s="2485"/>
      <c r="D234" s="2485"/>
      <c r="E234" s="2485"/>
    </row>
    <row r="235" spans="1:6">
      <c r="A235" s="730" t="s">
        <v>602</v>
      </c>
      <c r="B235" s="58"/>
      <c r="C235" s="58"/>
      <c r="D235" s="58"/>
      <c r="E235" s="731"/>
    </row>
    <row r="236" spans="1:6">
      <c r="A236" s="732" t="s">
        <v>94</v>
      </c>
      <c r="B236" s="732">
        <v>2005</v>
      </c>
      <c r="C236" s="732">
        <v>2008</v>
      </c>
      <c r="D236" s="732">
        <v>2009</v>
      </c>
      <c r="E236" s="733">
        <v>2010</v>
      </c>
    </row>
    <row r="237" spans="1:6">
      <c r="A237" s="243" t="s">
        <v>14</v>
      </c>
      <c r="B237" s="75">
        <v>113178</v>
      </c>
      <c r="C237" s="75">
        <v>187741</v>
      </c>
      <c r="D237" s="75">
        <v>204778.196</v>
      </c>
      <c r="E237" s="734">
        <v>229427.717</v>
      </c>
    </row>
    <row r="238" spans="1:6">
      <c r="A238" s="299" t="s">
        <v>603</v>
      </c>
      <c r="B238" s="256">
        <v>5688</v>
      </c>
      <c r="C238" s="256">
        <v>8529</v>
      </c>
      <c r="D238" s="256">
        <v>8421.6910000000007</v>
      </c>
      <c r="E238" s="735">
        <v>7475.7470000000003</v>
      </c>
      <c r="F238" s="39"/>
    </row>
    <row r="239" spans="1:6">
      <c r="A239" s="299" t="s">
        <v>808</v>
      </c>
      <c r="B239" s="256">
        <v>11173</v>
      </c>
      <c r="C239" s="256">
        <v>10958</v>
      </c>
      <c r="D239" s="256">
        <v>11230.693000000001</v>
      </c>
      <c r="E239" s="735">
        <v>9538.59</v>
      </c>
      <c r="F239" s="39"/>
    </row>
    <row r="240" spans="1:6">
      <c r="A240" s="299" t="s">
        <v>760</v>
      </c>
      <c r="B240" s="256">
        <v>48585</v>
      </c>
      <c r="C240" s="256">
        <v>109036</v>
      </c>
      <c r="D240" s="256">
        <v>99128.717999999993</v>
      </c>
      <c r="E240" s="735">
        <v>112952.25300000001</v>
      </c>
      <c r="F240" s="39"/>
    </row>
    <row r="241" spans="1:6">
      <c r="A241" s="299" t="s">
        <v>273</v>
      </c>
      <c r="B241" s="256">
        <v>42856</v>
      </c>
      <c r="C241" s="256">
        <v>47009</v>
      </c>
      <c r="D241" s="256">
        <v>66591.024999999994</v>
      </c>
      <c r="E241" s="735">
        <v>72622.020999999993</v>
      </c>
      <c r="F241" s="39"/>
    </row>
    <row r="242" spans="1:6">
      <c r="A242" s="299" t="s">
        <v>604</v>
      </c>
      <c r="B242" s="256">
        <v>168</v>
      </c>
      <c r="C242" s="256">
        <v>3981</v>
      </c>
      <c r="D242" s="256">
        <v>3583.9720000000002</v>
      </c>
      <c r="E242" s="735">
        <v>6546.3770000000004</v>
      </c>
      <c r="F242" s="39"/>
    </row>
    <row r="243" spans="1:6">
      <c r="A243" s="299" t="s">
        <v>278</v>
      </c>
      <c r="B243" s="256">
        <v>10</v>
      </c>
      <c r="C243" s="256">
        <v>0</v>
      </c>
      <c r="D243" s="256">
        <v>110.736</v>
      </c>
      <c r="E243" s="735">
        <v>0</v>
      </c>
      <c r="F243" s="39"/>
    </row>
    <row r="244" spans="1:6">
      <c r="A244" s="299" t="s">
        <v>759</v>
      </c>
      <c r="B244" s="256">
        <v>245</v>
      </c>
      <c r="C244" s="256">
        <v>2726</v>
      </c>
      <c r="D244" s="256">
        <v>7081.067</v>
      </c>
      <c r="E244" s="735">
        <v>8800.2150000000001</v>
      </c>
      <c r="F244" s="39"/>
    </row>
    <row r="245" spans="1:6">
      <c r="A245" s="299" t="s">
        <v>270</v>
      </c>
      <c r="B245" s="256">
        <v>12</v>
      </c>
      <c r="C245" s="256">
        <v>5095</v>
      </c>
      <c r="D245" s="256">
        <v>8630.2939999999999</v>
      </c>
      <c r="E245" s="735">
        <v>11492.514000000001</v>
      </c>
      <c r="F245" s="39"/>
    </row>
    <row r="246" spans="1:6">
      <c r="A246" s="234" t="s">
        <v>29</v>
      </c>
      <c r="B246" s="156">
        <v>4441</v>
      </c>
      <c r="C246" s="238">
        <v>407</v>
      </c>
      <c r="D246" s="238">
        <v>0</v>
      </c>
      <c r="E246" s="367">
        <v>0</v>
      </c>
      <c r="F246" s="39"/>
    </row>
    <row r="247" spans="1:6">
      <c r="A247" s="477" t="s">
        <v>601</v>
      </c>
      <c r="B247" s="58"/>
      <c r="C247" s="58"/>
      <c r="D247" s="58"/>
      <c r="E247" s="731"/>
    </row>
    <row r="248" spans="1:6">
      <c r="A248" s="167" t="s">
        <v>605</v>
      </c>
      <c r="B248" s="17"/>
      <c r="C248" s="17"/>
      <c r="D248" s="17"/>
    </row>
    <row r="249" spans="1:6">
      <c r="A249" s="58"/>
      <c r="B249" s="58"/>
      <c r="C249" s="58"/>
      <c r="D249" s="58"/>
      <c r="E249" s="731"/>
    </row>
    <row r="250" spans="1:6">
      <c r="A250" s="2485" t="s">
        <v>812</v>
      </c>
      <c r="B250" s="2485"/>
      <c r="C250" s="2485"/>
      <c r="D250" s="2485"/>
      <c r="E250" s="2485"/>
    </row>
    <row r="251" spans="1:6">
      <c r="A251" s="730" t="s">
        <v>602</v>
      </c>
      <c r="B251" s="58"/>
      <c r="C251" s="58"/>
      <c r="D251" s="58"/>
      <c r="E251" s="731"/>
    </row>
    <row r="252" spans="1:6">
      <c r="A252" s="732" t="s">
        <v>94</v>
      </c>
      <c r="B252" s="732">
        <v>2005</v>
      </c>
      <c r="C252" s="732">
        <v>2008</v>
      </c>
      <c r="D252" s="732">
        <v>2009</v>
      </c>
      <c r="E252" s="733">
        <v>2010</v>
      </c>
    </row>
    <row r="253" spans="1:6">
      <c r="A253" s="657" t="s">
        <v>14</v>
      </c>
      <c r="B253" s="478">
        <v>101941</v>
      </c>
      <c r="C253" s="478">
        <v>169067</v>
      </c>
      <c r="D253" s="478">
        <v>176607.524</v>
      </c>
      <c r="E253" s="478">
        <v>210143.22200000001</v>
      </c>
    </row>
    <row r="254" spans="1:6">
      <c r="A254" s="231" t="s">
        <v>603</v>
      </c>
      <c r="B254" s="113">
        <v>16325</v>
      </c>
      <c r="C254" s="113">
        <v>35969</v>
      </c>
      <c r="D254" s="113">
        <v>33770.695999999996</v>
      </c>
      <c r="E254" s="427">
        <v>30929.027999999998</v>
      </c>
    </row>
    <row r="255" spans="1:6">
      <c r="A255" s="231" t="s">
        <v>808</v>
      </c>
      <c r="B255" s="113">
        <v>16195</v>
      </c>
      <c r="C255" s="113">
        <v>13303</v>
      </c>
      <c r="D255" s="113">
        <v>15490.704</v>
      </c>
      <c r="E255" s="427">
        <v>20205.009000000002</v>
      </c>
    </row>
    <row r="256" spans="1:6">
      <c r="A256" s="231" t="s">
        <v>760</v>
      </c>
      <c r="B256" s="113">
        <v>22895</v>
      </c>
      <c r="C256" s="113">
        <v>47205</v>
      </c>
      <c r="D256" s="113">
        <v>33003.89</v>
      </c>
      <c r="E256" s="427">
        <v>43382.948000000004</v>
      </c>
    </row>
    <row r="257" spans="1:5">
      <c r="A257" s="231" t="s">
        <v>273</v>
      </c>
      <c r="B257" s="113">
        <v>41889</v>
      </c>
      <c r="C257" s="113">
        <v>53470</v>
      </c>
      <c r="D257" s="113">
        <v>69344.358000000007</v>
      </c>
      <c r="E257" s="427">
        <v>79174.845000000001</v>
      </c>
    </row>
    <row r="258" spans="1:5">
      <c r="A258" s="231" t="s">
        <v>604</v>
      </c>
      <c r="B258" s="113">
        <v>261</v>
      </c>
      <c r="C258" s="113">
        <v>4826</v>
      </c>
      <c r="D258" s="113">
        <v>4762.4610000000002</v>
      </c>
      <c r="E258" s="427">
        <v>6786.0439999999999</v>
      </c>
    </row>
    <row r="259" spans="1:5">
      <c r="A259" s="231" t="s">
        <v>278</v>
      </c>
      <c r="B259" s="113">
        <v>0</v>
      </c>
      <c r="C259" s="113">
        <v>2</v>
      </c>
      <c r="D259" s="113">
        <v>0</v>
      </c>
      <c r="E259" s="427">
        <v>117.42400000000001</v>
      </c>
    </row>
    <row r="260" spans="1:5">
      <c r="A260" s="231" t="s">
        <v>759</v>
      </c>
      <c r="B260" s="113">
        <v>397</v>
      </c>
      <c r="C260" s="113">
        <v>8835</v>
      </c>
      <c r="D260" s="113">
        <v>11477.334000000001</v>
      </c>
      <c r="E260" s="427">
        <v>19098.516</v>
      </c>
    </row>
    <row r="261" spans="1:5">
      <c r="A261" s="39" t="s">
        <v>270</v>
      </c>
      <c r="B261" s="113">
        <v>1</v>
      </c>
      <c r="C261" s="113">
        <v>4296</v>
      </c>
      <c r="D261" s="113">
        <v>8758.0810000000001</v>
      </c>
      <c r="E261" s="427">
        <v>10449.407999999999</v>
      </c>
    </row>
    <row r="262" spans="1:5">
      <c r="A262" s="43" t="s">
        <v>29</v>
      </c>
      <c r="B262" s="222">
        <v>3978</v>
      </c>
      <c r="C262" s="222">
        <v>1161</v>
      </c>
      <c r="D262" s="222">
        <v>0</v>
      </c>
      <c r="E262" s="482">
        <v>0</v>
      </c>
    </row>
    <row r="263" spans="1:5">
      <c r="A263" s="258" t="s">
        <v>601</v>
      </c>
      <c r="B263" s="17"/>
      <c r="C263" s="17"/>
      <c r="D263" s="17"/>
    </row>
    <row r="264" spans="1:5">
      <c r="A264" s="167" t="s">
        <v>768</v>
      </c>
      <c r="B264" s="17"/>
      <c r="C264" s="17"/>
      <c r="D264" s="17"/>
    </row>
    <row r="265" spans="1:5">
      <c r="A265" s="139"/>
      <c r="B265" s="139"/>
      <c r="C265" s="139"/>
      <c r="D265" s="139"/>
      <c r="E265" s="428"/>
    </row>
    <row r="266" spans="1:5">
      <c r="A266" s="2467" t="s">
        <v>813</v>
      </c>
      <c r="B266" s="2467"/>
      <c r="C266" s="2467"/>
      <c r="D266" s="2467"/>
      <c r="E266" s="2467"/>
    </row>
    <row r="267" spans="1:5">
      <c r="A267" s="732" t="s">
        <v>94</v>
      </c>
      <c r="B267" s="732">
        <v>2005</v>
      </c>
      <c r="C267" s="732">
        <v>2008</v>
      </c>
      <c r="D267" s="732">
        <v>2009</v>
      </c>
      <c r="E267" s="733">
        <v>2010</v>
      </c>
    </row>
    <row r="268" spans="1:5">
      <c r="A268" s="657" t="s">
        <v>14</v>
      </c>
      <c r="B268" s="479">
        <v>2517133</v>
      </c>
      <c r="C268" s="479">
        <v>4494980</v>
      </c>
      <c r="D268" s="479">
        <v>4758659</v>
      </c>
      <c r="E268" s="479">
        <v>5458716</v>
      </c>
    </row>
    <row r="269" spans="1:5">
      <c r="A269" s="231" t="s">
        <v>603</v>
      </c>
      <c r="B269" s="113">
        <v>640458</v>
      </c>
      <c r="C269" s="113">
        <v>997195</v>
      </c>
      <c r="D269" s="113">
        <v>1070197</v>
      </c>
      <c r="E269" s="427">
        <v>1117530</v>
      </c>
    </row>
    <row r="270" spans="1:5">
      <c r="A270" s="231" t="s">
        <v>808</v>
      </c>
      <c r="B270" s="113">
        <v>344287</v>
      </c>
      <c r="C270" s="113">
        <v>518752</v>
      </c>
      <c r="D270" s="113">
        <v>520404</v>
      </c>
      <c r="E270" s="427">
        <v>595329</v>
      </c>
    </row>
    <row r="271" spans="1:5">
      <c r="A271" s="39" t="s">
        <v>760</v>
      </c>
      <c r="B271" s="113">
        <v>1094406</v>
      </c>
      <c r="C271" s="113">
        <v>1912292</v>
      </c>
      <c r="D271" s="113">
        <v>1802792</v>
      </c>
      <c r="E271" s="427">
        <v>2008785</v>
      </c>
    </row>
    <row r="272" spans="1:5">
      <c r="A272" s="231" t="s">
        <v>273</v>
      </c>
      <c r="B272" s="113">
        <v>432234</v>
      </c>
      <c r="C272" s="113">
        <v>779499</v>
      </c>
      <c r="D272" s="113">
        <v>1001891</v>
      </c>
      <c r="E272" s="427">
        <v>1175683</v>
      </c>
    </row>
    <row r="273" spans="1:5">
      <c r="A273" s="231" t="s">
        <v>604</v>
      </c>
      <c r="B273" s="113">
        <v>3204</v>
      </c>
      <c r="C273" s="113">
        <v>102619</v>
      </c>
      <c r="D273" s="113">
        <v>86578</v>
      </c>
      <c r="E273" s="427">
        <v>163806</v>
      </c>
    </row>
    <row r="274" spans="1:5">
      <c r="A274" s="231" t="s">
        <v>278</v>
      </c>
      <c r="B274" s="113">
        <v>51</v>
      </c>
      <c r="C274" s="113">
        <v>86</v>
      </c>
      <c r="D274" s="113">
        <v>18</v>
      </c>
      <c r="E274" s="427">
        <v>265</v>
      </c>
    </row>
    <row r="275" spans="1:5">
      <c r="A275" s="231" t="s">
        <v>759</v>
      </c>
      <c r="B275" s="113">
        <v>2327</v>
      </c>
      <c r="C275" s="113">
        <v>60502</v>
      </c>
      <c r="D275" s="113">
        <v>56085</v>
      </c>
      <c r="E275" s="427">
        <v>62398</v>
      </c>
    </row>
    <row r="276" spans="1:5">
      <c r="A276" s="39" t="s">
        <v>270</v>
      </c>
      <c r="B276" s="113">
        <v>0</v>
      </c>
      <c r="C276" s="113">
        <v>123839</v>
      </c>
      <c r="D276" s="113">
        <v>215003</v>
      </c>
      <c r="E276" s="427">
        <v>233215</v>
      </c>
    </row>
    <row r="277" spans="1:5">
      <c r="A277" s="43" t="s">
        <v>29</v>
      </c>
      <c r="B277" s="222">
        <v>166</v>
      </c>
      <c r="C277" s="222">
        <v>196</v>
      </c>
      <c r="D277" s="222">
        <v>5691</v>
      </c>
      <c r="E277" s="482">
        <v>101705</v>
      </c>
    </row>
    <row r="278" spans="1:5">
      <c r="A278" s="219" t="s">
        <v>769</v>
      </c>
      <c r="B278" s="17"/>
      <c r="C278" s="17"/>
      <c r="D278" s="17"/>
    </row>
    <row r="279" spans="1:5">
      <c r="A279" s="167" t="s">
        <v>606</v>
      </c>
      <c r="B279" s="17"/>
      <c r="C279" s="17"/>
      <c r="D279" s="17"/>
    </row>
    <row r="280" spans="1:5">
      <c r="A280" s="30"/>
      <c r="B280" s="30"/>
      <c r="C280" s="30"/>
      <c r="D280" s="30"/>
      <c r="E280" s="50"/>
    </row>
    <row r="281" spans="1:5">
      <c r="A281" s="2485" t="s">
        <v>814</v>
      </c>
      <c r="B281" s="2485"/>
      <c r="C281" s="2485"/>
      <c r="D281" s="2485"/>
      <c r="E281" s="2485"/>
    </row>
    <row r="282" spans="1:5">
      <c r="A282" s="235" t="s">
        <v>94</v>
      </c>
      <c r="B282" s="20">
        <v>2005</v>
      </c>
      <c r="C282" s="20">
        <v>2008</v>
      </c>
      <c r="D282" s="20">
        <v>2009</v>
      </c>
      <c r="E282" s="20">
        <v>2010</v>
      </c>
    </row>
    <row r="283" spans="1:5">
      <c r="A283" s="657" t="s">
        <v>14</v>
      </c>
      <c r="B283" s="479">
        <v>2501320</v>
      </c>
      <c r="C283" s="479">
        <v>4265255</v>
      </c>
      <c r="D283" s="479">
        <v>4684131</v>
      </c>
      <c r="E283" s="479">
        <v>5387127</v>
      </c>
    </row>
    <row r="284" spans="1:5">
      <c r="A284" s="231" t="s">
        <v>603</v>
      </c>
      <c r="B284" s="113">
        <v>657257</v>
      </c>
      <c r="C284" s="113">
        <v>905633</v>
      </c>
      <c r="D284" s="113">
        <v>991754</v>
      </c>
      <c r="E284" s="113">
        <v>963628</v>
      </c>
    </row>
    <row r="285" spans="1:5">
      <c r="A285" s="231" t="s">
        <v>808</v>
      </c>
      <c r="B285" s="113">
        <v>373511</v>
      </c>
      <c r="C285" s="113">
        <v>540452</v>
      </c>
      <c r="D285" s="113">
        <v>555378</v>
      </c>
      <c r="E285" s="113">
        <v>603145</v>
      </c>
    </row>
    <row r="286" spans="1:5">
      <c r="A286" s="39" t="s">
        <v>760</v>
      </c>
      <c r="B286" s="113">
        <v>1048476</v>
      </c>
      <c r="C286" s="113">
        <v>1718665</v>
      </c>
      <c r="D286" s="113">
        <v>1745659</v>
      </c>
      <c r="E286" s="113">
        <v>2054660</v>
      </c>
    </row>
    <row r="287" spans="1:5">
      <c r="A287" s="231" t="s">
        <v>273</v>
      </c>
      <c r="B287" s="113">
        <v>418244</v>
      </c>
      <c r="C287" s="113">
        <v>816169</v>
      </c>
      <c r="D287" s="113">
        <v>1033032</v>
      </c>
      <c r="E287" s="113">
        <v>1194648</v>
      </c>
    </row>
    <row r="288" spans="1:5">
      <c r="A288" s="231" t="s">
        <v>604</v>
      </c>
      <c r="B288" s="113">
        <v>2392</v>
      </c>
      <c r="C288" s="113">
        <v>115966</v>
      </c>
      <c r="D288" s="113">
        <v>83245</v>
      </c>
      <c r="E288" s="113">
        <v>174284</v>
      </c>
    </row>
    <row r="289" spans="1:5">
      <c r="A289" s="231" t="s">
        <v>278</v>
      </c>
      <c r="B289" s="113">
        <v>0</v>
      </c>
      <c r="C289" s="113">
        <v>0</v>
      </c>
      <c r="D289" s="113">
        <v>32</v>
      </c>
      <c r="E289" s="113">
        <v>0</v>
      </c>
    </row>
    <row r="290" spans="1:5">
      <c r="A290" s="231" t="s">
        <v>759</v>
      </c>
      <c r="B290" s="113">
        <v>1438</v>
      </c>
      <c r="C290" s="113">
        <v>56686</v>
      </c>
      <c r="D290" s="113">
        <v>58678</v>
      </c>
      <c r="E290" s="113">
        <v>64909</v>
      </c>
    </row>
    <row r="291" spans="1:5">
      <c r="A291" s="39" t="s">
        <v>270</v>
      </c>
      <c r="B291" s="113">
        <v>2</v>
      </c>
      <c r="C291" s="113">
        <v>111684</v>
      </c>
      <c r="D291" s="113">
        <v>210772</v>
      </c>
      <c r="E291" s="113">
        <v>229049</v>
      </c>
    </row>
    <row r="292" spans="1:5">
      <c r="A292" s="43" t="s">
        <v>29</v>
      </c>
      <c r="B292" s="222">
        <v>0</v>
      </c>
      <c r="C292" s="222">
        <v>0</v>
      </c>
      <c r="D292" s="222">
        <v>5581</v>
      </c>
      <c r="E292" s="222">
        <v>102804</v>
      </c>
    </row>
    <row r="293" spans="1:5">
      <c r="A293" s="219" t="s">
        <v>769</v>
      </c>
      <c r="B293" s="441"/>
      <c r="C293" s="441"/>
      <c r="D293" s="441"/>
      <c r="E293" s="423"/>
    </row>
    <row r="294" spans="1:5">
      <c r="A294" s="167" t="s">
        <v>606</v>
      </c>
      <c r="B294" s="441"/>
      <c r="C294" s="441"/>
      <c r="D294" s="441"/>
      <c r="E294" s="423"/>
    </row>
    <row r="295" spans="1:5">
      <c r="A295" s="229"/>
      <c r="B295" s="463"/>
      <c r="C295" s="463"/>
      <c r="D295" s="463"/>
      <c r="E295" s="229"/>
    </row>
    <row r="296" spans="1:5">
      <c r="A296" s="551" t="s">
        <v>648</v>
      </c>
      <c r="B296" s="551"/>
      <c r="C296" s="551"/>
      <c r="D296" s="551"/>
      <c r="E296" s="551"/>
    </row>
    <row r="297" spans="1:5">
      <c r="A297" s="235" t="s">
        <v>82</v>
      </c>
      <c r="B297" s="20">
        <v>2005</v>
      </c>
      <c r="C297" s="20">
        <v>2008</v>
      </c>
      <c r="D297" s="20">
        <v>2009</v>
      </c>
      <c r="E297" s="235">
        <v>2010</v>
      </c>
    </row>
    <row r="298" spans="1:5">
      <c r="A298" s="657" t="s">
        <v>607</v>
      </c>
      <c r="B298" s="461">
        <v>2064</v>
      </c>
      <c r="C298" s="461">
        <v>2490</v>
      </c>
      <c r="D298" s="461">
        <v>2123</v>
      </c>
      <c r="E298" s="439">
        <v>2086</v>
      </c>
    </row>
    <row r="299" spans="1:5">
      <c r="A299" s="455" t="s">
        <v>608</v>
      </c>
      <c r="B299" s="470"/>
      <c r="C299" s="470"/>
      <c r="D299" s="470"/>
      <c r="E299" s="423"/>
    </row>
    <row r="300" spans="1:5">
      <c r="A300" s="496" t="s">
        <v>609</v>
      </c>
      <c r="B300" s="461">
        <v>230354</v>
      </c>
      <c r="C300" s="461">
        <v>390087</v>
      </c>
      <c r="D300" s="461">
        <v>530271</v>
      </c>
      <c r="E300" s="439">
        <v>521156</v>
      </c>
    </row>
    <row r="301" spans="1:5">
      <c r="A301" s="480" t="s">
        <v>611</v>
      </c>
      <c r="B301" s="152">
        <v>113538</v>
      </c>
      <c r="C301" s="152">
        <v>200342</v>
      </c>
      <c r="D301" s="152">
        <v>263648</v>
      </c>
      <c r="E301" s="427">
        <v>257302</v>
      </c>
    </row>
    <row r="302" spans="1:5">
      <c r="A302" s="480" t="s">
        <v>610</v>
      </c>
      <c r="B302" s="152">
        <v>116816</v>
      </c>
      <c r="C302" s="152">
        <v>189745</v>
      </c>
      <c r="D302" s="152">
        <v>266623</v>
      </c>
      <c r="E302" s="427">
        <v>263854</v>
      </c>
    </row>
    <row r="303" spans="1:5">
      <c r="A303" s="455" t="s">
        <v>612</v>
      </c>
      <c r="B303" s="470"/>
      <c r="C303" s="470"/>
      <c r="D303" s="470"/>
      <c r="E303" s="423"/>
    </row>
    <row r="304" spans="1:5">
      <c r="A304" s="496" t="s">
        <v>613</v>
      </c>
      <c r="B304" s="461">
        <v>1823692</v>
      </c>
      <c r="C304" s="461">
        <v>5122866</v>
      </c>
      <c r="D304" s="461">
        <v>4914168.0780000007</v>
      </c>
      <c r="E304" s="439">
        <v>5257808.54</v>
      </c>
    </row>
    <row r="305" spans="1:5">
      <c r="A305" s="480" t="s">
        <v>611</v>
      </c>
      <c r="B305" s="152">
        <v>1803626</v>
      </c>
      <c r="C305" s="152">
        <v>5078297</v>
      </c>
      <c r="D305" s="152">
        <v>4801450.1900000004</v>
      </c>
      <c r="E305" s="427">
        <v>5173362.5480000004</v>
      </c>
    </row>
    <row r="306" spans="1:5">
      <c r="A306" s="480" t="s">
        <v>610</v>
      </c>
      <c r="B306" s="152">
        <v>20066</v>
      </c>
      <c r="C306" s="152">
        <v>44569</v>
      </c>
      <c r="D306" s="152">
        <v>112717.88800000001</v>
      </c>
      <c r="E306" s="427">
        <v>84445.991999999998</v>
      </c>
    </row>
    <row r="307" spans="1:5">
      <c r="A307" s="455" t="s">
        <v>614</v>
      </c>
      <c r="B307" s="470"/>
      <c r="C307" s="470"/>
      <c r="D307" s="470"/>
      <c r="E307" s="423"/>
    </row>
    <row r="308" spans="1:5">
      <c r="A308" s="496" t="s">
        <v>615</v>
      </c>
      <c r="B308" s="461">
        <v>48718</v>
      </c>
      <c r="C308" s="461">
        <v>92944</v>
      </c>
      <c r="D308" s="461">
        <v>37951</v>
      </c>
      <c r="E308" s="439">
        <v>62352</v>
      </c>
    </row>
    <row r="309" spans="1:5">
      <c r="A309" s="480" t="s">
        <v>611</v>
      </c>
      <c r="B309" s="152">
        <v>43446</v>
      </c>
      <c r="C309" s="152">
        <v>90229</v>
      </c>
      <c r="D309" s="152">
        <v>37078</v>
      </c>
      <c r="E309" s="427">
        <v>61910</v>
      </c>
    </row>
    <row r="310" spans="1:5">
      <c r="A310" s="481" t="s">
        <v>610</v>
      </c>
      <c r="B310" s="156">
        <v>5272</v>
      </c>
      <c r="C310" s="156">
        <v>2715</v>
      </c>
      <c r="D310" s="156">
        <v>873</v>
      </c>
      <c r="E310" s="482">
        <v>442</v>
      </c>
    </row>
    <row r="311" spans="1:5">
      <c r="A311" s="7" t="s">
        <v>616</v>
      </c>
      <c r="B311" s="483"/>
      <c r="C311" s="483"/>
      <c r="D311" s="483"/>
      <c r="E311" s="239"/>
    </row>
    <row r="312" spans="1:5">
      <c r="A312" s="484"/>
      <c r="B312" s="484"/>
      <c r="C312" s="484"/>
      <c r="D312" s="484"/>
      <c r="E312" s="424"/>
    </row>
    <row r="313" spans="1:5">
      <c r="A313" s="551" t="s">
        <v>649</v>
      </c>
      <c r="B313" s="551"/>
      <c r="C313" s="551"/>
      <c r="D313" s="551"/>
      <c r="E313" s="551"/>
    </row>
    <row r="314" spans="1:5">
      <c r="A314" s="736" t="s">
        <v>823</v>
      </c>
      <c r="B314" s="20">
        <v>2007</v>
      </c>
      <c r="C314" s="20">
        <v>2008</v>
      </c>
      <c r="D314" s="20">
        <v>2009</v>
      </c>
      <c r="E314" s="20">
        <v>2010</v>
      </c>
    </row>
    <row r="315" spans="1:5">
      <c r="A315" s="53" t="s">
        <v>607</v>
      </c>
      <c r="B315" s="249">
        <v>2452</v>
      </c>
      <c r="C315" s="249">
        <v>2490</v>
      </c>
      <c r="D315" s="249">
        <v>2123</v>
      </c>
      <c r="E315" s="249">
        <v>2086</v>
      </c>
    </row>
    <row r="316" spans="1:5">
      <c r="A316" s="485" t="s">
        <v>754</v>
      </c>
      <c r="B316" s="250">
        <v>2406.2187500000655</v>
      </c>
      <c r="C316" s="250">
        <v>2984.5645833332892</v>
      </c>
      <c r="D316" s="250">
        <v>2834.3256944444947</v>
      </c>
      <c r="E316" s="250">
        <v>3344.9069444444758</v>
      </c>
    </row>
    <row r="317" spans="1:5">
      <c r="A317" s="485" t="s">
        <v>753</v>
      </c>
      <c r="B317" s="251">
        <v>0.98132901712890108</v>
      </c>
      <c r="C317" s="251">
        <v>1.1986203145916825</v>
      </c>
      <c r="D317" s="251">
        <v>1.3350568508923668</v>
      </c>
      <c r="E317" s="251">
        <v>1.6035028496857506</v>
      </c>
    </row>
    <row r="318" spans="1:5">
      <c r="A318" s="485" t="s">
        <v>755</v>
      </c>
      <c r="B318" s="250">
        <v>2496.72986111106</v>
      </c>
      <c r="C318" s="250">
        <v>3057.1756944446588</v>
      </c>
      <c r="D318" s="250">
        <v>3391.8243055552884</v>
      </c>
      <c r="E318" s="252">
        <v>3469.4993055556497</v>
      </c>
    </row>
    <row r="319" spans="1:5">
      <c r="A319" s="486" t="s">
        <v>756</v>
      </c>
      <c r="B319" s="253">
        <v>29225425</v>
      </c>
      <c r="C319" s="253">
        <v>26509308</v>
      </c>
      <c r="D319" s="253">
        <v>36592129</v>
      </c>
      <c r="E319" s="253">
        <v>41123157</v>
      </c>
    </row>
    <row r="320" spans="1:5">
      <c r="A320" s="7" t="s">
        <v>616</v>
      </c>
      <c r="B320" s="484"/>
      <c r="C320" s="484"/>
      <c r="D320" s="484"/>
      <c r="E320" s="424"/>
    </row>
    <row r="321" spans="1:5">
      <c r="A321" s="484"/>
      <c r="B321" s="484"/>
      <c r="C321" s="484"/>
      <c r="D321" s="484"/>
      <c r="E321" s="424"/>
    </row>
    <row r="322" spans="1:5">
      <c r="A322" s="224" t="s">
        <v>650</v>
      </c>
      <c r="B322" s="224"/>
      <c r="C322" s="224"/>
      <c r="D322" s="224"/>
      <c r="E322" s="224"/>
    </row>
    <row r="323" spans="1:5" ht="15" customHeight="1">
      <c r="A323" s="2529" t="s">
        <v>94</v>
      </c>
      <c r="B323" s="2479">
        <v>2009</v>
      </c>
      <c r="C323" s="2531"/>
      <c r="D323" s="2532">
        <v>2010</v>
      </c>
      <c r="E323" s="2479"/>
    </row>
    <row r="324" spans="1:5">
      <c r="A324" s="2530"/>
      <c r="B324" s="602" t="s">
        <v>617</v>
      </c>
      <c r="C324" s="603" t="s">
        <v>618</v>
      </c>
      <c r="D324" s="604" t="s">
        <v>617</v>
      </c>
      <c r="E324" s="605" t="s">
        <v>618</v>
      </c>
    </row>
    <row r="325" spans="1:5">
      <c r="A325" s="487" t="s">
        <v>619</v>
      </c>
      <c r="B325" s="75">
        <v>263648</v>
      </c>
      <c r="C325" s="495">
        <v>262540</v>
      </c>
      <c r="D325" s="488">
        <v>257302</v>
      </c>
      <c r="E325" s="73">
        <v>261543</v>
      </c>
    </row>
    <row r="326" spans="1:5">
      <c r="A326" s="39" t="s">
        <v>620</v>
      </c>
      <c r="B326" s="42">
        <v>34908</v>
      </c>
      <c r="C326" s="737">
        <v>189318</v>
      </c>
      <c r="D326" s="738">
        <v>55296</v>
      </c>
      <c r="E326" s="42">
        <v>195730</v>
      </c>
    </row>
    <row r="327" spans="1:5">
      <c r="A327" s="39" t="s">
        <v>621</v>
      </c>
      <c r="B327" s="42">
        <v>3309</v>
      </c>
      <c r="C327" s="737">
        <v>3969</v>
      </c>
      <c r="D327" s="738">
        <v>4381</v>
      </c>
      <c r="E327" s="42">
        <v>5009</v>
      </c>
    </row>
    <row r="328" spans="1:5">
      <c r="A328" s="39" t="s">
        <v>622</v>
      </c>
      <c r="B328" s="42">
        <v>2084</v>
      </c>
      <c r="C328" s="737">
        <v>6545</v>
      </c>
      <c r="D328" s="738">
        <v>849</v>
      </c>
      <c r="E328" s="42">
        <v>5742</v>
      </c>
    </row>
    <row r="329" spans="1:5">
      <c r="A329" s="39" t="s">
        <v>623</v>
      </c>
      <c r="B329" s="42">
        <v>15003</v>
      </c>
      <c r="C329" s="737">
        <v>14354</v>
      </c>
      <c r="D329" s="738">
        <v>6098</v>
      </c>
      <c r="E329" s="42">
        <v>11058</v>
      </c>
    </row>
    <row r="330" spans="1:5">
      <c r="A330" s="39" t="s">
        <v>624</v>
      </c>
      <c r="B330" s="42">
        <v>13435</v>
      </c>
      <c r="C330" s="737">
        <v>5042</v>
      </c>
      <c r="D330" s="738">
        <v>13826</v>
      </c>
      <c r="E330" s="42">
        <v>8581</v>
      </c>
    </row>
    <row r="331" spans="1:5">
      <c r="A331" s="39" t="s">
        <v>625</v>
      </c>
      <c r="B331" s="42">
        <v>32935</v>
      </c>
      <c r="C331" s="737">
        <v>13919</v>
      </c>
      <c r="D331" s="738">
        <v>31101</v>
      </c>
      <c r="E331" s="42">
        <v>16906</v>
      </c>
    </row>
    <row r="332" spans="1:5">
      <c r="A332" s="39" t="s">
        <v>626</v>
      </c>
      <c r="B332" s="42">
        <v>7397</v>
      </c>
      <c r="C332" s="737">
        <v>5390</v>
      </c>
      <c r="D332" s="738">
        <v>9179</v>
      </c>
      <c r="E332" s="42">
        <v>5033</v>
      </c>
    </row>
    <row r="333" spans="1:5">
      <c r="A333" s="39" t="s">
        <v>627</v>
      </c>
      <c r="B333" s="42">
        <v>1896</v>
      </c>
      <c r="C333" s="737">
        <v>455</v>
      </c>
      <c r="D333" s="738">
        <v>1619</v>
      </c>
      <c r="E333" s="42">
        <v>667</v>
      </c>
    </row>
    <row r="334" spans="1:5">
      <c r="A334" s="39" t="s">
        <v>628</v>
      </c>
      <c r="B334" s="42">
        <v>4389</v>
      </c>
      <c r="C334" s="737">
        <v>1232</v>
      </c>
      <c r="D334" s="738">
        <v>4521</v>
      </c>
      <c r="E334" s="42">
        <v>1355</v>
      </c>
    </row>
    <row r="335" spans="1:5">
      <c r="A335" s="39" t="s">
        <v>629</v>
      </c>
      <c r="B335" s="42">
        <v>199</v>
      </c>
      <c r="C335" s="737">
        <v>132</v>
      </c>
      <c r="D335" s="738">
        <v>208</v>
      </c>
      <c r="E335" s="42">
        <v>196</v>
      </c>
    </row>
    <row r="336" spans="1:5">
      <c r="A336" s="39" t="s">
        <v>630</v>
      </c>
      <c r="B336" s="42">
        <v>34540</v>
      </c>
      <c r="C336" s="737">
        <v>1561</v>
      </c>
      <c r="D336" s="738">
        <v>29338</v>
      </c>
      <c r="E336" s="42">
        <v>1280</v>
      </c>
    </row>
    <row r="337" spans="1:5">
      <c r="A337" s="39" t="s">
        <v>631</v>
      </c>
      <c r="B337" s="42">
        <v>56588</v>
      </c>
      <c r="C337" s="737">
        <v>4218</v>
      </c>
      <c r="D337" s="738">
        <v>47148</v>
      </c>
      <c r="E337" s="42">
        <v>2772</v>
      </c>
    </row>
    <row r="338" spans="1:5">
      <c r="A338" s="39" t="s">
        <v>632</v>
      </c>
      <c r="B338" s="42">
        <v>865</v>
      </c>
      <c r="C338" s="737">
        <v>61</v>
      </c>
      <c r="D338" s="738">
        <v>916</v>
      </c>
      <c r="E338" s="42">
        <v>59</v>
      </c>
    </row>
    <row r="339" spans="1:5">
      <c r="A339" s="39" t="s">
        <v>633</v>
      </c>
      <c r="B339" s="42">
        <v>2777</v>
      </c>
      <c r="C339" s="737">
        <v>44</v>
      </c>
      <c r="D339" s="738">
        <v>3996</v>
      </c>
      <c r="E339" s="42">
        <v>14</v>
      </c>
    </row>
    <row r="340" spans="1:5">
      <c r="A340" s="39" t="s">
        <v>634</v>
      </c>
      <c r="B340" s="42">
        <v>48492</v>
      </c>
      <c r="C340" s="737">
        <v>583</v>
      </c>
      <c r="D340" s="738">
        <v>45809</v>
      </c>
      <c r="E340" s="42">
        <v>970</v>
      </c>
    </row>
    <row r="341" spans="1:5">
      <c r="A341" s="39" t="s">
        <v>757</v>
      </c>
      <c r="B341" s="42">
        <v>0</v>
      </c>
      <c r="C341" s="737">
        <v>133</v>
      </c>
      <c r="D341" s="738">
        <v>1</v>
      </c>
      <c r="E341" s="42">
        <v>50</v>
      </c>
    </row>
    <row r="342" spans="1:5">
      <c r="A342" s="39" t="s">
        <v>635</v>
      </c>
      <c r="B342" s="42">
        <v>27</v>
      </c>
      <c r="C342" s="737">
        <v>111</v>
      </c>
      <c r="D342" s="738">
        <v>611</v>
      </c>
      <c r="E342" s="42">
        <v>103</v>
      </c>
    </row>
    <row r="343" spans="1:5">
      <c r="A343" s="39" t="s">
        <v>636</v>
      </c>
      <c r="B343" s="42">
        <v>3016</v>
      </c>
      <c r="C343" s="737">
        <v>224</v>
      </c>
      <c r="D343" s="738">
        <v>1504</v>
      </c>
      <c r="E343" s="42">
        <v>141</v>
      </c>
    </row>
    <row r="344" spans="1:5">
      <c r="A344" s="39" t="s">
        <v>770</v>
      </c>
      <c r="B344" s="42">
        <v>1785</v>
      </c>
      <c r="C344" s="737">
        <v>635</v>
      </c>
      <c r="D344" s="738">
        <v>898</v>
      </c>
      <c r="E344" s="42">
        <v>440</v>
      </c>
    </row>
    <row r="345" spans="1:5">
      <c r="A345" s="43" t="s">
        <v>771</v>
      </c>
      <c r="B345" s="46">
        <v>3</v>
      </c>
      <c r="C345" s="739">
        <v>14614</v>
      </c>
      <c r="D345" s="740">
        <v>3</v>
      </c>
      <c r="E345" s="46">
        <v>5437</v>
      </c>
    </row>
    <row r="346" spans="1:5" ht="15.75">
      <c r="A346" s="228" t="s">
        <v>758</v>
      </c>
      <c r="B346" s="681"/>
      <c r="C346" s="681"/>
      <c r="D346" s="681"/>
      <c r="E346" s="427"/>
    </row>
    <row r="347" spans="1:5" ht="15.75">
      <c r="A347" s="228" t="s">
        <v>637</v>
      </c>
      <c r="B347" s="681"/>
      <c r="C347" s="681"/>
      <c r="D347" s="681"/>
      <c r="E347" s="427"/>
    </row>
    <row r="348" spans="1:5">
      <c r="B348" s="17"/>
      <c r="C348" s="17"/>
      <c r="D348" s="17"/>
    </row>
    <row r="349" spans="1:5">
      <c r="B349" s="17"/>
      <c r="C349" s="17"/>
      <c r="D349" s="17"/>
    </row>
    <row r="350" spans="1:5">
      <c r="B350" s="17"/>
      <c r="C350" s="17"/>
      <c r="D350" s="17"/>
    </row>
    <row r="351" spans="1:5">
      <c r="B351" s="17"/>
      <c r="C351" s="17"/>
      <c r="D351" s="17"/>
    </row>
    <row r="352" spans="1:5">
      <c r="B352" s="17"/>
      <c r="C352" s="17"/>
      <c r="D352" s="17"/>
    </row>
    <row r="353" spans="5:5" s="17" customFormat="1">
      <c r="E353" s="422"/>
    </row>
    <row r="354" spans="5:5" s="17" customFormat="1">
      <c r="E354" s="422"/>
    </row>
    <row r="355" spans="5:5" s="17" customFormat="1">
      <c r="E355" s="422"/>
    </row>
    <row r="356" spans="5:5" s="17" customFormat="1">
      <c r="E356" s="422"/>
    </row>
    <row r="357" spans="5:5" s="17" customFormat="1">
      <c r="E357" s="422"/>
    </row>
    <row r="358" spans="5:5" s="17" customFormat="1">
      <c r="E358" s="422"/>
    </row>
    <row r="359" spans="5:5" s="17" customFormat="1">
      <c r="E359" s="422"/>
    </row>
    <row r="360" spans="5:5" s="17" customFormat="1">
      <c r="E360" s="422"/>
    </row>
    <row r="361" spans="5:5" s="17" customFormat="1">
      <c r="E361" s="422"/>
    </row>
    <row r="362" spans="5:5" s="17" customFormat="1">
      <c r="E362" s="422"/>
    </row>
    <row r="363" spans="5:5" s="17" customFormat="1">
      <c r="E363" s="422"/>
    </row>
    <row r="364" spans="5:5" s="17" customFormat="1">
      <c r="E364" s="422"/>
    </row>
    <row r="365" spans="5:5" s="17" customFormat="1">
      <c r="E365" s="422"/>
    </row>
    <row r="366" spans="5:5" s="17" customFormat="1">
      <c r="E366" s="422"/>
    </row>
    <row r="367" spans="5:5" s="17" customFormat="1">
      <c r="E367" s="422"/>
    </row>
    <row r="368" spans="5:5" s="17" customFormat="1">
      <c r="E368" s="422"/>
    </row>
    <row r="369" spans="5:5" s="17" customFormat="1">
      <c r="E369" s="422"/>
    </row>
    <row r="370" spans="5:5" s="17" customFormat="1">
      <c r="E370" s="422"/>
    </row>
    <row r="371" spans="5:5" s="17" customFormat="1">
      <c r="E371" s="422"/>
    </row>
    <row r="372" spans="5:5" s="17" customFormat="1">
      <c r="E372" s="422"/>
    </row>
    <row r="373" spans="5:5" s="17" customFormat="1">
      <c r="E373" s="422"/>
    </row>
    <row r="374" spans="5:5" s="17" customFormat="1">
      <c r="E374" s="422"/>
    </row>
    <row r="375" spans="5:5" s="17" customFormat="1">
      <c r="E375" s="422"/>
    </row>
    <row r="376" spans="5:5" s="17" customFormat="1">
      <c r="E376" s="422"/>
    </row>
    <row r="377" spans="5:5" s="17" customFormat="1">
      <c r="E377" s="422"/>
    </row>
    <row r="378" spans="5:5" s="17" customFormat="1">
      <c r="E378" s="422"/>
    </row>
    <row r="379" spans="5:5" s="17" customFormat="1">
      <c r="E379" s="422"/>
    </row>
    <row r="380" spans="5:5" s="17" customFormat="1">
      <c r="E380" s="422"/>
    </row>
    <row r="381" spans="5:5" s="17" customFormat="1">
      <c r="E381" s="422"/>
    </row>
    <row r="382" spans="5:5" s="17" customFormat="1">
      <c r="E382" s="422"/>
    </row>
    <row r="383" spans="5:5" s="17" customFormat="1">
      <c r="E383" s="422"/>
    </row>
    <row r="384" spans="5:5" s="17" customFormat="1">
      <c r="E384" s="422"/>
    </row>
    <row r="385" spans="5:5" s="17" customFormat="1">
      <c r="E385" s="422"/>
    </row>
    <row r="386" spans="5:5" s="17" customFormat="1">
      <c r="E386" s="422"/>
    </row>
    <row r="387" spans="5:5" s="17" customFormat="1">
      <c r="E387" s="422"/>
    </row>
    <row r="388" spans="5:5" s="17" customFormat="1">
      <c r="E388" s="422"/>
    </row>
    <row r="389" spans="5:5" s="17" customFormat="1">
      <c r="E389" s="422"/>
    </row>
    <row r="390" spans="5:5" s="17" customFormat="1">
      <c r="E390" s="422"/>
    </row>
    <row r="391" spans="5:5" s="17" customFormat="1">
      <c r="E391" s="422"/>
    </row>
    <row r="392" spans="5:5" s="17" customFormat="1">
      <c r="E392" s="422"/>
    </row>
    <row r="393" spans="5:5" s="17" customFormat="1">
      <c r="E393" s="422"/>
    </row>
    <row r="394" spans="5:5" s="17" customFormat="1">
      <c r="E394" s="422"/>
    </row>
    <row r="395" spans="5:5" s="17" customFormat="1">
      <c r="E395" s="422"/>
    </row>
    <row r="396" spans="5:5" s="17" customFormat="1">
      <c r="E396" s="422"/>
    </row>
    <row r="397" spans="5:5" s="17" customFormat="1">
      <c r="E397" s="422"/>
    </row>
    <row r="398" spans="5:5" s="17" customFormat="1">
      <c r="E398" s="422"/>
    </row>
    <row r="399" spans="5:5" s="17" customFormat="1">
      <c r="E399" s="422"/>
    </row>
    <row r="400" spans="5:5" s="17" customFormat="1">
      <c r="E400" s="422"/>
    </row>
    <row r="401" spans="5:5" s="17" customFormat="1">
      <c r="E401" s="422"/>
    </row>
    <row r="402" spans="5:5" s="17" customFormat="1">
      <c r="E402" s="422"/>
    </row>
    <row r="403" spans="5:5" s="17" customFormat="1">
      <c r="E403" s="422"/>
    </row>
    <row r="404" spans="5:5" s="17" customFormat="1">
      <c r="E404" s="422"/>
    </row>
    <row r="405" spans="5:5" s="17" customFormat="1">
      <c r="E405" s="422"/>
    </row>
    <row r="406" spans="5:5" s="17" customFormat="1">
      <c r="E406" s="422"/>
    </row>
    <row r="407" spans="5:5" s="17" customFormat="1">
      <c r="E407" s="422"/>
    </row>
    <row r="408" spans="5:5" s="17" customFormat="1">
      <c r="E408" s="422"/>
    </row>
    <row r="409" spans="5:5" s="17" customFormat="1">
      <c r="E409" s="422"/>
    </row>
    <row r="410" spans="5:5" s="17" customFormat="1">
      <c r="E410" s="422"/>
    </row>
    <row r="411" spans="5:5" s="17" customFormat="1">
      <c r="E411" s="422"/>
    </row>
    <row r="412" spans="5:5" s="17" customFormat="1">
      <c r="E412" s="422"/>
    </row>
    <row r="413" spans="5:5" s="17" customFormat="1">
      <c r="E413" s="422"/>
    </row>
    <row r="414" spans="5:5" s="17" customFormat="1">
      <c r="E414" s="422"/>
    </row>
    <row r="415" spans="5:5" s="17" customFormat="1">
      <c r="E415" s="422"/>
    </row>
    <row r="416" spans="5:5" s="17" customFormat="1">
      <c r="E416" s="422"/>
    </row>
    <row r="417" spans="5:5" s="17" customFormat="1">
      <c r="E417" s="422"/>
    </row>
    <row r="418" spans="5:5" s="17" customFormat="1">
      <c r="E418" s="422"/>
    </row>
    <row r="419" spans="5:5" s="17" customFormat="1">
      <c r="E419" s="422"/>
    </row>
    <row r="420" spans="5:5" s="17" customFormat="1">
      <c r="E420" s="422"/>
    </row>
    <row r="421" spans="5:5" s="17" customFormat="1">
      <c r="E421" s="422"/>
    </row>
    <row r="422" spans="5:5" s="17" customFormat="1">
      <c r="E422" s="422"/>
    </row>
    <row r="423" spans="5:5" s="17" customFormat="1">
      <c r="E423" s="422"/>
    </row>
    <row r="424" spans="5:5" s="17" customFormat="1">
      <c r="E424" s="422"/>
    </row>
    <row r="425" spans="5:5" s="17" customFormat="1">
      <c r="E425" s="422"/>
    </row>
    <row r="426" spans="5:5" s="17" customFormat="1">
      <c r="E426" s="422"/>
    </row>
    <row r="427" spans="5:5" s="17" customFormat="1">
      <c r="E427" s="422"/>
    </row>
    <row r="428" spans="5:5" s="17" customFormat="1">
      <c r="E428" s="422"/>
    </row>
    <row r="429" spans="5:5" s="17" customFormat="1">
      <c r="E429" s="422"/>
    </row>
    <row r="430" spans="5:5" s="17" customFormat="1">
      <c r="E430" s="422"/>
    </row>
    <row r="431" spans="5:5" s="17" customFormat="1">
      <c r="E431" s="422"/>
    </row>
    <row r="432" spans="5:5" s="17" customFormat="1">
      <c r="E432" s="422"/>
    </row>
    <row r="433" spans="5:5" s="17" customFormat="1">
      <c r="E433" s="422"/>
    </row>
    <row r="434" spans="5:5" s="17" customFormat="1">
      <c r="E434" s="422"/>
    </row>
    <row r="435" spans="5:5" s="17" customFormat="1">
      <c r="E435" s="422"/>
    </row>
    <row r="436" spans="5:5" s="17" customFormat="1">
      <c r="E436" s="422"/>
    </row>
    <row r="437" spans="5:5" s="17" customFormat="1">
      <c r="E437" s="422"/>
    </row>
    <row r="438" spans="5:5" s="17" customFormat="1">
      <c r="E438" s="422"/>
    </row>
    <row r="439" spans="5:5" s="17" customFormat="1">
      <c r="E439" s="422"/>
    </row>
    <row r="440" spans="5:5" s="17" customFormat="1">
      <c r="E440" s="422"/>
    </row>
    <row r="441" spans="5:5" s="17" customFormat="1">
      <c r="E441" s="422"/>
    </row>
    <row r="442" spans="5:5" s="17" customFormat="1">
      <c r="E442" s="422"/>
    </row>
    <row r="443" spans="5:5" s="17" customFormat="1">
      <c r="E443" s="422"/>
    </row>
    <row r="444" spans="5:5" s="17" customFormat="1">
      <c r="E444" s="422"/>
    </row>
    <row r="445" spans="5:5" s="17" customFormat="1">
      <c r="E445" s="422"/>
    </row>
    <row r="446" spans="5:5" s="17" customFormat="1">
      <c r="E446" s="422"/>
    </row>
    <row r="447" spans="5:5" s="17" customFormat="1">
      <c r="E447" s="422"/>
    </row>
    <row r="448" spans="5:5" s="17" customFormat="1">
      <c r="E448" s="422"/>
    </row>
    <row r="449" spans="5:5" s="17" customFormat="1">
      <c r="E449" s="422"/>
    </row>
    <row r="450" spans="5:5" s="17" customFormat="1">
      <c r="E450" s="422"/>
    </row>
    <row r="451" spans="5:5" s="17" customFormat="1">
      <c r="E451" s="422"/>
    </row>
    <row r="452" spans="5:5" s="17" customFormat="1">
      <c r="E452" s="422"/>
    </row>
    <row r="453" spans="5:5" s="17" customFormat="1">
      <c r="E453" s="422"/>
    </row>
    <row r="454" spans="5:5" s="17" customFormat="1">
      <c r="E454" s="422"/>
    </row>
    <row r="455" spans="5:5" s="17" customFormat="1">
      <c r="E455" s="422"/>
    </row>
    <row r="456" spans="5:5" s="17" customFormat="1">
      <c r="E456" s="422"/>
    </row>
    <row r="457" spans="5:5" s="17" customFormat="1">
      <c r="E457" s="422"/>
    </row>
    <row r="458" spans="5:5" s="17" customFormat="1">
      <c r="E458" s="422"/>
    </row>
    <row r="459" spans="5:5" s="17" customFormat="1">
      <c r="E459" s="422"/>
    </row>
    <row r="460" spans="5:5" s="17" customFormat="1">
      <c r="E460" s="422"/>
    </row>
    <row r="461" spans="5:5" s="17" customFormat="1">
      <c r="E461" s="422"/>
    </row>
    <row r="462" spans="5:5" s="17" customFormat="1">
      <c r="E462" s="422"/>
    </row>
    <row r="463" spans="5:5" s="17" customFormat="1">
      <c r="E463" s="422"/>
    </row>
    <row r="464" spans="5:5" s="17" customFormat="1">
      <c r="E464" s="422"/>
    </row>
    <row r="465" spans="5:5" s="17" customFormat="1">
      <c r="E465" s="422"/>
    </row>
    <row r="466" spans="5:5" s="17" customFormat="1">
      <c r="E466" s="422"/>
    </row>
    <row r="467" spans="5:5" s="17" customFormat="1">
      <c r="E467" s="422"/>
    </row>
    <row r="468" spans="5:5" s="17" customFormat="1">
      <c r="E468" s="422"/>
    </row>
    <row r="469" spans="5:5" s="17" customFormat="1">
      <c r="E469" s="422"/>
    </row>
    <row r="470" spans="5:5" s="17" customFormat="1">
      <c r="E470" s="422"/>
    </row>
    <row r="471" spans="5:5" s="17" customFormat="1">
      <c r="E471" s="422"/>
    </row>
    <row r="472" spans="5:5" s="17" customFormat="1">
      <c r="E472" s="422"/>
    </row>
    <row r="473" spans="5:5" s="17" customFormat="1">
      <c r="E473" s="422"/>
    </row>
    <row r="474" spans="5:5" s="17" customFormat="1">
      <c r="E474" s="422"/>
    </row>
    <row r="475" spans="5:5" s="17" customFormat="1">
      <c r="E475" s="422"/>
    </row>
    <row r="476" spans="5:5" s="17" customFormat="1">
      <c r="E476" s="422"/>
    </row>
    <row r="477" spans="5:5" s="17" customFormat="1">
      <c r="E477" s="422"/>
    </row>
    <row r="478" spans="5:5" s="17" customFormat="1">
      <c r="E478" s="422"/>
    </row>
    <row r="479" spans="5:5" s="17" customFormat="1">
      <c r="E479" s="422"/>
    </row>
    <row r="480" spans="5:5" s="17" customFormat="1">
      <c r="E480" s="422"/>
    </row>
    <row r="481" spans="2:4">
      <c r="B481" s="17"/>
      <c r="C481" s="17"/>
      <c r="D481" s="17"/>
    </row>
    <row r="482" spans="2:4">
      <c r="B482" s="17"/>
      <c r="C482" s="17"/>
      <c r="D482" s="17"/>
    </row>
    <row r="483" spans="2:4">
      <c r="B483" s="17"/>
      <c r="C483" s="17"/>
      <c r="D483" s="17"/>
    </row>
    <row r="484" spans="2:4">
      <c r="B484" s="17"/>
      <c r="C484" s="17"/>
      <c r="D484" s="17"/>
    </row>
    <row r="485" spans="2:4">
      <c r="B485" s="17"/>
      <c r="C485" s="17"/>
      <c r="D485" s="17"/>
    </row>
    <row r="486" spans="2:4">
      <c r="B486" s="17"/>
      <c r="C486" s="17"/>
      <c r="D486" s="17"/>
    </row>
    <row r="487" spans="2:4">
      <c r="B487" s="17"/>
      <c r="C487" s="17"/>
      <c r="D487" s="17"/>
    </row>
    <row r="488" spans="2:4">
      <c r="B488" s="17"/>
      <c r="C488" s="17"/>
      <c r="D488" s="17"/>
    </row>
    <row r="489" spans="2:4">
      <c r="B489" s="17"/>
      <c r="C489" s="17"/>
      <c r="D489" s="17"/>
    </row>
    <row r="490" spans="2:4">
      <c r="B490" s="17"/>
      <c r="C490" s="17"/>
      <c r="D490" s="17"/>
    </row>
    <row r="491" spans="2:4">
      <c r="B491" s="17"/>
      <c r="C491" s="17"/>
      <c r="D491" s="17"/>
    </row>
    <row r="492" spans="2:4">
      <c r="B492" s="17"/>
      <c r="C492" s="17"/>
      <c r="D492" s="17"/>
    </row>
    <row r="493" spans="2:4">
      <c r="B493" s="17"/>
      <c r="C493" s="17"/>
      <c r="D493" s="17"/>
    </row>
    <row r="494" spans="2:4">
      <c r="B494" s="17"/>
      <c r="C494" s="17"/>
      <c r="D494" s="17"/>
    </row>
    <row r="495" spans="2:4">
      <c r="B495" s="17"/>
      <c r="C495" s="17"/>
      <c r="D495" s="17"/>
    </row>
    <row r="496" spans="2:4">
      <c r="B496" s="17"/>
      <c r="C496" s="17"/>
      <c r="D496" s="17"/>
    </row>
    <row r="497" spans="2:4">
      <c r="B497" s="17"/>
      <c r="C497" s="17"/>
      <c r="D497" s="17"/>
    </row>
    <row r="498" spans="2:4">
      <c r="B498" s="17"/>
      <c r="C498" s="17"/>
      <c r="D498" s="17"/>
    </row>
    <row r="499" spans="2:4">
      <c r="B499" s="17"/>
      <c r="C499" s="17"/>
      <c r="D499" s="17"/>
    </row>
    <row r="500" spans="2:4">
      <c r="B500" s="17"/>
      <c r="C500" s="17"/>
      <c r="D500" s="17"/>
    </row>
    <row r="501" spans="2:4">
      <c r="B501" s="17"/>
      <c r="C501" s="17"/>
      <c r="D501" s="17"/>
    </row>
    <row r="502" spans="2:4">
      <c r="B502" s="17"/>
      <c r="C502" s="17"/>
      <c r="D502" s="17"/>
    </row>
    <row r="503" spans="2:4">
      <c r="B503" s="17"/>
      <c r="C503" s="17"/>
      <c r="D503" s="17"/>
    </row>
    <row r="504" spans="2:4">
      <c r="B504" s="17"/>
      <c r="C504" s="17"/>
      <c r="D504" s="17"/>
    </row>
    <row r="505" spans="2:4">
      <c r="B505" s="17"/>
      <c r="C505" s="17"/>
      <c r="D505" s="17"/>
    </row>
  </sheetData>
  <protectedRanges>
    <protectedRange sqref="B351:D360" name="Range1_16"/>
    <protectedRange sqref="B366:D369" name="Range1_4_2"/>
    <protectedRange sqref="B383:D394 B396:D407" name="Range1_1_5"/>
    <protectedRange sqref="B424:E424 C433:E433 B431:B433 C431:D432 B435:D435" name="Range1_2_3"/>
    <protectedRange sqref="B457:D458" name="Range1_1_6"/>
    <protectedRange sqref="B451:D452 B447:D448 B440:D440 B443:D444" name="Range1_4_4"/>
    <protectedRange sqref="B463:D464" name="Range2"/>
    <protectedRange sqref="B472:E475" name="Range1_2_4"/>
    <protectedRange sqref="C30:C34" name="Range1_13_1"/>
    <protectedRange sqref="B30" name="Range1_3"/>
    <protectedRange sqref="B179:D190 B192:D203" name="Range1_1_5_1"/>
    <protectedRange sqref="B220:E220 C229:E229 B227:B229 C227:D228 B231:D231" name="Range1_2_3_1"/>
    <protectedRange sqref="B309:D310 B305:D306 B298:D298 B301:D302" name="Range1_4_4_1"/>
  </protectedRanges>
  <mergeCells count="28">
    <mergeCell ref="D160:E160"/>
    <mergeCell ref="F145:F146"/>
    <mergeCell ref="G145:G146"/>
    <mergeCell ref="H145:H146"/>
    <mergeCell ref="I145:I146"/>
    <mergeCell ref="G155:G156"/>
    <mergeCell ref="A155:A156"/>
    <mergeCell ref="A143:F143"/>
    <mergeCell ref="A145:A146"/>
    <mergeCell ref="B145:E145"/>
    <mergeCell ref="D155:E156"/>
    <mergeCell ref="F155:F156"/>
    <mergeCell ref="A323:A324"/>
    <mergeCell ref="B323:C323"/>
    <mergeCell ref="D323:E323"/>
    <mergeCell ref="A281:E281"/>
    <mergeCell ref="A2:E2"/>
    <mergeCell ref="A10:D10"/>
    <mergeCell ref="A18:D18"/>
    <mergeCell ref="A176:E176"/>
    <mergeCell ref="A206:E206"/>
    <mergeCell ref="A234:E234"/>
    <mergeCell ref="A250:E250"/>
    <mergeCell ref="A266:E266"/>
    <mergeCell ref="A153:F153"/>
    <mergeCell ref="D157:E157"/>
    <mergeCell ref="D158:E158"/>
    <mergeCell ref="D159:E159"/>
  </mergeCells>
  <pageMargins left="0.7" right="0.7" top="0.75" bottom="0.56999999999999995" header="0.3" footer="0.3"/>
  <pageSetup paperSize="9" scale="76" orientation="portrait" r:id="rId1"/>
  <headerFooter>
    <oddFooter>&amp;C&amp;P</oddFooter>
  </headerFooter>
  <rowBreaks count="10" manualBreakCount="10">
    <brk id="20" max="4" man="1"/>
    <brk id="68" max="4" man="1"/>
    <brk id="114" max="4" man="1"/>
    <brk id="162" max="4" man="1"/>
    <brk id="175" max="4" man="1"/>
    <brk id="205" max="4" man="1"/>
    <brk id="248" max="4" man="1"/>
    <brk id="295" max="4" man="1"/>
    <brk id="416" max="5" man="1"/>
    <brk id="445" max="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L72"/>
  <sheetViews>
    <sheetView view="pageBreakPreview" topLeftCell="B13" zoomScale="90" zoomScaleSheetLayoutView="90" workbookViewId="0">
      <selection activeCell="M31" sqref="M31"/>
    </sheetView>
  </sheetViews>
  <sheetFormatPr defaultRowHeight="15"/>
  <cols>
    <col min="1" max="1" width="41.140625" style="17" customWidth="1"/>
    <col min="2" max="2" width="10.7109375" style="17" customWidth="1"/>
    <col min="3" max="3" width="10.5703125" style="17" customWidth="1"/>
    <col min="4" max="4" width="10.42578125" style="17" customWidth="1"/>
    <col min="5" max="5" width="11.28515625" style="17" customWidth="1"/>
    <col min="6" max="16384" width="9.140625" style="17"/>
  </cols>
  <sheetData>
    <row r="1" spans="1:12" ht="32.25" customHeight="1">
      <c r="A1" s="1" t="s">
        <v>436</v>
      </c>
    </row>
    <row r="2" spans="1:12" ht="267.75" customHeight="1">
      <c r="A2" s="2456" t="s">
        <v>917</v>
      </c>
      <c r="B2" s="2457"/>
      <c r="C2" s="2457"/>
      <c r="D2" s="2457"/>
      <c r="E2" s="2457"/>
    </row>
    <row r="4" spans="1:12" ht="21.75" customHeight="1">
      <c r="A4" s="2464" t="s">
        <v>437</v>
      </c>
      <c r="B4" s="2464"/>
      <c r="C4" s="2464"/>
      <c r="D4" s="2464"/>
      <c r="E4" s="2464"/>
    </row>
    <row r="5" spans="1:12" ht="12.75" customHeight="1">
      <c r="A5" s="643" t="s">
        <v>158</v>
      </c>
      <c r="B5" s="652"/>
      <c r="C5" s="652"/>
      <c r="D5" s="652"/>
      <c r="E5" s="652"/>
    </row>
    <row r="6" spans="1:12">
      <c r="A6" s="215" t="s">
        <v>816</v>
      </c>
      <c r="B6" s="20">
        <v>2007</v>
      </c>
      <c r="C6" s="20">
        <v>2008</v>
      </c>
      <c r="D6" s="20">
        <v>2009</v>
      </c>
      <c r="E6" s="20">
        <v>2010</v>
      </c>
    </row>
    <row r="7" spans="1:12">
      <c r="A7" s="3" t="s">
        <v>438</v>
      </c>
      <c r="B7" s="116">
        <v>4</v>
      </c>
      <c r="C7" s="116">
        <v>13</v>
      </c>
      <c r="D7" s="116">
        <v>12</v>
      </c>
      <c r="E7" s="116">
        <v>10.601633718037526</v>
      </c>
      <c r="H7" s="216"/>
      <c r="I7" s="216"/>
      <c r="J7" s="217"/>
    </row>
    <row r="8" spans="1:12">
      <c r="A8" s="3" t="s">
        <v>439</v>
      </c>
      <c r="B8" s="113">
        <v>12</v>
      </c>
      <c r="C8" s="113">
        <v>25</v>
      </c>
      <c r="D8" s="113">
        <v>25</v>
      </c>
      <c r="E8" s="113">
        <v>20.382444315808787</v>
      </c>
      <c r="H8" s="216"/>
      <c r="I8" s="216"/>
      <c r="J8" s="217"/>
    </row>
    <row r="9" spans="1:12">
      <c r="A9" s="3" t="s">
        <v>440</v>
      </c>
      <c r="B9" s="113">
        <v>24</v>
      </c>
      <c r="C9" s="113">
        <v>18</v>
      </c>
      <c r="D9" s="113">
        <v>19</v>
      </c>
      <c r="E9" s="113">
        <v>13.663292267613445</v>
      </c>
      <c r="H9" s="216"/>
      <c r="I9" s="216"/>
      <c r="J9" s="217"/>
    </row>
    <row r="10" spans="1:12">
      <c r="A10" s="3" t="s">
        <v>441</v>
      </c>
      <c r="B10" s="113">
        <v>131</v>
      </c>
      <c r="C10" s="113">
        <v>161</v>
      </c>
      <c r="D10" s="113">
        <v>176</v>
      </c>
      <c r="E10" s="113">
        <v>160.62661263969011</v>
      </c>
      <c r="H10" s="216"/>
      <c r="I10" s="216"/>
      <c r="J10" s="217"/>
    </row>
    <row r="11" spans="1:12">
      <c r="A11" s="65" t="s">
        <v>442</v>
      </c>
      <c r="B11" s="222">
        <v>100</v>
      </c>
      <c r="C11" s="222">
        <v>100</v>
      </c>
      <c r="D11" s="222">
        <v>100</v>
      </c>
      <c r="E11" s="222">
        <v>100</v>
      </c>
      <c r="H11" s="216"/>
      <c r="I11" s="216"/>
      <c r="J11" s="218"/>
    </row>
    <row r="12" spans="1:12">
      <c r="A12" s="219" t="s">
        <v>443</v>
      </c>
      <c r="H12" s="2147"/>
      <c r="I12" s="20">
        <v>2007</v>
      </c>
      <c r="J12" s="20">
        <v>2008</v>
      </c>
      <c r="K12" s="20">
        <v>2009</v>
      </c>
      <c r="L12" s="20">
        <v>2010</v>
      </c>
    </row>
    <row r="13" spans="1:12">
      <c r="H13" s="13" t="s">
        <v>445</v>
      </c>
      <c r="I13" s="116">
        <v>366394</v>
      </c>
      <c r="J13" s="116">
        <v>282225</v>
      </c>
      <c r="K13" s="116">
        <v>306202</v>
      </c>
      <c r="L13" s="116">
        <v>268847</v>
      </c>
    </row>
    <row r="14" spans="1:12" ht="24.75" customHeight="1">
      <c r="A14" s="551" t="s">
        <v>444</v>
      </c>
      <c r="B14" s="551"/>
      <c r="C14" s="551"/>
      <c r="D14" s="551"/>
      <c r="F14" s="224"/>
      <c r="G14" s="224"/>
      <c r="H14" s="13" t="s">
        <v>2178</v>
      </c>
      <c r="I14" s="113">
        <v>120866</v>
      </c>
      <c r="J14" s="113">
        <v>189826</v>
      </c>
      <c r="K14" s="113">
        <v>218355</v>
      </c>
      <c r="L14" s="113">
        <v>401057</v>
      </c>
    </row>
    <row r="15" spans="1:12">
      <c r="A15" s="235" t="s">
        <v>82</v>
      </c>
      <c r="B15" s="20">
        <v>2007</v>
      </c>
      <c r="C15" s="20">
        <v>2008</v>
      </c>
      <c r="D15" s="20">
        <v>2009</v>
      </c>
      <c r="E15" s="20">
        <v>2010</v>
      </c>
      <c r="F15" s="224"/>
      <c r="G15" s="139"/>
      <c r="H15" s="2148" t="s">
        <v>2179</v>
      </c>
      <c r="I15" s="113">
        <v>66554</v>
      </c>
      <c r="J15" s="113">
        <v>210598</v>
      </c>
      <c r="K15" s="113">
        <v>194964</v>
      </c>
      <c r="L15" s="113">
        <v>208604</v>
      </c>
    </row>
    <row r="16" spans="1:12">
      <c r="A16" s="13" t="s">
        <v>445</v>
      </c>
      <c r="B16" s="116">
        <v>366394</v>
      </c>
      <c r="C16" s="116">
        <v>282225</v>
      </c>
      <c r="D16" s="116">
        <v>306202</v>
      </c>
      <c r="E16" s="116">
        <v>268847</v>
      </c>
      <c r="F16" s="233"/>
      <c r="G16" s="139"/>
      <c r="H16" s="2149" t="s">
        <v>447</v>
      </c>
      <c r="I16" s="222">
        <v>1974814</v>
      </c>
      <c r="J16" s="222">
        <v>2529907</v>
      </c>
      <c r="K16" s="222">
        <v>2898162</v>
      </c>
      <c r="L16" s="222">
        <v>3160584</v>
      </c>
    </row>
    <row r="17" spans="1:7">
      <c r="A17" s="13" t="s">
        <v>446</v>
      </c>
      <c r="B17" s="113">
        <v>120866</v>
      </c>
      <c r="C17" s="113">
        <v>189826</v>
      </c>
      <c r="D17" s="113">
        <v>218355</v>
      </c>
      <c r="E17" s="113">
        <v>401057</v>
      </c>
      <c r="F17" s="3"/>
      <c r="G17" s="139"/>
    </row>
    <row r="18" spans="1:7" ht="17.25" customHeight="1">
      <c r="A18" s="220" t="s">
        <v>185</v>
      </c>
      <c r="B18" s="113">
        <v>66554</v>
      </c>
      <c r="C18" s="113">
        <v>210598</v>
      </c>
      <c r="D18" s="113">
        <v>194964</v>
      </c>
      <c r="E18" s="113">
        <v>208604</v>
      </c>
      <c r="F18" s="741"/>
      <c r="G18" s="139"/>
    </row>
    <row r="19" spans="1:7" ht="17.25" customHeight="1">
      <c r="A19" s="221" t="s">
        <v>447</v>
      </c>
      <c r="B19" s="222">
        <v>1974814</v>
      </c>
      <c r="C19" s="222">
        <v>2529907</v>
      </c>
      <c r="D19" s="222">
        <v>2898162</v>
      </c>
      <c r="E19" s="222">
        <v>3160584</v>
      </c>
      <c r="F19" s="741"/>
      <c r="G19" s="139"/>
    </row>
    <row r="20" spans="1:7">
      <c r="A20" s="219" t="s">
        <v>448</v>
      </c>
      <c r="B20" s="112"/>
      <c r="C20" s="112"/>
      <c r="D20" s="112"/>
      <c r="E20" s="112"/>
      <c r="F20" s="233"/>
      <c r="G20" s="139"/>
    </row>
    <row r="21" spans="1:7">
      <c r="F21" s="139"/>
      <c r="G21" s="139"/>
    </row>
    <row r="22" spans="1:7" ht="21" customHeight="1">
      <c r="A22" s="2485" t="s">
        <v>449</v>
      </c>
      <c r="B22" s="2485"/>
      <c r="C22" s="2485"/>
      <c r="D22" s="2485"/>
      <c r="E22" s="2485"/>
    </row>
    <row r="23" spans="1:7" ht="15" customHeight="1">
      <c r="A23" s="267" t="s">
        <v>805</v>
      </c>
      <c r="B23" s="223"/>
      <c r="C23" s="223"/>
      <c r="D23" s="139"/>
      <c r="E23" s="139"/>
    </row>
    <row r="24" spans="1:7" ht="15" customHeight="1">
      <c r="A24" s="2472" t="s">
        <v>450</v>
      </c>
      <c r="B24" s="455"/>
      <c r="C24" s="455"/>
      <c r="D24" s="2479" t="s">
        <v>451</v>
      </c>
      <c r="E24" s="2479"/>
    </row>
    <row r="25" spans="1:7" ht="15" customHeight="1">
      <c r="A25" s="2473"/>
      <c r="B25" s="592"/>
      <c r="C25" s="441"/>
      <c r="D25" s="593">
        <v>2009</v>
      </c>
      <c r="E25" s="593">
        <v>2010</v>
      </c>
    </row>
    <row r="26" spans="1:7">
      <c r="A26" s="161" t="s">
        <v>452</v>
      </c>
      <c r="B26" s="608"/>
      <c r="C26" s="236"/>
      <c r="D26" s="116">
        <v>149</v>
      </c>
      <c r="E26" s="116">
        <v>112.96260000000001</v>
      </c>
    </row>
    <row r="27" spans="1:7">
      <c r="A27" s="161" t="s">
        <v>453</v>
      </c>
      <c r="B27" s="608"/>
      <c r="C27" s="3"/>
      <c r="D27" s="113">
        <v>775</v>
      </c>
      <c r="E27" s="113">
        <v>412.875</v>
      </c>
    </row>
    <row r="28" spans="1:7">
      <c r="A28" s="154" t="s">
        <v>454</v>
      </c>
      <c r="B28" s="608"/>
      <c r="C28" s="3"/>
      <c r="D28" s="113"/>
      <c r="E28" s="113"/>
    </row>
    <row r="29" spans="1:7">
      <c r="A29" s="225" t="s">
        <v>455</v>
      </c>
      <c r="B29" s="609"/>
      <c r="C29" s="3"/>
      <c r="D29" s="113">
        <v>15</v>
      </c>
      <c r="E29" s="113">
        <v>78.831599999999995</v>
      </c>
    </row>
    <row r="30" spans="1:7">
      <c r="A30" s="225" t="s">
        <v>456</v>
      </c>
      <c r="B30" s="609"/>
      <c r="C30" s="3"/>
      <c r="D30" s="113">
        <v>50</v>
      </c>
      <c r="E30" s="113">
        <v>161.0763</v>
      </c>
    </row>
    <row r="31" spans="1:7" ht="15.75" customHeight="1">
      <c r="A31" s="226" t="s">
        <v>457</v>
      </c>
      <c r="B31" s="610"/>
      <c r="C31" s="65"/>
      <c r="D31" s="222">
        <v>30</v>
      </c>
      <c r="E31" s="222">
        <v>38.057899999999997</v>
      </c>
    </row>
    <row r="32" spans="1:7" ht="13.5" customHeight="1">
      <c r="A32" s="258" t="s">
        <v>773</v>
      </c>
      <c r="B32" s="139"/>
      <c r="C32" s="139"/>
    </row>
    <row r="33" spans="1:5">
      <c r="A33" s="21"/>
      <c r="B33" s="139"/>
      <c r="C33" s="139"/>
    </row>
    <row r="34" spans="1:5">
      <c r="A34" s="227" t="s">
        <v>458</v>
      </c>
      <c r="B34" s="227"/>
      <c r="C34" s="227"/>
      <c r="D34" s="227"/>
      <c r="E34" s="227"/>
    </row>
    <row r="35" spans="1:5">
      <c r="A35" s="235" t="s">
        <v>82</v>
      </c>
      <c r="B35" s="20">
        <v>2005</v>
      </c>
      <c r="C35" s="20">
        <v>2008</v>
      </c>
      <c r="D35" s="20">
        <v>2009</v>
      </c>
      <c r="E35" s="20">
        <v>2010</v>
      </c>
    </row>
    <row r="36" spans="1:5">
      <c r="A36" s="3" t="s">
        <v>459</v>
      </c>
      <c r="B36" s="113">
        <v>22</v>
      </c>
      <c r="C36" s="113">
        <v>30</v>
      </c>
      <c r="D36" s="113">
        <v>34</v>
      </c>
      <c r="E36" s="113">
        <v>35</v>
      </c>
    </row>
    <row r="37" spans="1:5">
      <c r="A37" s="3" t="s">
        <v>460</v>
      </c>
      <c r="B37" s="113">
        <v>100516</v>
      </c>
      <c r="C37" s="113">
        <v>113371</v>
      </c>
      <c r="D37" s="113">
        <v>127627</v>
      </c>
      <c r="E37" s="113">
        <v>132480</v>
      </c>
    </row>
    <row r="38" spans="1:5">
      <c r="A38" s="65" t="s">
        <v>461</v>
      </c>
      <c r="B38" s="222">
        <v>341</v>
      </c>
      <c r="C38" s="222">
        <v>228</v>
      </c>
      <c r="D38" s="65">
        <v>227</v>
      </c>
      <c r="E38" s="222">
        <v>182</v>
      </c>
    </row>
    <row r="39" spans="1:5">
      <c r="A39" s="228" t="s">
        <v>469</v>
      </c>
      <c r="B39" s="229"/>
      <c r="C39" s="229"/>
      <c r="D39" s="229"/>
      <c r="E39" s="229"/>
    </row>
    <row r="40" spans="1:5">
      <c r="A40" s="229"/>
      <c r="B40" s="229"/>
      <c r="C40" s="229"/>
      <c r="D40" s="229"/>
      <c r="E40" s="229"/>
    </row>
    <row r="41" spans="1:5">
      <c r="A41" s="227" t="s">
        <v>772</v>
      </c>
      <c r="B41" s="227"/>
      <c r="C41" s="227"/>
      <c r="D41" s="227"/>
      <c r="E41" s="227"/>
    </row>
    <row r="42" spans="1:5">
      <c r="A42" s="235" t="s">
        <v>462</v>
      </c>
      <c r="B42" s="235"/>
      <c r="C42" s="235">
        <v>2008</v>
      </c>
      <c r="D42" s="235">
        <v>2009</v>
      </c>
      <c r="E42" s="235">
        <v>2010</v>
      </c>
    </row>
    <row r="43" spans="1:5">
      <c r="A43" s="742" t="s">
        <v>463</v>
      </c>
      <c r="B43" s="743"/>
      <c r="C43" s="744"/>
      <c r="D43" s="744"/>
      <c r="E43" s="344"/>
    </row>
    <row r="44" spans="1:5">
      <c r="A44" s="745" t="s">
        <v>464</v>
      </c>
      <c r="B44" s="344"/>
      <c r="C44" s="746">
        <v>152445</v>
      </c>
      <c r="D44" s="630">
        <v>859653</v>
      </c>
      <c r="E44" s="747">
        <v>795225</v>
      </c>
    </row>
    <row r="45" spans="1:5">
      <c r="A45" s="745" t="s">
        <v>465</v>
      </c>
      <c r="B45" s="344"/>
      <c r="C45" s="747">
        <v>79502</v>
      </c>
      <c r="D45" s="747">
        <v>157708</v>
      </c>
      <c r="E45" s="747">
        <v>151048</v>
      </c>
    </row>
    <row r="46" spans="1:5">
      <c r="A46" s="745" t="s">
        <v>466</v>
      </c>
      <c r="B46" s="344"/>
      <c r="C46" s="747">
        <v>200967</v>
      </c>
      <c r="D46" s="747">
        <v>188737</v>
      </c>
      <c r="E46" s="747">
        <v>148653</v>
      </c>
    </row>
    <row r="47" spans="1:5">
      <c r="A47" s="748" t="s">
        <v>467</v>
      </c>
      <c r="B47" s="344"/>
      <c r="C47" s="745"/>
      <c r="D47" s="745"/>
      <c r="E47" s="745"/>
    </row>
    <row r="48" spans="1:5">
      <c r="A48" s="745" t="s">
        <v>464</v>
      </c>
      <c r="B48" s="344"/>
      <c r="C48" s="746">
        <v>604</v>
      </c>
      <c r="D48" s="747">
        <v>1454</v>
      </c>
      <c r="E48" s="746">
        <v>349</v>
      </c>
    </row>
    <row r="49" spans="1:5">
      <c r="A49" s="745" t="s">
        <v>465</v>
      </c>
      <c r="B49" s="344"/>
      <c r="C49" s="747">
        <v>23084</v>
      </c>
      <c r="D49" s="747">
        <v>23870</v>
      </c>
      <c r="E49" s="747">
        <v>23576</v>
      </c>
    </row>
    <row r="50" spans="1:5">
      <c r="A50" s="745" t="s">
        <v>466</v>
      </c>
      <c r="B50" s="344"/>
      <c r="C50" s="747">
        <v>22373</v>
      </c>
      <c r="D50" s="747">
        <v>29836</v>
      </c>
      <c r="E50" s="747">
        <v>27190</v>
      </c>
    </row>
    <row r="51" spans="1:5">
      <c r="A51" s="748" t="s">
        <v>468</v>
      </c>
      <c r="B51" s="344"/>
      <c r="C51" s="745"/>
      <c r="D51" s="745"/>
      <c r="E51" s="745"/>
    </row>
    <row r="52" spans="1:5">
      <c r="A52" s="745" t="s">
        <v>464</v>
      </c>
      <c r="B52" s="344"/>
      <c r="C52" s="747">
        <v>10005</v>
      </c>
      <c r="D52" s="747">
        <v>14184</v>
      </c>
      <c r="E52" s="747">
        <v>12634</v>
      </c>
    </row>
    <row r="53" spans="1:5">
      <c r="A53" s="745" t="s">
        <v>465</v>
      </c>
      <c r="B53" s="344"/>
      <c r="C53" s="747">
        <v>51296</v>
      </c>
      <c r="D53" s="747">
        <v>56528</v>
      </c>
      <c r="E53" s="747">
        <v>62595</v>
      </c>
    </row>
    <row r="54" spans="1:5">
      <c r="A54" s="749" t="s">
        <v>466</v>
      </c>
      <c r="B54" s="611"/>
      <c r="C54" s="750">
        <v>62227</v>
      </c>
      <c r="D54" s="750">
        <v>62386</v>
      </c>
      <c r="E54" s="750">
        <v>60791</v>
      </c>
    </row>
    <row r="55" spans="1:5">
      <c r="A55" s="228" t="s">
        <v>469</v>
      </c>
      <c r="B55" s="113"/>
      <c r="C55" s="113"/>
      <c r="D55" s="113"/>
      <c r="E55" s="229"/>
    </row>
    <row r="56" spans="1:5">
      <c r="A56" s="228"/>
      <c r="B56" s="113"/>
      <c r="C56" s="113"/>
      <c r="D56" s="113"/>
      <c r="E56" s="229"/>
    </row>
    <row r="57" spans="1:5">
      <c r="A57" s="2483" t="s">
        <v>806</v>
      </c>
      <c r="B57" s="2485"/>
      <c r="C57" s="229"/>
      <c r="D57" s="229"/>
      <c r="E57" s="229"/>
    </row>
    <row r="58" spans="1:5">
      <c r="A58" s="751" t="s">
        <v>688</v>
      </c>
      <c r="B58" s="601"/>
      <c r="C58" s="601"/>
      <c r="D58" s="2479">
        <v>2010</v>
      </c>
      <c r="E58" s="2479"/>
    </row>
    <row r="59" spans="1:5">
      <c r="A59" s="344" t="s">
        <v>14</v>
      </c>
      <c r="B59" s="344"/>
      <c r="C59" s="344"/>
      <c r="D59" s="2542">
        <v>48006546</v>
      </c>
      <c r="E59" s="2542"/>
    </row>
    <row r="60" spans="1:5">
      <c r="A60" s="423" t="s">
        <v>581</v>
      </c>
      <c r="B60" s="344"/>
      <c r="C60" s="344"/>
      <c r="D60" s="2543">
        <v>4177535</v>
      </c>
      <c r="E60" s="2543"/>
    </row>
    <row r="61" spans="1:5">
      <c r="A61" s="423" t="s">
        <v>582</v>
      </c>
      <c r="B61" s="344"/>
      <c r="C61" s="344"/>
      <c r="D61" s="2543">
        <v>3772912</v>
      </c>
      <c r="E61" s="2543"/>
    </row>
    <row r="62" spans="1:5">
      <c r="A62" s="423" t="s">
        <v>583</v>
      </c>
      <c r="B62" s="344"/>
      <c r="C62" s="344"/>
      <c r="D62" s="2543">
        <v>4180074</v>
      </c>
      <c r="E62" s="2543"/>
    </row>
    <row r="63" spans="1:5">
      <c r="A63" s="423" t="s">
        <v>584</v>
      </c>
      <c r="B63" s="344"/>
      <c r="C63" s="344"/>
      <c r="D63" s="2543">
        <v>3936209</v>
      </c>
      <c r="E63" s="2543"/>
    </row>
    <row r="64" spans="1:5">
      <c r="A64" s="423" t="s">
        <v>585</v>
      </c>
      <c r="B64" s="344"/>
      <c r="C64" s="344"/>
      <c r="D64" s="2543">
        <v>4118378</v>
      </c>
      <c r="E64" s="2543"/>
    </row>
    <row r="65" spans="1:5">
      <c r="A65" s="423" t="s">
        <v>586</v>
      </c>
      <c r="B65" s="344"/>
      <c r="C65" s="344"/>
      <c r="D65" s="2543">
        <v>3988379</v>
      </c>
      <c r="E65" s="2543"/>
    </row>
    <row r="66" spans="1:5">
      <c r="A66" s="423" t="s">
        <v>587</v>
      </c>
      <c r="B66" s="344"/>
      <c r="C66" s="344"/>
      <c r="D66" s="2543">
        <v>3981292</v>
      </c>
      <c r="E66" s="2543"/>
    </row>
    <row r="67" spans="1:5">
      <c r="A67" s="423" t="s">
        <v>588</v>
      </c>
      <c r="B67" s="344"/>
      <c r="C67" s="344"/>
      <c r="D67" s="2543">
        <v>3994185</v>
      </c>
      <c r="E67" s="2543"/>
    </row>
    <row r="68" spans="1:5">
      <c r="A68" s="423" t="s">
        <v>589</v>
      </c>
      <c r="B68" s="344"/>
      <c r="C68" s="344"/>
      <c r="D68" s="2543">
        <v>3833399</v>
      </c>
      <c r="E68" s="2543"/>
    </row>
    <row r="69" spans="1:5">
      <c r="A69" s="423" t="s">
        <v>590</v>
      </c>
      <c r="B69" s="344"/>
      <c r="C69" s="344"/>
      <c r="D69" s="2543">
        <v>4162315</v>
      </c>
      <c r="E69" s="2543"/>
    </row>
    <row r="70" spans="1:5">
      <c r="A70" s="423" t="s">
        <v>591</v>
      </c>
      <c r="B70" s="344"/>
      <c r="C70" s="344"/>
      <c r="D70" s="2543">
        <v>3872016</v>
      </c>
      <c r="E70" s="2543"/>
    </row>
    <row r="71" spans="1:5">
      <c r="A71" s="367" t="s">
        <v>592</v>
      </c>
      <c r="B71" s="611"/>
      <c r="C71" s="611"/>
      <c r="D71" s="2544">
        <v>3989852</v>
      </c>
      <c r="E71" s="2544"/>
    </row>
    <row r="72" spans="1:5">
      <c r="A72" s="229" t="s">
        <v>775</v>
      </c>
      <c r="B72" s="254"/>
      <c r="C72" s="254"/>
      <c r="D72" s="254"/>
      <c r="E72" s="254"/>
    </row>
  </sheetData>
  <protectedRanges>
    <protectedRange sqref="B16:D19 B20:E20" name="Range1_3_3"/>
    <protectedRange sqref="B36:D38" name="Range1_2_5"/>
  </protectedRanges>
  <mergeCells count="20">
    <mergeCell ref="D67:E67"/>
    <mergeCell ref="D68:E68"/>
    <mergeCell ref="D69:E69"/>
    <mergeCell ref="D70:E70"/>
    <mergeCell ref="D71:E71"/>
    <mergeCell ref="D62:E62"/>
    <mergeCell ref="D63:E63"/>
    <mergeCell ref="D64:E64"/>
    <mergeCell ref="D65:E65"/>
    <mergeCell ref="D66:E66"/>
    <mergeCell ref="A57:B57"/>
    <mergeCell ref="D58:E58"/>
    <mergeCell ref="D59:E59"/>
    <mergeCell ref="D60:E60"/>
    <mergeCell ref="D61:E61"/>
    <mergeCell ref="A2:E2"/>
    <mergeCell ref="A4:E4"/>
    <mergeCell ref="A22:E22"/>
    <mergeCell ref="A24:A25"/>
    <mergeCell ref="D24:E24"/>
  </mergeCells>
  <pageMargins left="0.7" right="0.7" top="0.75" bottom="0.56999999999999995" header="0.3" footer="0.3"/>
  <pageSetup paperSize="9" scale="97" orientation="portrait" r:id="rId1"/>
  <headerFooter>
    <oddFooter>&amp;C&amp;P</oddFooter>
  </headerFooter>
  <rowBreaks count="2" manualBreakCount="2">
    <brk id="13" max="4" man="1"/>
    <brk id="32"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K136"/>
  <sheetViews>
    <sheetView view="pageBreakPreview" topLeftCell="F115" zoomScaleSheetLayoutView="100" workbookViewId="0">
      <selection activeCell="Q141" sqref="Q141"/>
    </sheetView>
  </sheetViews>
  <sheetFormatPr defaultColWidth="9.140625" defaultRowHeight="15"/>
  <cols>
    <col min="1" max="1" width="36.28515625" style="58" customWidth="1"/>
    <col min="2" max="2" width="14.85546875" style="58" bestFit="1" customWidth="1"/>
    <col min="3" max="3" width="15.140625" style="58" customWidth="1"/>
    <col min="4" max="4" width="16.85546875" style="58" customWidth="1"/>
    <col min="5" max="5" width="18.28515625" style="58" customWidth="1"/>
    <col min="6" max="6" width="13.140625" style="58" customWidth="1"/>
    <col min="7" max="16384" width="9.140625" style="58"/>
  </cols>
  <sheetData>
    <row r="1" spans="1:11" ht="34.5" customHeight="1">
      <c r="A1" s="195" t="s">
        <v>411</v>
      </c>
    </row>
    <row r="2" spans="1:11" ht="265.5" customHeight="1">
      <c r="A2" s="2511" t="s">
        <v>944</v>
      </c>
      <c r="B2" s="2468"/>
      <c r="C2" s="2468"/>
      <c r="D2" s="2468"/>
      <c r="E2" s="2468"/>
      <c r="F2" s="2468"/>
      <c r="K2" s="752"/>
    </row>
    <row r="4" spans="1:11">
      <c r="A4" s="196" t="s">
        <v>412</v>
      </c>
      <c r="B4" s="196"/>
      <c r="C4" s="196"/>
      <c r="D4" s="196"/>
      <c r="E4" s="196"/>
      <c r="F4" s="197"/>
    </row>
    <row r="5" spans="1:11">
      <c r="A5" s="169" t="s">
        <v>82</v>
      </c>
      <c r="B5" s="170">
        <v>2007</v>
      </c>
      <c r="C5" s="170">
        <v>2008</v>
      </c>
      <c r="D5" s="170">
        <v>2009</v>
      </c>
      <c r="E5" s="569">
        <v>2010</v>
      </c>
      <c r="G5" s="624"/>
    </row>
    <row r="6" spans="1:11">
      <c r="A6" s="28" t="s">
        <v>413</v>
      </c>
      <c r="B6" s="203">
        <v>77</v>
      </c>
      <c r="C6" s="203">
        <v>97</v>
      </c>
      <c r="D6" s="203">
        <v>110</v>
      </c>
      <c r="E6" s="203">
        <v>116</v>
      </c>
      <c r="G6" s="624"/>
    </row>
    <row r="7" spans="1:11">
      <c r="A7" s="30" t="s">
        <v>414</v>
      </c>
      <c r="B7" s="203">
        <v>10192</v>
      </c>
      <c r="C7" s="203">
        <v>12727</v>
      </c>
      <c r="D7" s="203">
        <v>17104</v>
      </c>
      <c r="E7" s="203">
        <v>18844</v>
      </c>
      <c r="G7" s="624"/>
    </row>
    <row r="8" spans="1:11">
      <c r="A8" s="30" t="s">
        <v>652</v>
      </c>
      <c r="B8" s="203">
        <v>1450</v>
      </c>
      <c r="C8" s="203">
        <v>1503</v>
      </c>
      <c r="D8" s="203">
        <v>1540</v>
      </c>
      <c r="E8" s="203">
        <v>1812</v>
      </c>
      <c r="G8" s="624"/>
    </row>
    <row r="9" spans="1:11">
      <c r="A9" s="30" t="s">
        <v>415</v>
      </c>
      <c r="B9" s="203">
        <v>4275</v>
      </c>
      <c r="C9" s="203">
        <v>4673</v>
      </c>
      <c r="D9" s="203">
        <v>4319</v>
      </c>
      <c r="E9" s="203">
        <v>5132</v>
      </c>
      <c r="G9" s="624"/>
    </row>
    <row r="10" spans="1:11">
      <c r="A10" s="30" t="s">
        <v>818</v>
      </c>
      <c r="B10" s="244">
        <v>2.95</v>
      </c>
      <c r="C10" s="244">
        <v>3.11</v>
      </c>
      <c r="D10" s="244">
        <v>2.8037536568548904</v>
      </c>
      <c r="E10" s="244">
        <v>2.83</v>
      </c>
      <c r="G10" s="624"/>
    </row>
    <row r="11" spans="1:11" ht="19.5" customHeight="1">
      <c r="A11" s="375" t="s">
        <v>817</v>
      </c>
      <c r="B11" s="497">
        <v>81.44</v>
      </c>
      <c r="C11" s="497">
        <v>83.62</v>
      </c>
      <c r="D11" s="497">
        <v>72.172810226806206</v>
      </c>
      <c r="E11" s="497">
        <v>64.675030799951401</v>
      </c>
      <c r="G11" s="624"/>
    </row>
    <row r="12" spans="1:11">
      <c r="A12" s="199" t="s">
        <v>416</v>
      </c>
      <c r="B12" s="199"/>
      <c r="C12" s="199"/>
      <c r="D12" s="199"/>
      <c r="E12" s="199"/>
    </row>
    <row r="14" spans="1:11">
      <c r="A14" s="197" t="s">
        <v>822</v>
      </c>
      <c r="B14" s="197"/>
      <c r="C14" s="197"/>
      <c r="D14" s="197"/>
      <c r="E14" s="197"/>
      <c r="F14" s="197"/>
    </row>
    <row r="15" spans="1:11" ht="23.25" customHeight="1">
      <c r="A15" s="553" t="s">
        <v>82</v>
      </c>
      <c r="B15" s="170"/>
      <c r="C15" s="613" t="s">
        <v>792</v>
      </c>
      <c r="D15" s="613" t="s">
        <v>796</v>
      </c>
      <c r="E15" s="613" t="s">
        <v>14</v>
      </c>
      <c r="G15" s="624"/>
    </row>
    <row r="16" spans="1:11">
      <c r="A16" s="30" t="s">
        <v>413</v>
      </c>
      <c r="B16" s="42"/>
      <c r="C16" s="257">
        <v>65</v>
      </c>
      <c r="D16" s="257">
        <v>51</v>
      </c>
      <c r="E16" s="257">
        <v>116</v>
      </c>
      <c r="G16" s="624"/>
    </row>
    <row r="17" spans="1:7">
      <c r="A17" s="30" t="s">
        <v>414</v>
      </c>
      <c r="B17" s="42"/>
      <c r="C17" s="257">
        <v>13495</v>
      </c>
      <c r="D17" s="257">
        <v>5349</v>
      </c>
      <c r="E17" s="257">
        <v>18844</v>
      </c>
      <c r="G17" s="624"/>
    </row>
    <row r="18" spans="1:7">
      <c r="A18" s="30" t="s">
        <v>652</v>
      </c>
      <c r="B18" s="42"/>
      <c r="C18" s="257">
        <v>1454</v>
      </c>
      <c r="D18" s="257">
        <v>358</v>
      </c>
      <c r="E18" s="257">
        <v>1812</v>
      </c>
      <c r="G18" s="624"/>
    </row>
    <row r="19" spans="1:7">
      <c r="A19" s="30" t="s">
        <v>415</v>
      </c>
      <c r="B19" s="42"/>
      <c r="C19" s="257">
        <v>3496</v>
      </c>
      <c r="D19" s="257">
        <v>1636</v>
      </c>
      <c r="E19" s="257">
        <v>5132</v>
      </c>
      <c r="G19" s="624"/>
    </row>
    <row r="20" spans="1:7">
      <c r="A20" s="30" t="s">
        <v>793</v>
      </c>
      <c r="B20" s="42"/>
      <c r="C20" s="257">
        <v>2656</v>
      </c>
      <c r="D20" s="257">
        <v>1286</v>
      </c>
      <c r="E20" s="257">
        <v>3943</v>
      </c>
      <c r="G20" s="624"/>
    </row>
    <row r="21" spans="1:7">
      <c r="A21" s="30" t="s">
        <v>818</v>
      </c>
      <c r="B21" s="42"/>
      <c r="C21" s="82">
        <v>2.4</v>
      </c>
      <c r="D21" s="82">
        <v>4.57</v>
      </c>
      <c r="E21" s="82">
        <v>2.83</v>
      </c>
      <c r="G21" s="624"/>
    </row>
    <row r="22" spans="1:7">
      <c r="A22" s="30" t="s">
        <v>817</v>
      </c>
      <c r="B22" s="392"/>
      <c r="C22" s="82">
        <v>60.71</v>
      </c>
      <c r="D22" s="82">
        <v>74.900000000000006</v>
      </c>
      <c r="E22" s="82">
        <v>64.680000000000007</v>
      </c>
      <c r="G22" s="624"/>
    </row>
    <row r="23" spans="1:7">
      <c r="A23" s="30" t="s">
        <v>794</v>
      </c>
      <c r="B23" s="392"/>
      <c r="C23" s="82">
        <v>624.58000000000004</v>
      </c>
      <c r="D23" s="82">
        <v>447.47</v>
      </c>
      <c r="E23" s="82">
        <v>567.27</v>
      </c>
      <c r="G23" s="624"/>
    </row>
    <row r="24" spans="1:7">
      <c r="A24" s="198" t="s">
        <v>795</v>
      </c>
      <c r="B24" s="393"/>
      <c r="C24" s="85">
        <v>379.19</v>
      </c>
      <c r="D24" s="85">
        <v>335.15</v>
      </c>
      <c r="E24" s="85">
        <v>366.88</v>
      </c>
      <c r="G24" s="624"/>
    </row>
    <row r="25" spans="1:7">
      <c r="A25" s="199" t="s">
        <v>416</v>
      </c>
      <c r="B25" s="199"/>
      <c r="C25" s="199"/>
      <c r="D25" s="199"/>
      <c r="E25" s="199"/>
    </row>
    <row r="26" spans="1:7">
      <c r="A26" s="199"/>
      <c r="B26" s="199"/>
      <c r="C26" s="199"/>
      <c r="D26" s="199"/>
      <c r="E26" s="199"/>
    </row>
    <row r="27" spans="1:7">
      <c r="A27" s="197" t="s">
        <v>821</v>
      </c>
      <c r="B27" s="197"/>
      <c r="C27" s="197"/>
      <c r="D27" s="197"/>
      <c r="E27" s="197"/>
      <c r="F27" s="197"/>
    </row>
    <row r="28" spans="1:7" ht="23.25" customHeight="1">
      <c r="A28" s="553" t="s">
        <v>82</v>
      </c>
      <c r="B28" s="170" t="s">
        <v>49</v>
      </c>
      <c r="C28" s="613" t="s">
        <v>50</v>
      </c>
      <c r="D28" s="613" t="s">
        <v>51</v>
      </c>
      <c r="E28" s="613" t="s">
        <v>14</v>
      </c>
      <c r="F28" s="642"/>
      <c r="G28" s="624"/>
    </row>
    <row r="29" spans="1:7">
      <c r="A29" s="30" t="s">
        <v>652</v>
      </c>
      <c r="B29" s="42">
        <v>1474</v>
      </c>
      <c r="C29" s="257">
        <v>263</v>
      </c>
      <c r="D29" s="257">
        <v>74</v>
      </c>
      <c r="E29" s="257">
        <v>1812</v>
      </c>
      <c r="F29" s="30"/>
      <c r="G29" s="624"/>
    </row>
    <row r="30" spans="1:7">
      <c r="A30" s="30" t="s">
        <v>415</v>
      </c>
      <c r="B30" s="42">
        <v>4458</v>
      </c>
      <c r="C30" s="257">
        <v>470</v>
      </c>
      <c r="D30" s="257">
        <v>204</v>
      </c>
      <c r="E30" s="257">
        <v>5132</v>
      </c>
      <c r="F30" s="30"/>
      <c r="G30" s="624"/>
    </row>
    <row r="31" spans="1:7">
      <c r="A31" s="30" t="s">
        <v>793</v>
      </c>
      <c r="B31" s="42">
        <v>3461</v>
      </c>
      <c r="C31" s="257">
        <v>338</v>
      </c>
      <c r="D31" s="257">
        <v>144</v>
      </c>
      <c r="E31" s="257">
        <v>3943</v>
      </c>
      <c r="F31" s="30"/>
      <c r="G31" s="624"/>
    </row>
    <row r="32" spans="1:7">
      <c r="A32" s="30" t="s">
        <v>819</v>
      </c>
      <c r="B32" s="88">
        <v>3.04</v>
      </c>
      <c r="C32" s="490">
        <v>1.79</v>
      </c>
      <c r="D32" s="490">
        <v>2.76</v>
      </c>
      <c r="E32" s="490">
        <v>2.83</v>
      </c>
      <c r="F32" s="30"/>
      <c r="G32" s="624"/>
    </row>
    <row r="33" spans="1:8">
      <c r="A33" s="30" t="s">
        <v>817</v>
      </c>
      <c r="B33" s="88">
        <v>65.45</v>
      </c>
      <c r="C33" s="490">
        <v>60.85</v>
      </c>
      <c r="D33" s="490">
        <v>56.06</v>
      </c>
      <c r="E33" s="490">
        <v>64.680000000000007</v>
      </c>
      <c r="F33" s="30"/>
      <c r="G33" s="624"/>
    </row>
    <row r="34" spans="1:8">
      <c r="A34" s="30" t="s">
        <v>794</v>
      </c>
      <c r="B34" s="42">
        <v>569.71</v>
      </c>
      <c r="C34" s="82">
        <v>496.11</v>
      </c>
      <c r="D34" s="82">
        <v>674.44</v>
      </c>
      <c r="E34" s="82">
        <v>567.27</v>
      </c>
      <c r="F34" s="30"/>
      <c r="G34" s="624"/>
    </row>
    <row r="35" spans="1:8">
      <c r="A35" s="198" t="s">
        <v>795</v>
      </c>
      <c r="B35" s="498">
        <v>372.85</v>
      </c>
      <c r="C35" s="85">
        <v>301.88</v>
      </c>
      <c r="D35" s="85">
        <v>378.06</v>
      </c>
      <c r="E35" s="85">
        <v>366.88</v>
      </c>
      <c r="F35" s="30"/>
      <c r="G35" s="624"/>
    </row>
    <row r="36" spans="1:8">
      <c r="A36" s="199" t="s">
        <v>416</v>
      </c>
      <c r="B36" s="199"/>
      <c r="C36" s="199"/>
      <c r="D36" s="199"/>
      <c r="E36" s="199"/>
    </row>
    <row r="37" spans="1:8">
      <c r="A37" s="199"/>
      <c r="B37" s="199"/>
      <c r="C37" s="199"/>
      <c r="D37" s="199"/>
      <c r="E37" s="199"/>
    </row>
    <row r="38" spans="1:8">
      <c r="A38" s="200" t="s">
        <v>797</v>
      </c>
      <c r="B38" s="200"/>
      <c r="C38" s="658"/>
      <c r="D38" s="200"/>
      <c r="E38" s="200"/>
      <c r="F38" s="200"/>
      <c r="G38" s="100"/>
    </row>
    <row r="39" spans="1:8" ht="23.25" customHeight="1">
      <c r="A39" s="612" t="s">
        <v>417</v>
      </c>
      <c r="B39" s="613" t="s">
        <v>418</v>
      </c>
      <c r="C39" s="613" t="s">
        <v>419</v>
      </c>
      <c r="D39" s="613" t="s">
        <v>420</v>
      </c>
      <c r="E39" s="201" t="s">
        <v>421</v>
      </c>
      <c r="F39" s="613" t="s">
        <v>14</v>
      </c>
      <c r="G39" s="624"/>
      <c r="H39" s="624"/>
    </row>
    <row r="40" spans="1:8">
      <c r="A40" s="614" t="s">
        <v>14</v>
      </c>
      <c r="B40" s="615">
        <v>622370</v>
      </c>
      <c r="C40" s="615">
        <v>375652</v>
      </c>
      <c r="D40" s="615">
        <v>456068</v>
      </c>
      <c r="E40" s="615">
        <v>357921</v>
      </c>
      <c r="F40" s="616">
        <v>1812011</v>
      </c>
      <c r="G40" s="624"/>
      <c r="H40" s="624"/>
    </row>
    <row r="41" spans="1:8">
      <c r="A41" s="202" t="s">
        <v>422</v>
      </c>
      <c r="B41" s="203">
        <v>290993</v>
      </c>
      <c r="C41" s="203">
        <v>144961</v>
      </c>
      <c r="D41" s="203">
        <v>177959</v>
      </c>
      <c r="E41" s="203">
        <v>138864</v>
      </c>
      <c r="F41" s="203">
        <v>752777</v>
      </c>
      <c r="G41" s="624"/>
      <c r="H41" s="624"/>
    </row>
    <row r="42" spans="1:8">
      <c r="A42" s="202" t="s">
        <v>423</v>
      </c>
      <c r="B42" s="203">
        <v>35890</v>
      </c>
      <c r="C42" s="203">
        <v>15382</v>
      </c>
      <c r="D42" s="203">
        <v>26794</v>
      </c>
      <c r="E42" s="203">
        <v>24001</v>
      </c>
      <c r="F42" s="203">
        <v>102067</v>
      </c>
      <c r="G42" s="624"/>
      <c r="H42" s="624"/>
    </row>
    <row r="43" spans="1:8">
      <c r="A43" s="202" t="s">
        <v>424</v>
      </c>
      <c r="B43" s="203">
        <v>38253</v>
      </c>
      <c r="C43" s="203">
        <v>32488</v>
      </c>
      <c r="D43" s="203">
        <v>73327</v>
      </c>
      <c r="E43" s="203">
        <v>62762</v>
      </c>
      <c r="F43" s="203">
        <v>206830</v>
      </c>
      <c r="G43" s="624"/>
      <c r="H43" s="624"/>
    </row>
    <row r="44" spans="1:8">
      <c r="A44" s="202" t="s">
        <v>760</v>
      </c>
      <c r="B44" s="203">
        <v>48691</v>
      </c>
      <c r="C44" s="203">
        <v>35876</v>
      </c>
      <c r="D44" s="203">
        <v>85304</v>
      </c>
      <c r="E44" s="203">
        <v>62956</v>
      </c>
      <c r="F44" s="203">
        <v>232827</v>
      </c>
      <c r="G44" s="624"/>
      <c r="H44" s="624"/>
    </row>
    <row r="45" spans="1:8">
      <c r="A45" s="202" t="s">
        <v>426</v>
      </c>
      <c r="B45" s="203">
        <v>11606</v>
      </c>
      <c r="C45" s="203">
        <v>8898</v>
      </c>
      <c r="D45" s="203">
        <v>5683</v>
      </c>
      <c r="E45" s="203">
        <v>4525</v>
      </c>
      <c r="F45" s="203">
        <v>30712</v>
      </c>
      <c r="G45" s="624"/>
      <c r="H45" s="624"/>
    </row>
    <row r="46" spans="1:8">
      <c r="A46" s="202" t="s">
        <v>759</v>
      </c>
      <c r="B46" s="203">
        <v>4726</v>
      </c>
      <c r="C46" s="203">
        <v>3569</v>
      </c>
      <c r="D46" s="203">
        <v>4408</v>
      </c>
      <c r="E46" s="203">
        <v>3388</v>
      </c>
      <c r="F46" s="203">
        <v>16091</v>
      </c>
      <c r="G46" s="624"/>
      <c r="H46" s="624"/>
    </row>
    <row r="47" spans="1:8">
      <c r="A47" s="202" t="s">
        <v>273</v>
      </c>
      <c r="B47" s="203">
        <v>135415</v>
      </c>
      <c r="C47" s="203">
        <v>86167</v>
      </c>
      <c r="D47" s="203">
        <v>58413</v>
      </c>
      <c r="E47" s="203">
        <v>36706</v>
      </c>
      <c r="F47" s="203">
        <v>316701</v>
      </c>
      <c r="G47" s="624"/>
      <c r="H47" s="624"/>
    </row>
    <row r="48" spans="1:8">
      <c r="A48" s="202" t="s">
        <v>428</v>
      </c>
      <c r="B48" s="203">
        <v>48548</v>
      </c>
      <c r="C48" s="203">
        <v>25451</v>
      </c>
      <c r="D48" s="203">
        <v>16788</v>
      </c>
      <c r="E48" s="203">
        <v>17516</v>
      </c>
      <c r="F48" s="203">
        <v>108303</v>
      </c>
      <c r="G48" s="624"/>
      <c r="H48" s="624"/>
    </row>
    <row r="49" spans="1:8">
      <c r="A49" s="204" t="s">
        <v>429</v>
      </c>
      <c r="B49" s="205">
        <v>8248</v>
      </c>
      <c r="C49" s="205">
        <v>22860</v>
      </c>
      <c r="D49" s="205">
        <v>7392</v>
      </c>
      <c r="E49" s="205">
        <v>7203</v>
      </c>
      <c r="F49" s="205">
        <v>45703</v>
      </c>
      <c r="G49" s="624"/>
      <c r="H49" s="624"/>
    </row>
    <row r="50" spans="1:8">
      <c r="A50" s="206" t="s">
        <v>416</v>
      </c>
      <c r="B50" s="206"/>
      <c r="C50" s="206"/>
      <c r="D50" s="206"/>
      <c r="E50" s="206"/>
      <c r="F50" s="207"/>
      <c r="G50" s="199"/>
    </row>
    <row r="51" spans="1:8">
      <c r="A51" s="206" t="s">
        <v>776</v>
      </c>
      <c r="B51" s="208"/>
      <c r="C51" s="208"/>
      <c r="D51" s="208"/>
      <c r="E51" s="208"/>
      <c r="F51" s="208"/>
      <c r="G51" s="199"/>
    </row>
    <row r="52" spans="1:8">
      <c r="A52" s="209"/>
      <c r="B52" s="209"/>
      <c r="C52" s="209"/>
      <c r="D52" s="209"/>
      <c r="E52" s="209"/>
      <c r="F52" s="209"/>
    </row>
    <row r="53" spans="1:8">
      <c r="A53" s="2545" t="s">
        <v>820</v>
      </c>
      <c r="B53" s="2545"/>
      <c r="C53" s="2545"/>
      <c r="D53" s="2545"/>
      <c r="E53" s="2545"/>
      <c r="F53" s="210"/>
      <c r="G53" s="100"/>
    </row>
    <row r="54" spans="1:8">
      <c r="A54" s="612" t="s">
        <v>417</v>
      </c>
      <c r="B54" s="613" t="s">
        <v>418</v>
      </c>
      <c r="C54" s="613" t="s">
        <v>419</v>
      </c>
      <c r="D54" s="613" t="s">
        <v>420</v>
      </c>
      <c r="E54" s="201" t="s">
        <v>421</v>
      </c>
      <c r="F54" s="613" t="s">
        <v>14</v>
      </c>
      <c r="G54" s="624"/>
    </row>
    <row r="55" spans="1:8">
      <c r="A55" s="614" t="s">
        <v>14</v>
      </c>
      <c r="B55" s="615">
        <v>1529144</v>
      </c>
      <c r="C55" s="615">
        <v>960735</v>
      </c>
      <c r="D55" s="615">
        <v>1006469</v>
      </c>
      <c r="E55" s="615">
        <v>1635975</v>
      </c>
      <c r="F55" s="616">
        <v>5132323</v>
      </c>
      <c r="G55" s="624"/>
    </row>
    <row r="56" spans="1:8">
      <c r="A56" s="202" t="s">
        <v>422</v>
      </c>
      <c r="B56" s="203">
        <v>559306</v>
      </c>
      <c r="C56" s="203">
        <v>236899</v>
      </c>
      <c r="D56" s="203">
        <v>294303</v>
      </c>
      <c r="E56" s="203">
        <v>257762</v>
      </c>
      <c r="F56" s="203">
        <v>1348270</v>
      </c>
      <c r="G56" s="624"/>
    </row>
    <row r="57" spans="1:8">
      <c r="A57" s="202" t="s">
        <v>423</v>
      </c>
      <c r="B57" s="203">
        <v>72188</v>
      </c>
      <c r="C57" s="203">
        <v>34296</v>
      </c>
      <c r="D57" s="203">
        <v>42125</v>
      </c>
      <c r="E57" s="203">
        <v>51614</v>
      </c>
      <c r="F57" s="203">
        <v>200223</v>
      </c>
      <c r="G57" s="624"/>
    </row>
    <row r="58" spans="1:8">
      <c r="A58" s="202" t="s">
        <v>424</v>
      </c>
      <c r="B58" s="203">
        <v>92047</v>
      </c>
      <c r="C58" s="203">
        <v>72094</v>
      </c>
      <c r="D58" s="203">
        <v>162576</v>
      </c>
      <c r="E58" s="203">
        <v>216609</v>
      </c>
      <c r="F58" s="203">
        <v>543326</v>
      </c>
      <c r="G58" s="624"/>
    </row>
    <row r="59" spans="1:8">
      <c r="A59" s="202" t="s">
        <v>760</v>
      </c>
      <c r="B59" s="203">
        <v>119687</v>
      </c>
      <c r="C59" s="203">
        <v>86014</v>
      </c>
      <c r="D59" s="203">
        <v>208048</v>
      </c>
      <c r="E59" s="203">
        <v>353416</v>
      </c>
      <c r="F59" s="203">
        <v>767165</v>
      </c>
      <c r="G59" s="624"/>
    </row>
    <row r="60" spans="1:8">
      <c r="A60" s="202" t="s">
        <v>426</v>
      </c>
      <c r="B60" s="203">
        <v>30381</v>
      </c>
      <c r="C60" s="203">
        <v>23469</v>
      </c>
      <c r="D60" s="203">
        <v>12625</v>
      </c>
      <c r="E60" s="203">
        <v>41011</v>
      </c>
      <c r="F60" s="203">
        <v>107486</v>
      </c>
      <c r="G60" s="624"/>
    </row>
    <row r="61" spans="1:8">
      <c r="A61" s="202" t="s">
        <v>759</v>
      </c>
      <c r="B61" s="203">
        <v>14535</v>
      </c>
      <c r="C61" s="203">
        <v>12601</v>
      </c>
      <c r="D61" s="203">
        <v>17257</v>
      </c>
      <c r="E61" s="203">
        <v>19581</v>
      </c>
      <c r="F61" s="203">
        <v>63974</v>
      </c>
      <c r="G61" s="624"/>
    </row>
    <row r="62" spans="1:8">
      <c r="A62" s="202" t="s">
        <v>273</v>
      </c>
      <c r="B62" s="203">
        <v>449564</v>
      </c>
      <c r="C62" s="203">
        <v>327950</v>
      </c>
      <c r="D62" s="203">
        <v>196956</v>
      </c>
      <c r="E62" s="203">
        <v>398997</v>
      </c>
      <c r="F62" s="203">
        <v>1373467</v>
      </c>
      <c r="G62" s="624"/>
    </row>
    <row r="63" spans="1:8">
      <c r="A63" s="202" t="s">
        <v>428</v>
      </c>
      <c r="B63" s="203">
        <v>164993</v>
      </c>
      <c r="C63" s="203">
        <v>112589</v>
      </c>
      <c r="D63" s="203">
        <v>54386</v>
      </c>
      <c r="E63" s="203">
        <v>255743</v>
      </c>
      <c r="F63" s="203">
        <v>587711</v>
      </c>
      <c r="G63" s="624"/>
    </row>
    <row r="64" spans="1:8">
      <c r="A64" s="204" t="s">
        <v>429</v>
      </c>
      <c r="B64" s="205">
        <v>26443</v>
      </c>
      <c r="C64" s="205">
        <v>54823</v>
      </c>
      <c r="D64" s="205">
        <v>18193</v>
      </c>
      <c r="E64" s="205">
        <v>41242</v>
      </c>
      <c r="F64" s="205">
        <v>140701</v>
      </c>
      <c r="G64" s="624"/>
    </row>
    <row r="65" spans="1:8">
      <c r="A65" s="206" t="s">
        <v>416</v>
      </c>
      <c r="B65" s="206"/>
      <c r="C65" s="206"/>
      <c r="D65" s="206"/>
      <c r="E65" s="206"/>
      <c r="F65" s="207"/>
      <c r="G65" s="199"/>
    </row>
    <row r="66" spans="1:8">
      <c r="A66" s="206" t="s">
        <v>430</v>
      </c>
      <c r="B66" s="206"/>
      <c r="C66" s="206"/>
      <c r="D66" s="206"/>
      <c r="E66" s="206"/>
      <c r="F66" s="207"/>
      <c r="G66" s="199"/>
    </row>
    <row r="67" spans="1:8">
      <c r="A67" s="209"/>
      <c r="B67" s="209"/>
      <c r="C67" s="209"/>
      <c r="D67" s="209"/>
      <c r="E67" s="209"/>
      <c r="F67" s="211"/>
    </row>
    <row r="68" spans="1:8">
      <c r="A68" s="2523" t="s">
        <v>798</v>
      </c>
      <c r="B68" s="2523"/>
      <c r="C68" s="2523"/>
      <c r="D68" s="2523"/>
      <c r="E68" s="2523"/>
      <c r="F68" s="197"/>
      <c r="G68" s="100"/>
    </row>
    <row r="69" spans="1:8">
      <c r="A69" s="169" t="s">
        <v>417</v>
      </c>
      <c r="B69" s="170">
        <v>2007</v>
      </c>
      <c r="C69" s="170">
        <v>2008</v>
      </c>
      <c r="D69" s="170">
        <v>2009</v>
      </c>
      <c r="E69" s="569">
        <v>2010</v>
      </c>
      <c r="G69" s="624"/>
      <c r="H69" s="753"/>
    </row>
    <row r="70" spans="1:8">
      <c r="A70" s="617" t="s">
        <v>14</v>
      </c>
      <c r="B70" s="75">
        <v>1449625</v>
      </c>
      <c r="C70" s="75">
        <v>1502954</v>
      </c>
      <c r="D70" s="75">
        <v>1540258</v>
      </c>
      <c r="E70" s="73">
        <v>1812011</v>
      </c>
      <c r="G70" s="624"/>
      <c r="H70" s="624"/>
    </row>
    <row r="71" spans="1:8">
      <c r="A71" s="39" t="s">
        <v>422</v>
      </c>
      <c r="B71" s="42">
        <v>479264</v>
      </c>
      <c r="C71" s="42">
        <v>516243</v>
      </c>
      <c r="D71" s="42">
        <v>650585</v>
      </c>
      <c r="E71" s="42">
        <v>752777</v>
      </c>
      <c r="G71" s="624"/>
      <c r="H71" s="624"/>
    </row>
    <row r="72" spans="1:8">
      <c r="A72" s="39" t="s">
        <v>423</v>
      </c>
      <c r="B72" s="42">
        <v>108141</v>
      </c>
      <c r="C72" s="42">
        <v>96280</v>
      </c>
      <c r="D72" s="42">
        <v>85670</v>
      </c>
      <c r="E72" s="42">
        <v>102067</v>
      </c>
      <c r="G72" s="624"/>
      <c r="H72" s="624"/>
    </row>
    <row r="73" spans="1:8">
      <c r="A73" s="39" t="s">
        <v>424</v>
      </c>
      <c r="B73" s="42">
        <v>154094</v>
      </c>
      <c r="C73" s="42">
        <v>155893</v>
      </c>
      <c r="D73" s="42">
        <v>158797</v>
      </c>
      <c r="E73" s="42">
        <v>206830</v>
      </c>
      <c r="G73" s="624"/>
      <c r="H73" s="624"/>
    </row>
    <row r="74" spans="1:8">
      <c r="A74" s="39" t="s">
        <v>760</v>
      </c>
      <c r="B74" s="42">
        <v>222634</v>
      </c>
      <c r="C74" s="42">
        <v>192369</v>
      </c>
      <c r="D74" s="42">
        <v>173921</v>
      </c>
      <c r="E74" s="42">
        <v>232827</v>
      </c>
      <c r="G74" s="624"/>
      <c r="H74" s="624"/>
    </row>
    <row r="75" spans="1:8">
      <c r="A75" s="39" t="s">
        <v>426</v>
      </c>
      <c r="B75" s="42">
        <v>18984</v>
      </c>
      <c r="C75" s="42">
        <v>28970</v>
      </c>
      <c r="D75" s="42">
        <v>26013</v>
      </c>
      <c r="E75" s="42">
        <v>30712</v>
      </c>
      <c r="G75" s="624"/>
      <c r="H75" s="624"/>
    </row>
    <row r="76" spans="1:8">
      <c r="A76" s="39" t="s">
        <v>759</v>
      </c>
      <c r="B76" s="42">
        <v>20034</v>
      </c>
      <c r="C76" s="42">
        <v>20051</v>
      </c>
      <c r="D76" s="42">
        <v>13569</v>
      </c>
      <c r="E76" s="42">
        <v>16091</v>
      </c>
      <c r="G76" s="624"/>
      <c r="H76" s="624"/>
    </row>
    <row r="77" spans="1:8">
      <c r="A77" s="39" t="s">
        <v>273</v>
      </c>
      <c r="B77" s="42">
        <v>327239</v>
      </c>
      <c r="C77" s="42">
        <v>360413</v>
      </c>
      <c r="D77" s="42">
        <v>325392</v>
      </c>
      <c r="E77" s="42">
        <v>316701</v>
      </c>
      <c r="G77" s="624"/>
      <c r="H77" s="624"/>
    </row>
    <row r="78" spans="1:8">
      <c r="A78" s="39" t="s">
        <v>428</v>
      </c>
      <c r="B78" s="42">
        <v>78770</v>
      </c>
      <c r="C78" s="42">
        <v>102137</v>
      </c>
      <c r="D78" s="42">
        <v>92696</v>
      </c>
      <c r="E78" s="42">
        <v>108303</v>
      </c>
      <c r="G78" s="624"/>
      <c r="H78" s="624"/>
    </row>
    <row r="79" spans="1:8">
      <c r="A79" s="43" t="s">
        <v>429</v>
      </c>
      <c r="B79" s="46">
        <v>40465</v>
      </c>
      <c r="C79" s="46">
        <v>30598</v>
      </c>
      <c r="D79" s="46">
        <v>13615</v>
      </c>
      <c r="E79" s="46">
        <v>45703</v>
      </c>
      <c r="G79" s="624"/>
      <c r="H79" s="624"/>
    </row>
    <row r="80" spans="1:8">
      <c r="A80" s="199" t="s">
        <v>416</v>
      </c>
      <c r="B80" s="199"/>
      <c r="C80" s="199"/>
      <c r="D80" s="212"/>
      <c r="E80" s="212"/>
      <c r="F80" s="199"/>
    </row>
    <row r="82" spans="1:8" ht="20.25" customHeight="1">
      <c r="A82" s="2523" t="s">
        <v>799</v>
      </c>
      <c r="B82" s="2523"/>
      <c r="C82" s="2523"/>
      <c r="D82" s="2523"/>
      <c r="E82" s="2523"/>
      <c r="F82" s="197"/>
      <c r="G82" s="100"/>
      <c r="H82" s="624"/>
    </row>
    <row r="83" spans="1:8">
      <c r="A83" s="169" t="s">
        <v>417</v>
      </c>
      <c r="B83" s="170">
        <v>2007</v>
      </c>
      <c r="C83" s="170">
        <v>2008</v>
      </c>
      <c r="D83" s="170">
        <v>2009</v>
      </c>
      <c r="E83" s="569">
        <v>2010</v>
      </c>
      <c r="H83" s="753"/>
    </row>
    <row r="84" spans="1:8">
      <c r="A84" s="617" t="s">
        <v>14</v>
      </c>
      <c r="B84" s="75">
        <v>4275063</v>
      </c>
      <c r="C84" s="75">
        <v>4673494</v>
      </c>
      <c r="D84" s="75">
        <v>4318504</v>
      </c>
      <c r="E84" s="73">
        <v>5132323</v>
      </c>
      <c r="H84" s="624"/>
    </row>
    <row r="85" spans="1:8">
      <c r="A85" s="39" t="s">
        <v>422</v>
      </c>
      <c r="B85" s="42">
        <v>1075851</v>
      </c>
      <c r="C85" s="42">
        <v>1081783</v>
      </c>
      <c r="D85" s="42">
        <v>1117628</v>
      </c>
      <c r="E85" s="42">
        <v>1348270</v>
      </c>
      <c r="H85" s="624"/>
    </row>
    <row r="86" spans="1:8">
      <c r="A86" s="39" t="s">
        <v>423</v>
      </c>
      <c r="B86" s="42">
        <v>212220</v>
      </c>
      <c r="C86" s="42">
        <v>192722</v>
      </c>
      <c r="D86" s="42">
        <v>163247</v>
      </c>
      <c r="E86" s="42">
        <v>200223</v>
      </c>
      <c r="H86" s="624"/>
    </row>
    <row r="87" spans="1:8">
      <c r="A87" s="39" t="s">
        <v>424</v>
      </c>
      <c r="B87" s="42">
        <v>485824</v>
      </c>
      <c r="C87" s="42">
        <v>457666</v>
      </c>
      <c r="D87" s="42">
        <v>446668</v>
      </c>
      <c r="E87" s="42">
        <v>543326</v>
      </c>
      <c r="H87" s="624"/>
    </row>
    <row r="88" spans="1:8">
      <c r="A88" s="39" t="s">
        <v>425</v>
      </c>
      <c r="B88" s="42">
        <v>617920</v>
      </c>
      <c r="C88" s="42">
        <v>679418</v>
      </c>
      <c r="D88" s="42">
        <v>654807</v>
      </c>
      <c r="E88" s="42">
        <v>767165</v>
      </c>
      <c r="H88" s="624"/>
    </row>
    <row r="89" spans="1:8">
      <c r="A89" s="39" t="s">
        <v>426</v>
      </c>
      <c r="B89" s="42">
        <v>66805</v>
      </c>
      <c r="C89" s="42">
        <v>104970</v>
      </c>
      <c r="D89" s="42">
        <v>119484</v>
      </c>
      <c r="E89" s="42">
        <v>107486</v>
      </c>
      <c r="H89" s="624"/>
    </row>
    <row r="90" spans="1:8">
      <c r="A90" s="39" t="s">
        <v>427</v>
      </c>
      <c r="B90" s="42">
        <v>66699</v>
      </c>
      <c r="C90" s="42">
        <v>78830</v>
      </c>
      <c r="D90" s="42">
        <v>53233</v>
      </c>
      <c r="E90" s="42">
        <v>63974</v>
      </c>
      <c r="H90" s="624"/>
    </row>
    <row r="91" spans="1:8">
      <c r="A91" s="39" t="s">
        <v>273</v>
      </c>
      <c r="B91" s="42">
        <v>1301987</v>
      </c>
      <c r="C91" s="42">
        <v>1517132</v>
      </c>
      <c r="D91" s="42">
        <v>1272993</v>
      </c>
      <c r="E91" s="42">
        <v>1373467</v>
      </c>
      <c r="H91" s="624"/>
    </row>
    <row r="92" spans="1:8">
      <c r="A92" s="39" t="s">
        <v>428</v>
      </c>
      <c r="B92" s="42">
        <v>300743</v>
      </c>
      <c r="C92" s="42">
        <v>428663</v>
      </c>
      <c r="D92" s="42">
        <v>444646</v>
      </c>
      <c r="E92" s="42">
        <v>587711</v>
      </c>
      <c r="H92" s="624"/>
    </row>
    <row r="93" spans="1:8">
      <c r="A93" s="43" t="s">
        <v>429</v>
      </c>
      <c r="B93" s="46">
        <v>147014</v>
      </c>
      <c r="C93" s="46">
        <v>132310</v>
      </c>
      <c r="D93" s="46">
        <v>45798</v>
      </c>
      <c r="E93" s="46">
        <v>140701</v>
      </c>
      <c r="H93" s="624"/>
    </row>
    <row r="94" spans="1:8">
      <c r="A94" s="199" t="s">
        <v>416</v>
      </c>
      <c r="B94" s="199"/>
      <c r="C94" s="199"/>
      <c r="D94" s="212"/>
      <c r="E94" s="212"/>
      <c r="F94" s="199"/>
      <c r="H94" s="624"/>
    </row>
    <row r="95" spans="1:8">
      <c r="A95" s="199"/>
      <c r="B95" s="199"/>
      <c r="C95" s="199"/>
      <c r="D95" s="212"/>
      <c r="E95" s="212"/>
      <c r="F95" s="199"/>
      <c r="H95" s="624"/>
    </row>
    <row r="96" spans="1:8">
      <c r="A96" s="197" t="s">
        <v>800</v>
      </c>
      <c r="B96" s="197"/>
      <c r="C96" s="197"/>
      <c r="D96" s="197"/>
      <c r="E96" s="197"/>
      <c r="H96" s="624"/>
    </row>
    <row r="97" spans="1:10" ht="19.5" customHeight="1">
      <c r="A97" s="553" t="s">
        <v>417</v>
      </c>
      <c r="B97" s="170">
        <v>2009</v>
      </c>
      <c r="C97" s="613">
        <v>2010</v>
      </c>
      <c r="D97" s="613" t="s">
        <v>801</v>
      </c>
      <c r="E97" s="201" t="s">
        <v>671</v>
      </c>
      <c r="F97" s="100"/>
      <c r="H97" s="2150" t="s">
        <v>2180</v>
      </c>
      <c r="I97" s="2151"/>
      <c r="J97" s="2151"/>
    </row>
    <row r="98" spans="1:10">
      <c r="A98" s="30" t="s">
        <v>802</v>
      </c>
      <c r="B98" s="385">
        <v>2.8</v>
      </c>
      <c r="C98" s="489">
        <v>2.83</v>
      </c>
      <c r="D98" s="489">
        <v>0.03</v>
      </c>
      <c r="E98" s="489">
        <v>1.1000000000000001</v>
      </c>
      <c r="F98" s="100"/>
      <c r="H98" s="2151"/>
      <c r="I98" s="2151"/>
      <c r="J98" s="2151"/>
    </row>
    <row r="99" spans="1:10">
      <c r="A99" s="30" t="s">
        <v>422</v>
      </c>
      <c r="B99" s="385">
        <v>1.72</v>
      </c>
      <c r="C99" s="489">
        <v>1.79</v>
      </c>
      <c r="D99" s="489">
        <v>7.0000000000000007E-2</v>
      </c>
      <c r="E99" s="489">
        <v>4.0999999999999996</v>
      </c>
      <c r="F99" s="100"/>
      <c r="H99" s="2151"/>
      <c r="I99" s="2152">
        <v>2009</v>
      </c>
      <c r="J99" s="2152">
        <v>2010</v>
      </c>
    </row>
    <row r="100" spans="1:10">
      <c r="A100" s="30" t="s">
        <v>423</v>
      </c>
      <c r="B100" s="385">
        <v>1.91</v>
      </c>
      <c r="C100" s="489">
        <v>1.96</v>
      </c>
      <c r="D100" s="489">
        <v>0.05</v>
      </c>
      <c r="E100" s="489">
        <v>2.6</v>
      </c>
      <c r="F100" s="100"/>
      <c r="H100" s="30" t="s">
        <v>581</v>
      </c>
      <c r="I100" s="489">
        <v>78.260000000000005</v>
      </c>
      <c r="J100" s="489">
        <v>60.5</v>
      </c>
    </row>
    <row r="101" spans="1:10">
      <c r="A101" s="30" t="s">
        <v>424</v>
      </c>
      <c r="B101" s="385">
        <v>2.81</v>
      </c>
      <c r="C101" s="489">
        <v>2.63</v>
      </c>
      <c r="D101" s="489">
        <v>-0.18</v>
      </c>
      <c r="E101" s="489">
        <v>-6.4</v>
      </c>
      <c r="F101" s="100"/>
      <c r="H101" s="30" t="s">
        <v>582</v>
      </c>
      <c r="I101" s="489">
        <v>83.35</v>
      </c>
      <c r="J101" s="489">
        <v>66.59</v>
      </c>
    </row>
    <row r="102" spans="1:10">
      <c r="A102" s="30" t="s">
        <v>425</v>
      </c>
      <c r="B102" s="385">
        <v>3.76</v>
      </c>
      <c r="C102" s="489">
        <v>3.3</v>
      </c>
      <c r="D102" s="489">
        <v>-0.46</v>
      </c>
      <c r="E102" s="489">
        <v>-12.2</v>
      </c>
      <c r="F102" s="100"/>
      <c r="H102" s="30" t="s">
        <v>583</v>
      </c>
      <c r="I102" s="489">
        <v>83.5</v>
      </c>
      <c r="J102" s="489">
        <v>70.52</v>
      </c>
    </row>
    <row r="103" spans="1:10">
      <c r="A103" s="30" t="s">
        <v>426</v>
      </c>
      <c r="B103" s="385">
        <v>4.59</v>
      </c>
      <c r="C103" s="489">
        <v>3.5</v>
      </c>
      <c r="D103" s="489">
        <v>-1.0900000000000001</v>
      </c>
      <c r="E103" s="489">
        <v>-23.7</v>
      </c>
      <c r="F103" s="100"/>
      <c r="H103" s="30" t="s">
        <v>584</v>
      </c>
      <c r="I103" s="489">
        <v>79.349999999999994</v>
      </c>
      <c r="J103" s="489">
        <v>64.62</v>
      </c>
    </row>
    <row r="104" spans="1:10">
      <c r="A104" s="30" t="s">
        <v>427</v>
      </c>
      <c r="B104" s="385">
        <v>3.92</v>
      </c>
      <c r="C104" s="489">
        <v>3.98</v>
      </c>
      <c r="D104" s="489">
        <v>0.06</v>
      </c>
      <c r="E104" s="489">
        <v>1.5</v>
      </c>
      <c r="F104" s="100"/>
      <c r="H104" s="30" t="s">
        <v>585</v>
      </c>
      <c r="I104" s="489">
        <v>73.92</v>
      </c>
      <c r="J104" s="489">
        <v>61.24</v>
      </c>
    </row>
    <row r="105" spans="1:10">
      <c r="A105" s="30" t="s">
        <v>273</v>
      </c>
      <c r="B105" s="385">
        <v>3.91</v>
      </c>
      <c r="C105" s="489">
        <v>4.34</v>
      </c>
      <c r="D105" s="489">
        <v>0.43</v>
      </c>
      <c r="E105" s="489">
        <v>11</v>
      </c>
      <c r="F105" s="100"/>
      <c r="H105" s="30" t="s">
        <v>586</v>
      </c>
      <c r="I105" s="489">
        <v>71.34</v>
      </c>
      <c r="J105" s="489">
        <v>61.06</v>
      </c>
    </row>
    <row r="106" spans="1:10">
      <c r="A106" s="30" t="s">
        <v>428</v>
      </c>
      <c r="B106" s="385">
        <v>4.8</v>
      </c>
      <c r="C106" s="489">
        <v>5.43</v>
      </c>
      <c r="D106" s="489">
        <v>0.63</v>
      </c>
      <c r="E106" s="489">
        <v>13.1</v>
      </c>
      <c r="F106" s="100"/>
      <c r="H106" s="30" t="s">
        <v>587</v>
      </c>
      <c r="I106" s="489">
        <v>68.430000000000007</v>
      </c>
      <c r="J106" s="489">
        <v>59.22</v>
      </c>
    </row>
    <row r="107" spans="1:10">
      <c r="A107" s="198" t="s">
        <v>429</v>
      </c>
      <c r="B107" s="491">
        <v>3.36</v>
      </c>
      <c r="C107" s="491">
        <v>3.08</v>
      </c>
      <c r="D107" s="491">
        <v>-0.28000000000000003</v>
      </c>
      <c r="E107" s="491">
        <v>-8.3000000000000007</v>
      </c>
      <c r="F107" s="100"/>
      <c r="H107" s="30" t="s">
        <v>588</v>
      </c>
      <c r="I107" s="489">
        <v>64.959999999999994</v>
      </c>
      <c r="J107" s="489">
        <v>51.42</v>
      </c>
    </row>
    <row r="108" spans="1:10">
      <c r="A108" s="199" t="s">
        <v>416</v>
      </c>
      <c r="B108" s="199"/>
      <c r="C108" s="199"/>
      <c r="D108" s="212"/>
      <c r="E108" s="212"/>
      <c r="H108" s="30" t="s">
        <v>589</v>
      </c>
      <c r="I108" s="489">
        <v>66.13</v>
      </c>
      <c r="J108" s="489">
        <v>61.02</v>
      </c>
    </row>
    <row r="109" spans="1:10">
      <c r="H109" s="30" t="s">
        <v>590</v>
      </c>
      <c r="I109" s="489">
        <v>78.09</v>
      </c>
      <c r="J109" s="489">
        <v>72.02</v>
      </c>
    </row>
    <row r="110" spans="1:10">
      <c r="A110" s="197" t="s">
        <v>803</v>
      </c>
      <c r="B110" s="197"/>
      <c r="C110" s="197"/>
      <c r="D110" s="197"/>
      <c r="E110" s="197"/>
      <c r="H110" s="30" t="s">
        <v>591</v>
      </c>
      <c r="I110" s="489">
        <v>65.25</v>
      </c>
      <c r="J110" s="489">
        <v>77.150000000000006</v>
      </c>
    </row>
    <row r="111" spans="1:10">
      <c r="A111" s="553" t="s">
        <v>417</v>
      </c>
      <c r="B111" s="170"/>
      <c r="C111" s="613">
        <v>2009</v>
      </c>
      <c r="D111" s="613">
        <v>2010</v>
      </c>
      <c r="E111" s="201" t="s">
        <v>671</v>
      </c>
      <c r="H111" s="198" t="s">
        <v>592</v>
      </c>
      <c r="I111" s="491">
        <v>59.71</v>
      </c>
      <c r="J111" s="491">
        <v>70.2</v>
      </c>
    </row>
    <row r="112" spans="1:10">
      <c r="A112" s="243" t="s">
        <v>802</v>
      </c>
      <c r="B112" s="92"/>
      <c r="C112" s="492">
        <v>72.17</v>
      </c>
      <c r="D112" s="492">
        <v>64.680000000000007</v>
      </c>
      <c r="E112" s="492">
        <v>-10.4</v>
      </c>
    </row>
    <row r="113" spans="1:10">
      <c r="A113" s="30" t="s">
        <v>581</v>
      </c>
      <c r="B113" s="81"/>
      <c r="C113" s="489">
        <v>78.260000000000005</v>
      </c>
      <c r="D113" s="489">
        <v>60.5</v>
      </c>
      <c r="E113" s="489">
        <v>-22.7</v>
      </c>
    </row>
    <row r="114" spans="1:10">
      <c r="A114" s="30" t="s">
        <v>582</v>
      </c>
      <c r="B114" s="81"/>
      <c r="C114" s="489">
        <v>83.35</v>
      </c>
      <c r="D114" s="489">
        <v>66.59</v>
      </c>
      <c r="E114" s="489">
        <v>-20.100000000000001</v>
      </c>
    </row>
    <row r="115" spans="1:10">
      <c r="A115" s="30" t="s">
        <v>583</v>
      </c>
      <c r="B115" s="81"/>
      <c r="C115" s="489">
        <v>83.5</v>
      </c>
      <c r="D115" s="489">
        <v>70.52</v>
      </c>
      <c r="E115" s="489">
        <v>-15.5</v>
      </c>
    </row>
    <row r="116" spans="1:10">
      <c r="A116" s="30" t="s">
        <v>584</v>
      </c>
      <c r="B116" s="81"/>
      <c r="C116" s="489">
        <v>79.349999999999994</v>
      </c>
      <c r="D116" s="489">
        <v>64.62</v>
      </c>
      <c r="E116" s="489">
        <v>-18.600000000000001</v>
      </c>
    </row>
    <row r="117" spans="1:10">
      <c r="A117" s="30" t="s">
        <v>585</v>
      </c>
      <c r="B117" s="81"/>
      <c r="C117" s="489">
        <v>73.92</v>
      </c>
      <c r="D117" s="489">
        <v>61.24</v>
      </c>
      <c r="E117" s="489">
        <v>-17.2</v>
      </c>
    </row>
    <row r="118" spans="1:10">
      <c r="A118" s="30" t="s">
        <v>586</v>
      </c>
      <c r="B118" s="81"/>
      <c r="C118" s="489">
        <v>71.34</v>
      </c>
      <c r="D118" s="489">
        <v>61.06</v>
      </c>
      <c r="E118" s="489">
        <v>-14.4</v>
      </c>
    </row>
    <row r="119" spans="1:10">
      <c r="A119" s="30" t="s">
        <v>587</v>
      </c>
      <c r="B119" s="81"/>
      <c r="C119" s="489">
        <v>68.430000000000007</v>
      </c>
      <c r="D119" s="489">
        <v>59.22</v>
      </c>
      <c r="E119" s="489">
        <v>-13.5</v>
      </c>
      <c r="H119" s="2153" t="s">
        <v>2181</v>
      </c>
    </row>
    <row r="120" spans="1:10">
      <c r="A120" s="30" t="s">
        <v>588</v>
      </c>
      <c r="B120" s="81"/>
      <c r="C120" s="489">
        <v>64.959999999999994</v>
      </c>
      <c r="D120" s="489">
        <v>51.42</v>
      </c>
      <c r="E120" s="489">
        <v>-20.8</v>
      </c>
      <c r="H120" s="2153"/>
      <c r="I120" s="58">
        <v>2009</v>
      </c>
      <c r="J120" s="58">
        <v>2010</v>
      </c>
    </row>
    <row r="121" spans="1:10">
      <c r="A121" s="30" t="s">
        <v>589</v>
      </c>
      <c r="B121" s="82"/>
      <c r="C121" s="489">
        <v>66.13</v>
      </c>
      <c r="D121" s="489">
        <v>61.02</v>
      </c>
      <c r="E121" s="489">
        <v>-7.7</v>
      </c>
      <c r="H121" s="2153" t="s">
        <v>2182</v>
      </c>
      <c r="I121" s="58">
        <v>130</v>
      </c>
      <c r="J121" s="58">
        <v>146</v>
      </c>
    </row>
    <row r="122" spans="1:10">
      <c r="A122" s="30" t="s">
        <v>590</v>
      </c>
      <c r="B122" s="82"/>
      <c r="C122" s="489">
        <v>78.09</v>
      </c>
      <c r="D122" s="489">
        <v>72.02</v>
      </c>
      <c r="E122" s="489">
        <v>-7.8</v>
      </c>
      <c r="H122" s="2153" t="s">
        <v>582</v>
      </c>
      <c r="I122" s="58">
        <v>116</v>
      </c>
      <c r="J122" s="58">
        <v>150</v>
      </c>
    </row>
    <row r="123" spans="1:10">
      <c r="A123" s="30" t="s">
        <v>591</v>
      </c>
      <c r="B123" s="81"/>
      <c r="C123" s="489">
        <v>65.25</v>
      </c>
      <c r="D123" s="489">
        <v>77.150000000000006</v>
      </c>
      <c r="E123" s="489">
        <v>18.2</v>
      </c>
      <c r="H123" s="2153" t="s">
        <v>583</v>
      </c>
      <c r="I123" s="58">
        <v>144</v>
      </c>
      <c r="J123" s="58">
        <v>166</v>
      </c>
    </row>
    <row r="124" spans="1:10">
      <c r="A124" s="198" t="s">
        <v>592</v>
      </c>
      <c r="B124" s="84"/>
      <c r="C124" s="491">
        <v>59.71</v>
      </c>
      <c r="D124" s="491">
        <v>70.2</v>
      </c>
      <c r="E124" s="491">
        <v>17.600000000000001</v>
      </c>
      <c r="H124" s="2153" t="s">
        <v>584</v>
      </c>
      <c r="I124" s="58">
        <v>150</v>
      </c>
      <c r="J124" s="58">
        <v>168</v>
      </c>
    </row>
    <row r="125" spans="1:10">
      <c r="A125" s="258" t="s">
        <v>416</v>
      </c>
      <c r="B125" s="81"/>
      <c r="C125" s="82"/>
      <c r="D125" s="82"/>
      <c r="E125" s="82"/>
      <c r="H125" s="2153" t="s">
        <v>585</v>
      </c>
      <c r="I125" s="58">
        <v>142</v>
      </c>
      <c r="J125" s="58">
        <v>161</v>
      </c>
    </row>
    <row r="126" spans="1:10">
      <c r="A126" s="30"/>
      <c r="B126" s="81"/>
      <c r="C126" s="82"/>
      <c r="D126" s="82"/>
      <c r="E126" s="82"/>
      <c r="H126" s="2153" t="s">
        <v>586</v>
      </c>
      <c r="I126" s="58">
        <v>124</v>
      </c>
      <c r="J126" s="58">
        <v>146</v>
      </c>
    </row>
    <row r="127" spans="1:10">
      <c r="A127" s="2460" t="s">
        <v>804</v>
      </c>
      <c r="B127" s="2460"/>
      <c r="C127" s="2460"/>
      <c r="D127" s="2460"/>
      <c r="E127" s="2460"/>
      <c r="H127" s="2153" t="s">
        <v>587</v>
      </c>
      <c r="I127" s="58">
        <v>119</v>
      </c>
      <c r="J127" s="58">
        <v>138</v>
      </c>
    </row>
    <row r="128" spans="1:10">
      <c r="A128" s="266" t="s">
        <v>431</v>
      </c>
      <c r="B128" s="656"/>
      <c r="C128" s="656"/>
      <c r="D128" s="656"/>
      <c r="E128" s="656"/>
      <c r="H128" s="2153" t="s">
        <v>588</v>
      </c>
      <c r="I128" s="58">
        <v>116</v>
      </c>
      <c r="J128" s="58">
        <v>122</v>
      </c>
    </row>
    <row r="129" spans="1:10">
      <c r="A129" s="169" t="s">
        <v>82</v>
      </c>
      <c r="B129" s="170">
        <v>2007</v>
      </c>
      <c r="C129" s="170">
        <v>2008</v>
      </c>
      <c r="D129" s="170">
        <v>2009</v>
      </c>
      <c r="E129" s="569">
        <v>2010</v>
      </c>
      <c r="H129" s="2153" t="s">
        <v>589</v>
      </c>
      <c r="I129" s="58">
        <v>103</v>
      </c>
      <c r="J129" s="58">
        <v>130</v>
      </c>
    </row>
    <row r="130" spans="1:10">
      <c r="A130" s="617" t="s">
        <v>432</v>
      </c>
      <c r="B130" s="75">
        <v>2809297</v>
      </c>
      <c r="C130" s="75">
        <v>4304871</v>
      </c>
      <c r="D130" s="75">
        <v>4293074</v>
      </c>
      <c r="E130" s="75">
        <v>4228398.75502</v>
      </c>
      <c r="H130" s="2153" t="s">
        <v>590</v>
      </c>
      <c r="I130" s="58">
        <v>128</v>
      </c>
      <c r="J130" s="58">
        <v>151</v>
      </c>
    </row>
    <row r="131" spans="1:10">
      <c r="A131" s="39" t="s">
        <v>433</v>
      </c>
      <c r="B131" s="42">
        <v>1610552</v>
      </c>
      <c r="C131" s="42">
        <v>2660413</v>
      </c>
      <c r="D131" s="42">
        <v>2582842</v>
      </c>
      <c r="E131" s="42">
        <v>2268912.54819</v>
      </c>
      <c r="H131" s="2153" t="s">
        <v>591</v>
      </c>
      <c r="I131" s="58">
        <v>133</v>
      </c>
      <c r="J131" s="58">
        <v>169</v>
      </c>
    </row>
    <row r="132" spans="1:10">
      <c r="A132" s="39" t="s">
        <v>434</v>
      </c>
      <c r="B132" s="42">
        <v>851704</v>
      </c>
      <c r="C132" s="42">
        <v>1311305</v>
      </c>
      <c r="D132" s="42">
        <v>1378928</v>
      </c>
      <c r="E132" s="42">
        <v>1507386.74826</v>
      </c>
      <c r="H132" s="2153" t="s">
        <v>592</v>
      </c>
      <c r="I132" s="58">
        <v>136</v>
      </c>
      <c r="J132" s="58">
        <v>165</v>
      </c>
    </row>
    <row r="133" spans="1:10">
      <c r="A133" s="43" t="s">
        <v>435</v>
      </c>
      <c r="B133" s="46">
        <v>347041</v>
      </c>
      <c r="C133" s="46">
        <v>333153</v>
      </c>
      <c r="D133" s="46">
        <v>331303</v>
      </c>
      <c r="E133" s="46">
        <v>452099.45857000002</v>
      </c>
    </row>
    <row r="134" spans="1:10">
      <c r="A134" s="199" t="s">
        <v>416</v>
      </c>
      <c r="B134" s="213"/>
      <c r="C134" s="213"/>
      <c r="D134" s="213"/>
      <c r="E134" s="213"/>
    </row>
    <row r="136" spans="1:10">
      <c r="A136" s="214" t="s">
        <v>891</v>
      </c>
    </row>
  </sheetData>
  <protectedRanges>
    <protectedRange sqref="B6:D11" name="Range1_8_1"/>
    <protectedRange sqref="B130:D133" name="Range1_5_2_2"/>
    <protectedRange sqref="B85:D93" name="Range1_7_3_1"/>
    <protectedRange sqref="E71:E78" name="Range1_3_5_1"/>
    <protectedRange sqref="B71:D79" name="Range1_6_2_1"/>
    <protectedRange sqref="B41:E49" name="Range1_9_2_1"/>
    <protectedRange sqref="B99:C107" name="Range1_7_3_1_1"/>
    <protectedRange sqref="B113:C124" name="Range1_7_3_1_2"/>
  </protectedRanges>
  <mergeCells count="5">
    <mergeCell ref="A2:F2"/>
    <mergeCell ref="A53:E53"/>
    <mergeCell ref="A68:E68"/>
    <mergeCell ref="A82:E82"/>
    <mergeCell ref="A127:E127"/>
  </mergeCells>
  <pageMargins left="0.7" right="0.7" top="0.75" bottom="0.56999999999999995" header="0.3" footer="0.3"/>
  <pageSetup paperSize="9" scale="71" orientation="portrait" r:id="rId1"/>
  <headerFooter>
    <oddFooter>&amp;C&amp;P</oddFooter>
  </headerFooter>
  <rowBreaks count="2" manualBreakCount="2">
    <brk id="37" max="16383" man="1"/>
    <brk id="81"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E17"/>
  <sheetViews>
    <sheetView view="pageBreakPreview" zoomScaleSheetLayoutView="100" workbookViewId="0">
      <selection activeCell="B22" sqref="B22"/>
    </sheetView>
  </sheetViews>
  <sheetFormatPr defaultRowHeight="15"/>
  <cols>
    <col min="3" max="3" width="11.7109375" customWidth="1"/>
    <col min="4" max="4" width="12" customWidth="1"/>
  </cols>
  <sheetData>
    <row r="5" spans="2:5" ht="18.75">
      <c r="B5" s="754" t="s">
        <v>951</v>
      </c>
      <c r="E5" s="755"/>
    </row>
    <row r="6" spans="2:5" ht="18.75">
      <c r="B6" s="754" t="s">
        <v>952</v>
      </c>
    </row>
    <row r="7" spans="2:5" ht="18.75">
      <c r="B7" s="754" t="s">
        <v>953</v>
      </c>
    </row>
    <row r="8" spans="2:5" ht="18.75">
      <c r="B8" s="754" t="s">
        <v>954</v>
      </c>
    </row>
    <row r="9" spans="2:5" ht="18.75">
      <c r="B9" s="754" t="s">
        <v>955</v>
      </c>
    </row>
    <row r="14" spans="2:5">
      <c r="C14" s="756"/>
    </row>
    <row r="15" spans="2:5">
      <c r="C15" s="756"/>
    </row>
    <row r="16" spans="2:5">
      <c r="C16" s="756"/>
    </row>
    <row r="17" spans="3:3">
      <c r="C17" s="75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O248"/>
  <sheetViews>
    <sheetView view="pageBreakPreview" topLeftCell="A128" zoomScaleSheetLayoutView="100" workbookViewId="0">
      <selection activeCell="K143" sqref="K143"/>
    </sheetView>
  </sheetViews>
  <sheetFormatPr defaultRowHeight="15"/>
  <cols>
    <col min="1" max="1" width="44.28515625" style="58" customWidth="1"/>
    <col min="2" max="2" width="11.28515625" style="58" bestFit="1" customWidth="1"/>
    <col min="3" max="3" width="12.5703125" style="58" bestFit="1" customWidth="1"/>
    <col min="4" max="4" width="11.7109375" style="58" customWidth="1"/>
    <col min="5" max="5" width="10.42578125" style="58" customWidth="1"/>
    <col min="6" max="6" width="22.85546875" style="58" bestFit="1" customWidth="1"/>
    <col min="7" max="7" width="13.140625" style="58" bestFit="1" customWidth="1"/>
    <col min="8" max="9" width="9.140625" style="58"/>
    <col min="10" max="10" width="11" style="58" bestFit="1" customWidth="1"/>
    <col min="11" max="12" width="9.140625" style="58"/>
    <col min="13" max="13" width="10.85546875" style="58" customWidth="1"/>
    <col min="14" max="16384" width="9.140625" style="58"/>
  </cols>
  <sheetData>
    <row r="1" spans="1:5" ht="18" customHeight="1">
      <c r="A1" s="195" t="s">
        <v>135</v>
      </c>
    </row>
    <row r="2" spans="1:5" ht="279.75" customHeight="1">
      <c r="A2" s="2456" t="s">
        <v>949</v>
      </c>
      <c r="B2" s="2457"/>
      <c r="C2" s="2457"/>
      <c r="D2" s="2457"/>
      <c r="E2" s="2457"/>
    </row>
    <row r="4" spans="1:5" ht="15.75">
      <c r="A4" s="662"/>
    </row>
    <row r="5" spans="1:5" ht="30.75" customHeight="1">
      <c r="A5" s="624" t="s">
        <v>918</v>
      </c>
      <c r="B5" s="624"/>
      <c r="C5" s="36">
        <v>620316.47685125063</v>
      </c>
      <c r="D5" s="2458">
        <v>2010</v>
      </c>
      <c r="E5" s="624"/>
    </row>
    <row r="6" spans="1:5" ht="23.25" customHeight="1">
      <c r="A6" s="624" t="s">
        <v>946</v>
      </c>
      <c r="B6" s="624"/>
      <c r="C6" s="663">
        <v>0.49662867604081701</v>
      </c>
      <c r="D6" s="2458"/>
      <c r="E6" s="624"/>
    </row>
    <row r="7" spans="1:5" ht="21.75" customHeight="1">
      <c r="A7" s="624" t="s">
        <v>947</v>
      </c>
      <c r="B7" s="624"/>
      <c r="C7" s="664">
        <v>315.256247199082</v>
      </c>
      <c r="D7" s="2458"/>
      <c r="E7" s="624"/>
    </row>
    <row r="8" spans="1:5" ht="23.25" customHeight="1">
      <c r="A8" s="624" t="s">
        <v>919</v>
      </c>
      <c r="B8" s="624"/>
      <c r="C8" s="665">
        <v>177466.76090767985</v>
      </c>
      <c r="D8" s="2458"/>
      <c r="E8" s="624"/>
    </row>
    <row r="9" spans="1:5" ht="22.5" customHeight="1">
      <c r="A9" s="624" t="s">
        <v>910</v>
      </c>
      <c r="B9" s="624"/>
      <c r="C9" s="665">
        <v>51611.957614908708</v>
      </c>
      <c r="D9" s="2458"/>
      <c r="E9" s="624"/>
    </row>
    <row r="10" spans="1:5" ht="22.5" customHeight="1">
      <c r="A10" s="624" t="s">
        <v>733</v>
      </c>
      <c r="B10" s="624"/>
      <c r="C10" s="665">
        <v>202437.03265110278</v>
      </c>
      <c r="D10" s="2458"/>
      <c r="E10" s="624"/>
    </row>
    <row r="11" spans="1:5" ht="23.25" customHeight="1">
      <c r="A11" s="624" t="s">
        <v>734</v>
      </c>
      <c r="B11" s="624"/>
      <c r="C11" s="666">
        <v>11610.884797999999</v>
      </c>
      <c r="D11" s="2458"/>
      <c r="E11" s="624"/>
    </row>
    <row r="12" spans="1:5" ht="23.25" customHeight="1">
      <c r="A12" s="624" t="s">
        <v>735</v>
      </c>
      <c r="B12" s="624"/>
      <c r="C12" s="666">
        <v>10991.670990000001</v>
      </c>
      <c r="D12" s="2458"/>
      <c r="E12" s="624"/>
    </row>
    <row r="13" spans="1:5" ht="21" customHeight="1">
      <c r="A13" s="624" t="s">
        <v>736</v>
      </c>
      <c r="B13" s="624"/>
      <c r="C13" s="666">
        <v>86574.122810999994</v>
      </c>
      <c r="D13" s="2458"/>
      <c r="E13" s="624"/>
    </row>
    <row r="14" spans="1:5" ht="21.75" customHeight="1">
      <c r="A14" s="624" t="s">
        <v>136</v>
      </c>
      <c r="B14" s="624"/>
      <c r="C14" s="667">
        <v>3.0599999999999999E-2</v>
      </c>
      <c r="D14" s="2458"/>
      <c r="E14" s="624"/>
    </row>
    <row r="17" spans="1:13" ht="19.5" customHeight="1">
      <c r="A17" s="195" t="s">
        <v>137</v>
      </c>
    </row>
    <row r="18" spans="1:13" ht="249.75" customHeight="1">
      <c r="A18" s="2456" t="s">
        <v>934</v>
      </c>
      <c r="B18" s="2457"/>
      <c r="C18" s="2457"/>
      <c r="D18" s="2457"/>
      <c r="E18" s="2457"/>
    </row>
    <row r="19" spans="1:13" hidden="1"/>
    <row r="20" spans="1:13">
      <c r="A20" s="2459" t="s">
        <v>138</v>
      </c>
      <c r="B20" s="2459"/>
      <c r="C20" s="2459"/>
      <c r="D20" s="2459"/>
      <c r="E20" s="2459"/>
      <c r="F20" s="100"/>
      <c r="G20" s="100"/>
      <c r="H20" s="100"/>
    </row>
    <row r="21" spans="1:13">
      <c r="A21" s="260" t="s">
        <v>139</v>
      </c>
      <c r="B21" s="71"/>
      <c r="C21" s="71"/>
      <c r="D21" s="71"/>
      <c r="E21" s="71"/>
      <c r="F21" s="27"/>
    </row>
    <row r="22" spans="1:13">
      <c r="A22" s="169" t="s">
        <v>140</v>
      </c>
      <c r="B22" s="170">
        <v>2005</v>
      </c>
      <c r="C22" s="170">
        <v>2008</v>
      </c>
      <c r="D22" s="170">
        <v>2009</v>
      </c>
      <c r="E22" s="170" t="s">
        <v>83</v>
      </c>
    </row>
    <row r="23" spans="1:13">
      <c r="A23" s="72" t="s">
        <v>14</v>
      </c>
      <c r="B23" s="73">
        <v>383429.8325380598</v>
      </c>
      <c r="C23" s="73">
        <v>705159.12021122978</v>
      </c>
      <c r="D23" s="73">
        <v>535310.82681124576</v>
      </c>
      <c r="E23" s="73">
        <v>620316.47685125063</v>
      </c>
      <c r="F23" s="40"/>
      <c r="G23" s="40"/>
      <c r="H23" s="40"/>
      <c r="I23" s="40"/>
      <c r="J23" s="40"/>
      <c r="K23" s="40"/>
      <c r="L23" s="40"/>
      <c r="M23" s="40"/>
    </row>
    <row r="24" spans="1:13">
      <c r="A24" s="74" t="s">
        <v>141</v>
      </c>
      <c r="B24" s="75">
        <v>365641.47431658325</v>
      </c>
      <c r="C24" s="75">
        <v>675437.8306116279</v>
      </c>
      <c r="D24" s="75">
        <v>505670.78912866523</v>
      </c>
      <c r="E24" s="75">
        <v>586930.58316392999</v>
      </c>
      <c r="F24" s="40"/>
      <c r="G24" s="40"/>
      <c r="H24" s="40"/>
      <c r="I24" s="40"/>
      <c r="J24" s="40"/>
      <c r="K24" s="40"/>
      <c r="L24" s="40"/>
      <c r="M24" s="40"/>
    </row>
    <row r="25" spans="1:13">
      <c r="A25" s="39" t="s">
        <v>142</v>
      </c>
      <c r="B25" s="42">
        <v>5862.8909999999996</v>
      </c>
      <c r="C25" s="42">
        <v>5785.6491999999998</v>
      </c>
      <c r="D25" s="42">
        <v>5988.1469219999999</v>
      </c>
      <c r="E25" s="41">
        <v>6111.3883103553844</v>
      </c>
      <c r="F25" s="40"/>
      <c r="G25" s="40"/>
      <c r="H25" s="40"/>
      <c r="I25" s="40"/>
      <c r="J25" s="40"/>
      <c r="K25" s="40"/>
      <c r="L25" s="40"/>
      <c r="M25" s="40"/>
    </row>
    <row r="26" spans="1:13">
      <c r="A26" s="39" t="s">
        <v>143</v>
      </c>
      <c r="B26" s="42">
        <v>215454.69</v>
      </c>
      <c r="C26" s="42">
        <v>412773.56711949804</v>
      </c>
      <c r="D26" s="42">
        <v>239006.01164074999</v>
      </c>
      <c r="E26" s="41">
        <v>308022.28163260425</v>
      </c>
      <c r="F26" s="40"/>
      <c r="G26" s="40"/>
      <c r="H26" s="40"/>
      <c r="I26" s="40"/>
      <c r="J26" s="40"/>
      <c r="K26" s="40"/>
      <c r="L26" s="40"/>
      <c r="M26" s="40"/>
    </row>
    <row r="27" spans="1:13">
      <c r="A27" s="39" t="s">
        <v>403</v>
      </c>
      <c r="B27" s="42">
        <v>215454.69</v>
      </c>
      <c r="C27" s="42">
        <v>412773.56711949804</v>
      </c>
      <c r="D27" s="42">
        <v>239006.01164074999</v>
      </c>
      <c r="E27" s="41">
        <v>308022.28163260425</v>
      </c>
      <c r="J27" s="40"/>
      <c r="K27" s="40"/>
      <c r="L27" s="40"/>
      <c r="M27" s="40"/>
    </row>
    <row r="28" spans="1:13">
      <c r="A28" s="39" t="s">
        <v>144</v>
      </c>
      <c r="B28" s="42">
        <v>28644.619999999992</v>
      </c>
      <c r="C28" s="42">
        <v>39210.925072160477</v>
      </c>
      <c r="D28" s="42">
        <v>30559.738857904591</v>
      </c>
      <c r="E28" s="41">
        <v>33860.19065455829</v>
      </c>
      <c r="J28" s="40"/>
      <c r="K28" s="40"/>
      <c r="L28" s="40"/>
      <c r="M28" s="40"/>
    </row>
    <row r="29" spans="1:13">
      <c r="A29" s="39" t="s">
        <v>145</v>
      </c>
      <c r="B29" s="42">
        <v>8654.5210000000006</v>
      </c>
      <c r="C29" s="42">
        <v>14009.903397567379</v>
      </c>
      <c r="D29" s="42">
        <v>14457.668172</v>
      </c>
      <c r="E29" s="41">
        <v>14365.681349575683</v>
      </c>
      <c r="J29" s="40"/>
      <c r="K29" s="40"/>
      <c r="L29" s="40"/>
      <c r="M29" s="40"/>
    </row>
    <row r="30" spans="1:13">
      <c r="A30" s="39" t="s">
        <v>146</v>
      </c>
      <c r="B30" s="42">
        <v>26321.338544798724</v>
      </c>
      <c r="C30" s="42">
        <v>65654.762847999998</v>
      </c>
      <c r="D30" s="42">
        <v>79310.199781648902</v>
      </c>
      <c r="E30" s="41">
        <v>80925.201364058201</v>
      </c>
      <c r="J30" s="40"/>
      <c r="K30" s="40"/>
      <c r="L30" s="40"/>
      <c r="M30" s="40"/>
    </row>
    <row r="31" spans="1:13">
      <c r="A31" s="77" t="s">
        <v>147</v>
      </c>
      <c r="B31" s="42">
        <v>19864.359</v>
      </c>
      <c r="C31" s="42">
        <v>32478.936776999999</v>
      </c>
      <c r="D31" s="42">
        <v>28483.931448296928</v>
      </c>
      <c r="E31" s="41">
        <v>29999.228934533279</v>
      </c>
      <c r="J31" s="40"/>
      <c r="K31" s="40"/>
      <c r="L31" s="40"/>
      <c r="M31" s="40"/>
    </row>
    <row r="32" spans="1:13">
      <c r="A32" s="39" t="s">
        <v>148</v>
      </c>
      <c r="B32" s="42">
        <v>3601.5610000000001</v>
      </c>
      <c r="C32" s="42">
        <v>6761.98305426152</v>
      </c>
      <c r="D32" s="42">
        <v>6282.6298348710898</v>
      </c>
      <c r="E32" s="41">
        <v>6571.6308072751599</v>
      </c>
      <c r="J32" s="40"/>
      <c r="K32" s="40"/>
      <c r="L32" s="40"/>
      <c r="M32" s="40"/>
    </row>
    <row r="33" spans="1:13">
      <c r="A33" s="39" t="s">
        <v>149</v>
      </c>
      <c r="B33" s="42">
        <v>23603.601201488156</v>
      </c>
      <c r="C33" s="42">
        <v>39917.618654000005</v>
      </c>
      <c r="D33" s="42">
        <v>39134.090066379598</v>
      </c>
      <c r="E33" s="41">
        <v>39661.287786866094</v>
      </c>
      <c r="J33" s="40"/>
      <c r="K33" s="40"/>
      <c r="L33" s="40"/>
      <c r="M33" s="40"/>
    </row>
    <row r="34" spans="1:13">
      <c r="A34" s="39" t="s">
        <v>150</v>
      </c>
      <c r="B34" s="42">
        <v>25621.237686755769</v>
      </c>
      <c r="C34" s="42">
        <v>46748.937010771304</v>
      </c>
      <c r="D34" s="42">
        <v>50223.345467421153</v>
      </c>
      <c r="E34" s="41">
        <v>53413.612217737376</v>
      </c>
      <c r="J34" s="40"/>
      <c r="K34" s="40"/>
      <c r="L34" s="40"/>
      <c r="M34" s="40"/>
    </row>
    <row r="35" spans="1:13">
      <c r="A35" s="39" t="s">
        <v>151</v>
      </c>
      <c r="B35" s="42">
        <v>8012.6548835405647</v>
      </c>
      <c r="C35" s="42">
        <v>12095.547478369044</v>
      </c>
      <c r="D35" s="42">
        <v>12225.026937392993</v>
      </c>
      <c r="E35" s="41">
        <v>14000.080106366346</v>
      </c>
      <c r="J35" s="40"/>
      <c r="K35" s="40"/>
      <c r="L35" s="40"/>
      <c r="M35" s="40"/>
    </row>
    <row r="36" spans="1:13">
      <c r="A36" s="74" t="s">
        <v>152</v>
      </c>
      <c r="B36" s="75">
        <v>17987.634808476527</v>
      </c>
      <c r="C36" s="75">
        <v>29575.054082000002</v>
      </c>
      <c r="D36" s="75">
        <v>30153.6825114536</v>
      </c>
      <c r="E36" s="76">
        <v>34497.546877769644</v>
      </c>
      <c r="J36" s="40"/>
      <c r="K36" s="40"/>
      <c r="L36" s="40"/>
      <c r="M36" s="40"/>
    </row>
    <row r="37" spans="1:13">
      <c r="A37" s="74" t="s">
        <v>153</v>
      </c>
      <c r="B37" s="75">
        <v>10324</v>
      </c>
      <c r="C37" s="75">
        <v>18652.900214701851</v>
      </c>
      <c r="D37" s="75">
        <v>20558.503262419999</v>
      </c>
      <c r="E37" s="76">
        <v>23231.108686534597</v>
      </c>
      <c r="J37" s="40"/>
      <c r="K37" s="40"/>
      <c r="L37" s="40"/>
      <c r="M37" s="40"/>
    </row>
    <row r="38" spans="1:13">
      <c r="A38" s="74" t="s">
        <v>154</v>
      </c>
      <c r="B38" s="75">
        <v>912.52941299999998</v>
      </c>
      <c r="C38" s="75">
        <v>1308.79062</v>
      </c>
      <c r="D38" s="75">
        <v>1502.831430486624</v>
      </c>
      <c r="E38" s="76">
        <v>1647.7043803855345</v>
      </c>
      <c r="J38" s="40"/>
      <c r="K38" s="40"/>
      <c r="L38" s="40"/>
      <c r="M38" s="40"/>
    </row>
    <row r="39" spans="1:13">
      <c r="A39" s="43" t="s">
        <v>155</v>
      </c>
      <c r="B39" s="46">
        <v>11435.806</v>
      </c>
      <c r="C39" s="46">
        <v>19815.455317100001</v>
      </c>
      <c r="D39" s="46">
        <v>22574.9795217797</v>
      </c>
      <c r="E39" s="45">
        <v>25990.466257369098</v>
      </c>
      <c r="F39" s="40"/>
      <c r="G39" s="40"/>
      <c r="H39" s="40"/>
      <c r="I39" s="40"/>
      <c r="J39" s="40"/>
    </row>
    <row r="40" spans="1:13">
      <c r="A40" s="27" t="s">
        <v>725</v>
      </c>
      <c r="B40" s="27"/>
      <c r="C40" s="27"/>
      <c r="D40" s="78"/>
      <c r="E40" s="78"/>
      <c r="F40" s="27"/>
      <c r="G40" s="27"/>
      <c r="H40" s="27"/>
    </row>
    <row r="41" spans="1:13">
      <c r="A41" s="27" t="s">
        <v>834</v>
      </c>
      <c r="B41" s="42"/>
      <c r="C41" s="42"/>
      <c r="D41" s="42"/>
      <c r="E41" s="66"/>
      <c r="F41" s="624"/>
      <c r="G41" s="624"/>
      <c r="H41" s="624"/>
    </row>
    <row r="43" spans="1:13" ht="19.5" customHeight="1">
      <c r="A43" s="2460" t="s">
        <v>156</v>
      </c>
      <c r="B43" s="2460"/>
      <c r="C43" s="2460"/>
      <c r="D43" s="2460"/>
      <c r="E43" s="2460"/>
    </row>
    <row r="44" spans="1:13">
      <c r="A44" s="668" t="s">
        <v>82</v>
      </c>
      <c r="B44" s="170">
        <v>2005</v>
      </c>
      <c r="C44" s="170">
        <v>2008</v>
      </c>
      <c r="D44" s="170">
        <v>2009</v>
      </c>
      <c r="E44" s="170" t="s">
        <v>83</v>
      </c>
    </row>
    <row r="45" spans="1:13">
      <c r="A45" s="79" t="s">
        <v>737</v>
      </c>
      <c r="B45" s="80">
        <v>383429.8325380598</v>
      </c>
      <c r="C45" s="80">
        <v>705159.12021122978</v>
      </c>
      <c r="D45" s="80">
        <v>535310.82681124576</v>
      </c>
      <c r="E45" s="80">
        <v>620316.47685125063</v>
      </c>
      <c r="H45" s="40"/>
      <c r="I45" s="40"/>
      <c r="J45" s="40"/>
    </row>
    <row r="46" spans="1:13">
      <c r="A46" s="79" t="s">
        <v>738</v>
      </c>
      <c r="B46" s="256">
        <v>215454.69</v>
      </c>
      <c r="C46" s="256">
        <v>412773.56711949804</v>
      </c>
      <c r="D46" s="256">
        <v>239006.01164074999</v>
      </c>
      <c r="E46" s="256">
        <v>308022.28163260425</v>
      </c>
      <c r="H46" s="40"/>
      <c r="I46" s="40"/>
      <c r="J46" s="40"/>
    </row>
    <row r="47" spans="1:13">
      <c r="A47" s="79" t="s">
        <v>923</v>
      </c>
      <c r="B47" s="42">
        <v>167975.14253805979</v>
      </c>
      <c r="C47" s="42">
        <v>292385.55309173174</v>
      </c>
      <c r="D47" s="42">
        <v>296304.81517049577</v>
      </c>
      <c r="E47" s="257">
        <v>312294.19521864637</v>
      </c>
      <c r="F47" s="40"/>
      <c r="G47" s="40"/>
      <c r="H47" s="40"/>
      <c r="I47" s="40"/>
      <c r="J47" s="40"/>
    </row>
    <row r="48" spans="1:13">
      <c r="A48" s="79" t="s">
        <v>739</v>
      </c>
      <c r="B48" s="88">
        <v>279.02669361487551</v>
      </c>
      <c r="C48" s="88">
        <v>415.82976186364675</v>
      </c>
      <c r="D48" s="88">
        <v>293.05251671413686</v>
      </c>
      <c r="E48" s="490">
        <v>315.256247199082</v>
      </c>
      <c r="F48" s="669"/>
      <c r="G48" s="669"/>
      <c r="H48" s="669"/>
      <c r="I48" s="669"/>
      <c r="J48" s="669"/>
    </row>
    <row r="49" spans="1:13">
      <c r="A49" s="79" t="s">
        <v>740</v>
      </c>
      <c r="B49" s="88">
        <v>156.78907761709078</v>
      </c>
      <c r="C49" s="88">
        <v>243.41106737369179</v>
      </c>
      <c r="D49" s="88">
        <v>130.84232508121326</v>
      </c>
      <c r="E49" s="490">
        <v>156.54259105627312</v>
      </c>
      <c r="F49" s="40"/>
      <c r="G49" s="40"/>
      <c r="H49" s="40"/>
      <c r="I49" s="40"/>
    </row>
    <row r="50" spans="1:13">
      <c r="A50" s="79" t="s">
        <v>920</v>
      </c>
      <c r="B50" s="88">
        <v>122.23761599778469</v>
      </c>
      <c r="C50" s="88">
        <v>172.41869448995496</v>
      </c>
      <c r="D50" s="88">
        <v>162.2101916329236</v>
      </c>
      <c r="E50" s="490">
        <v>158.71365614280853</v>
      </c>
    </row>
    <row r="51" spans="1:13">
      <c r="A51" s="79" t="s">
        <v>777</v>
      </c>
      <c r="B51" s="81">
        <v>26.056780236848937</v>
      </c>
      <c r="C51" s="81">
        <v>20.035133066072987</v>
      </c>
      <c r="D51" s="81">
        <v>-29.525843604664686</v>
      </c>
      <c r="E51" s="82">
        <v>7.5767069786347463</v>
      </c>
    </row>
    <row r="52" spans="1:13">
      <c r="A52" s="79" t="s">
        <v>778</v>
      </c>
      <c r="B52" s="81">
        <v>39.651304385524895</v>
      </c>
      <c r="C52" s="81">
        <v>24.639260727953143</v>
      </c>
      <c r="D52" s="81">
        <v>-46.246353342537091</v>
      </c>
      <c r="E52" s="82">
        <v>19.642165453042665</v>
      </c>
    </row>
    <row r="53" spans="1:13">
      <c r="A53" s="83" t="s">
        <v>779</v>
      </c>
      <c r="B53" s="84">
        <v>12.064227578623914</v>
      </c>
      <c r="C53" s="84">
        <v>14.085646751952027</v>
      </c>
      <c r="D53" s="84">
        <v>-5.9207633413707867</v>
      </c>
      <c r="E53" s="85">
        <v>-2.15555844852685</v>
      </c>
    </row>
    <row r="54" spans="1:13">
      <c r="A54" s="27" t="s">
        <v>725</v>
      </c>
      <c r="F54" s="669"/>
      <c r="G54" s="669"/>
      <c r="H54" s="669"/>
      <c r="I54" s="669"/>
      <c r="J54" s="669"/>
      <c r="K54" s="669"/>
      <c r="L54" s="669"/>
      <c r="M54" s="669"/>
    </row>
    <row r="55" spans="1:13">
      <c r="A55" s="27" t="s">
        <v>834</v>
      </c>
      <c r="B55" s="42"/>
      <c r="C55" s="42"/>
      <c r="D55" s="42"/>
      <c r="E55" s="66"/>
      <c r="F55" s="624"/>
      <c r="G55" s="624"/>
      <c r="H55" s="624"/>
    </row>
    <row r="56" spans="1:13">
      <c r="A56" s="27"/>
      <c r="G56" s="40"/>
      <c r="H56" s="40"/>
      <c r="I56" s="40"/>
      <c r="J56" s="40"/>
    </row>
    <row r="57" spans="1:13" ht="23.25" customHeight="1">
      <c r="A57" s="646" t="s">
        <v>157</v>
      </c>
      <c r="B57" s="27"/>
      <c r="C57" s="27"/>
      <c r="D57" s="27"/>
      <c r="E57" s="27"/>
      <c r="F57" s="27"/>
      <c r="G57" s="669"/>
      <c r="H57" s="669"/>
      <c r="I57" s="669"/>
    </row>
    <row r="58" spans="1:13" ht="14.25" customHeight="1">
      <c r="A58" s="261" t="s">
        <v>158</v>
      </c>
      <c r="B58" s="27"/>
      <c r="C58" s="27"/>
      <c r="D58" s="27"/>
      <c r="E58" s="27"/>
      <c r="F58" s="27"/>
    </row>
    <row r="59" spans="1:13">
      <c r="A59" s="169" t="s">
        <v>140</v>
      </c>
      <c r="B59" s="170">
        <v>2005</v>
      </c>
      <c r="C59" s="170">
        <v>2008</v>
      </c>
      <c r="D59" s="170">
        <v>2009</v>
      </c>
      <c r="E59" s="170" t="s">
        <v>83</v>
      </c>
      <c r="F59" s="88"/>
      <c r="G59" s="88"/>
      <c r="H59" s="88"/>
      <c r="I59" s="88"/>
      <c r="J59" s="88"/>
      <c r="K59" s="88"/>
    </row>
    <row r="60" spans="1:13">
      <c r="A60" s="72" t="s">
        <v>14</v>
      </c>
      <c r="B60" s="86">
        <v>31.701923621027277</v>
      </c>
      <c r="C60" s="86">
        <v>29.299831181142967</v>
      </c>
      <c r="D60" s="86">
        <v>-24.08652012457927</v>
      </c>
      <c r="E60" s="86">
        <v>15.879680698103726</v>
      </c>
      <c r="F60" s="88"/>
      <c r="G60" s="88"/>
      <c r="H60" s="88"/>
      <c r="I60" s="88"/>
      <c r="J60" s="88"/>
      <c r="K60" s="88"/>
      <c r="L60" s="670"/>
      <c r="M60" s="671"/>
    </row>
    <row r="61" spans="1:13">
      <c r="A61" s="74" t="s">
        <v>141</v>
      </c>
      <c r="B61" s="87">
        <v>33.443171350252328</v>
      </c>
      <c r="C61" s="87">
        <v>29.462523065162728</v>
      </c>
      <c r="D61" s="87">
        <v>-25.134369706421957</v>
      </c>
      <c r="E61" s="87">
        <v>16.06970301276165</v>
      </c>
      <c r="F61" s="88"/>
      <c r="G61" s="88"/>
      <c r="H61" s="88"/>
      <c r="I61" s="88"/>
      <c r="J61" s="88"/>
      <c r="K61" s="88"/>
      <c r="L61" s="670"/>
      <c r="M61" s="670"/>
    </row>
    <row r="62" spans="1:13">
      <c r="A62" s="39" t="s">
        <v>142</v>
      </c>
      <c r="B62" s="88">
        <v>-2.5589755189624697</v>
      </c>
      <c r="C62" s="88">
        <v>3.4814737971740284</v>
      </c>
      <c r="D62" s="88">
        <v>3.499999999999992</v>
      </c>
      <c r="E62" s="88">
        <v>2.0580889206743613</v>
      </c>
      <c r="F62" s="88"/>
      <c r="G62" s="88"/>
      <c r="H62" s="88"/>
      <c r="I62" s="88"/>
      <c r="J62" s="88"/>
      <c r="K62" s="88"/>
      <c r="L62" s="670"/>
      <c r="M62" s="670"/>
    </row>
    <row r="63" spans="1:13">
      <c r="A63" s="39" t="s">
        <v>143</v>
      </c>
      <c r="B63" s="88">
        <v>45.905059961306364</v>
      </c>
      <c r="C63" s="88">
        <v>34.259320242481749</v>
      </c>
      <c r="D63" s="88">
        <v>-42.097549194191089</v>
      </c>
      <c r="E63" s="88">
        <v>28.876374078653999</v>
      </c>
      <c r="F63" s="88"/>
      <c r="G63" s="88"/>
      <c r="H63" s="88"/>
      <c r="I63" s="88"/>
      <c r="J63" s="88"/>
      <c r="K63" s="88"/>
      <c r="L63" s="670"/>
      <c r="M63" s="670"/>
    </row>
    <row r="64" spans="1:13">
      <c r="A64" s="39" t="s">
        <v>404</v>
      </c>
      <c r="B64" s="88">
        <v>45.905059961306364</v>
      </c>
      <c r="C64" s="88">
        <v>34.259320242481749</v>
      </c>
      <c r="D64" s="88">
        <v>-42.097549194191089</v>
      </c>
      <c r="E64" s="88">
        <v>28.876374078653999</v>
      </c>
      <c r="F64" s="88"/>
      <c r="G64" s="88"/>
      <c r="H64" s="88"/>
      <c r="I64" s="88"/>
      <c r="J64" s="88"/>
      <c r="K64" s="88"/>
      <c r="L64" s="670"/>
      <c r="M64" s="670"/>
    </row>
    <row r="65" spans="1:13">
      <c r="A65" s="39" t="s">
        <v>144</v>
      </c>
      <c r="B65" s="88">
        <v>23.169699568154286</v>
      </c>
      <c r="C65" s="88">
        <v>11.17358965738724</v>
      </c>
      <c r="D65" s="88">
        <v>-22.063203554455736</v>
      </c>
      <c r="E65" s="88">
        <v>10.8</v>
      </c>
      <c r="F65" s="88"/>
      <c r="G65" s="88"/>
      <c r="H65" s="88"/>
      <c r="I65" s="88"/>
      <c r="J65" s="88"/>
      <c r="K65" s="88"/>
      <c r="L65" s="670"/>
      <c r="M65" s="670"/>
    </row>
    <row r="66" spans="1:13">
      <c r="A66" s="39" t="s">
        <v>145</v>
      </c>
      <c r="B66" s="88">
        <v>31.334286033832541</v>
      </c>
      <c r="C66" s="88">
        <v>11.260350997199641</v>
      </c>
      <c r="D66" s="88">
        <v>3.1960589714727705</v>
      </c>
      <c r="E66" s="88">
        <v>-0.63624936836264023</v>
      </c>
      <c r="F66" s="88"/>
      <c r="G66" s="88"/>
      <c r="H66" s="88"/>
      <c r="I66" s="88"/>
      <c r="J66" s="88"/>
      <c r="K66" s="88"/>
      <c r="L66" s="670"/>
      <c r="M66" s="670"/>
    </row>
    <row r="67" spans="1:13">
      <c r="A67" s="39" t="s">
        <v>146</v>
      </c>
      <c r="B67" s="88">
        <v>25.552202585532925</v>
      </c>
      <c r="C67" s="88">
        <v>39.584069325622927</v>
      </c>
      <c r="D67" s="88">
        <v>20.798851966403653</v>
      </c>
      <c r="E67" s="88">
        <v>2.0363100671232903</v>
      </c>
      <c r="F67" s="88"/>
      <c r="G67" s="88"/>
      <c r="H67" s="88"/>
      <c r="I67" s="88"/>
      <c r="J67" s="88"/>
      <c r="K67" s="88"/>
      <c r="L67" s="670"/>
      <c r="M67" s="670"/>
    </row>
    <row r="68" spans="1:13" ht="16.5" customHeight="1">
      <c r="A68" s="77" t="s">
        <v>147</v>
      </c>
      <c r="B68" s="88">
        <v>12.530660850195005</v>
      </c>
      <c r="C68" s="88">
        <v>24.154957098623854</v>
      </c>
      <c r="D68" s="88">
        <v>-12.300295899871138</v>
      </c>
      <c r="E68" s="88">
        <v>5.3198326536730622</v>
      </c>
      <c r="F68" s="88"/>
      <c r="G68" s="88"/>
      <c r="H68" s="88"/>
      <c r="I68" s="88"/>
      <c r="J68" s="88"/>
      <c r="K68" s="88"/>
      <c r="L68" s="670"/>
      <c r="M68" s="670"/>
    </row>
    <row r="69" spans="1:13">
      <c r="A69" s="39" t="s">
        <v>148</v>
      </c>
      <c r="B69" s="88">
        <v>21.805175220278812</v>
      </c>
      <c r="C69" s="88">
        <v>39.021033187942436</v>
      </c>
      <c r="D69" s="88">
        <v>-7.0889444049750061</v>
      </c>
      <c r="E69" s="88">
        <v>4.6000000000000041</v>
      </c>
      <c r="F69" s="88"/>
      <c r="G69" s="88"/>
      <c r="H69" s="88"/>
      <c r="I69" s="88"/>
      <c r="J69" s="88"/>
      <c r="K69" s="88"/>
      <c r="L69" s="670"/>
      <c r="M69" s="670"/>
    </row>
    <row r="70" spans="1:13">
      <c r="A70" s="39" t="s">
        <v>149</v>
      </c>
      <c r="B70" s="88">
        <v>17.456974422340139</v>
      </c>
      <c r="C70" s="88">
        <v>19.901533863991361</v>
      </c>
      <c r="D70" s="88">
        <v>-1.9628640536198283</v>
      </c>
      <c r="E70" s="88">
        <v>1.3471572217272909</v>
      </c>
      <c r="F70" s="88"/>
      <c r="G70" s="88"/>
      <c r="H70" s="88"/>
      <c r="I70" s="88"/>
      <c r="J70" s="88"/>
      <c r="K70" s="88"/>
      <c r="L70" s="670"/>
      <c r="M70" s="670"/>
    </row>
    <row r="71" spans="1:13">
      <c r="A71" s="39" t="s">
        <v>150</v>
      </c>
      <c r="B71" s="88">
        <v>20.149036898702974</v>
      </c>
      <c r="C71" s="88">
        <v>16.615787793781944</v>
      </c>
      <c r="D71" s="88">
        <v>7.4320587350452882</v>
      </c>
      <c r="E71" s="88">
        <v>6.3521589822917779</v>
      </c>
      <c r="F71" s="88"/>
      <c r="G71" s="88"/>
      <c r="H71" s="88"/>
      <c r="I71" s="88"/>
      <c r="J71" s="88"/>
      <c r="K71" s="88"/>
      <c r="L71" s="670"/>
      <c r="M71" s="670"/>
    </row>
    <row r="72" spans="1:13">
      <c r="A72" s="39" t="s">
        <v>151</v>
      </c>
      <c r="B72" s="88">
        <v>7.1055031314972297</v>
      </c>
      <c r="C72" s="88">
        <v>28.859730662530048</v>
      </c>
      <c r="D72" s="88">
        <v>1.0704720828511594</v>
      </c>
      <c r="E72" s="88">
        <v>14.519830328912843</v>
      </c>
      <c r="F72" s="88"/>
      <c r="G72" s="88"/>
      <c r="H72" s="88"/>
      <c r="I72" s="88"/>
      <c r="J72" s="88"/>
      <c r="K72" s="88"/>
      <c r="L72" s="670"/>
      <c r="M72" s="670"/>
    </row>
    <row r="73" spans="1:13">
      <c r="A73" s="74" t="s">
        <v>152</v>
      </c>
      <c r="B73" s="87">
        <v>17.628919225140777</v>
      </c>
      <c r="C73" s="87">
        <v>8.3573462372682705</v>
      </c>
      <c r="D73" s="87">
        <v>1.9564746284124857</v>
      </c>
      <c r="E73" s="87">
        <v>14.405750822195817</v>
      </c>
      <c r="F73" s="88"/>
      <c r="G73" s="88"/>
      <c r="H73" s="88"/>
      <c r="I73" s="88"/>
      <c r="J73" s="88"/>
      <c r="K73" s="88"/>
      <c r="L73" s="670"/>
      <c r="M73" s="670"/>
    </row>
    <row r="74" spans="1:13">
      <c r="A74" s="74" t="s">
        <v>153</v>
      </c>
      <c r="B74" s="87">
        <v>2.7742169712645364</v>
      </c>
      <c r="C74" s="87">
        <v>61.209597488418275</v>
      </c>
      <c r="D74" s="87">
        <v>10.21612202812403</v>
      </c>
      <c r="E74" s="87">
        <v>12.999999999999989</v>
      </c>
      <c r="F74" s="88"/>
      <c r="G74" s="88"/>
      <c r="H74" s="88"/>
      <c r="I74" s="88"/>
      <c r="J74" s="88"/>
      <c r="K74" s="88"/>
      <c r="L74" s="670"/>
      <c r="M74" s="670"/>
    </row>
    <row r="75" spans="1:13">
      <c r="A75" s="74" t="s">
        <v>154</v>
      </c>
      <c r="B75" s="87">
        <v>3.7372880076346036</v>
      </c>
      <c r="C75" s="87">
        <v>29.42878809676359</v>
      </c>
      <c r="D75" s="87">
        <v>14.825962802715065</v>
      </c>
      <c r="E75" s="87">
        <v>9.6400000000000041</v>
      </c>
      <c r="F75" s="88"/>
      <c r="G75" s="88"/>
      <c r="H75" s="88"/>
      <c r="I75" s="88"/>
      <c r="L75" s="670"/>
      <c r="M75" s="670"/>
    </row>
    <row r="76" spans="1:13">
      <c r="A76" s="43" t="s">
        <v>155</v>
      </c>
      <c r="B76" s="88">
        <v>25.839242372407085</v>
      </c>
      <c r="C76" s="88">
        <v>22.068966408550494</v>
      </c>
      <c r="D76" s="88">
        <v>13.926120598896063</v>
      </c>
      <c r="E76" s="88">
        <v>15.12952307351707</v>
      </c>
      <c r="F76" s="88"/>
      <c r="G76" s="88"/>
      <c r="H76" s="88"/>
      <c r="I76" s="88"/>
      <c r="J76" s="670"/>
      <c r="K76" s="670"/>
      <c r="L76" s="670"/>
      <c r="M76" s="670"/>
    </row>
    <row r="77" spans="1:13">
      <c r="A77" s="27" t="s">
        <v>725</v>
      </c>
      <c r="B77" s="89"/>
      <c r="C77" s="89"/>
      <c r="D77" s="89"/>
      <c r="E77" s="89"/>
    </row>
    <row r="78" spans="1:13">
      <c r="A78" s="27" t="s">
        <v>834</v>
      </c>
      <c r="B78" s="88"/>
      <c r="C78" s="88"/>
      <c r="D78" s="88"/>
      <c r="E78" s="88"/>
      <c r="F78" s="27"/>
      <c r="G78" s="27"/>
      <c r="H78" s="27"/>
    </row>
    <row r="79" spans="1:13">
      <c r="A79" s="27"/>
      <c r="B79" s="27"/>
      <c r="C79" s="27"/>
      <c r="D79" s="27"/>
      <c r="E79" s="27"/>
      <c r="F79" s="90"/>
      <c r="G79" s="90"/>
      <c r="H79" s="90"/>
    </row>
    <row r="80" spans="1:13">
      <c r="A80" s="646" t="s">
        <v>159</v>
      </c>
      <c r="B80" s="90"/>
      <c r="C80" s="90"/>
      <c r="D80" s="90"/>
      <c r="E80" s="90"/>
      <c r="F80" s="90"/>
      <c r="G80" s="90"/>
    </row>
    <row r="81" spans="1:13">
      <c r="A81" s="262" t="s">
        <v>158</v>
      </c>
      <c r="B81" s="27"/>
      <c r="C81" s="27"/>
      <c r="D81" s="27"/>
      <c r="E81" s="27"/>
      <c r="F81" s="624"/>
      <c r="G81" s="624"/>
      <c r="H81" s="624"/>
    </row>
    <row r="82" spans="1:13">
      <c r="A82" s="169" t="s">
        <v>140</v>
      </c>
      <c r="B82" s="170">
        <v>2005</v>
      </c>
      <c r="C82" s="170">
        <v>2008</v>
      </c>
      <c r="D82" s="170">
        <v>2009</v>
      </c>
      <c r="E82" s="170" t="s">
        <v>83</v>
      </c>
    </row>
    <row r="83" spans="1:13">
      <c r="A83" s="72" t="s">
        <v>14</v>
      </c>
      <c r="B83" s="91">
        <v>100</v>
      </c>
      <c r="C83" s="91">
        <v>100</v>
      </c>
      <c r="D83" s="91">
        <v>100</v>
      </c>
      <c r="E83" s="91">
        <v>100</v>
      </c>
      <c r="F83" s="669"/>
      <c r="G83" s="669"/>
      <c r="H83" s="669"/>
      <c r="I83" s="669"/>
    </row>
    <row r="84" spans="1:13">
      <c r="A84" s="74" t="s">
        <v>141</v>
      </c>
      <c r="B84" s="92">
        <v>95.360726601858488</v>
      </c>
      <c r="C84" s="92">
        <v>95.785165539559515</v>
      </c>
      <c r="D84" s="92">
        <v>94.463022939561839</v>
      </c>
      <c r="E84" s="92">
        <v>94.617925698703246</v>
      </c>
      <c r="F84" s="669"/>
      <c r="G84" s="669"/>
      <c r="H84" s="669"/>
      <c r="I84" s="669"/>
      <c r="J84" s="669"/>
      <c r="K84" s="669"/>
      <c r="L84" s="669"/>
      <c r="M84" s="669"/>
    </row>
    <row r="85" spans="1:13">
      <c r="A85" s="39" t="s">
        <v>142</v>
      </c>
      <c r="B85" s="81">
        <v>1.529064903789936</v>
      </c>
      <c r="C85" s="81">
        <v>0.82047427795685512</v>
      </c>
      <c r="D85" s="81">
        <v>1.1186298916594604</v>
      </c>
      <c r="E85" s="81">
        <v>0.98520489756728968</v>
      </c>
      <c r="F85" s="669"/>
      <c r="G85" s="669"/>
      <c r="H85" s="669"/>
      <c r="I85" s="669"/>
      <c r="J85" s="669"/>
      <c r="K85" s="669"/>
      <c r="L85" s="669"/>
      <c r="M85" s="669"/>
    </row>
    <row r="86" spans="1:13">
      <c r="A86" s="39" t="s">
        <v>143</v>
      </c>
      <c r="B86" s="81">
        <v>56.191425840245103</v>
      </c>
      <c r="C86" s="81">
        <v>58.536230375330334</v>
      </c>
      <c r="D86" s="81">
        <v>44.648081015746975</v>
      </c>
      <c r="E86" s="81">
        <v>49.655666603624127</v>
      </c>
      <c r="J86" s="669"/>
      <c r="K86" s="669"/>
      <c r="L86" s="669"/>
      <c r="M86" s="669"/>
    </row>
    <row r="87" spans="1:13">
      <c r="A87" s="39" t="s">
        <v>403</v>
      </c>
      <c r="B87" s="81">
        <v>56.191425840245103</v>
      </c>
      <c r="C87" s="81">
        <v>58.536230375330334</v>
      </c>
      <c r="D87" s="81">
        <v>44.648081015746975</v>
      </c>
      <c r="E87" s="81">
        <v>49.655666603624127</v>
      </c>
      <c r="J87" s="669"/>
      <c r="K87" s="669"/>
      <c r="L87" s="669"/>
      <c r="M87" s="669"/>
    </row>
    <row r="88" spans="1:13">
      <c r="A88" s="39" t="s">
        <v>144</v>
      </c>
      <c r="B88" s="81">
        <v>7.4706289310852378</v>
      </c>
      <c r="C88" s="81">
        <v>5.5605783075477886</v>
      </c>
      <c r="D88" s="81">
        <v>5.7087840049758904</v>
      </c>
      <c r="E88" s="81">
        <v>5.4585347831535715</v>
      </c>
      <c r="J88" s="669"/>
      <c r="K88" s="669"/>
      <c r="L88" s="669"/>
      <c r="M88" s="669"/>
    </row>
    <row r="89" spans="1:13">
      <c r="A89" s="39" t="s">
        <v>145</v>
      </c>
      <c r="B89" s="81">
        <v>2.2571329264373126</v>
      </c>
      <c r="C89" s="81">
        <v>1.9867719208355024</v>
      </c>
      <c r="D89" s="81">
        <v>2.7007987598759837</v>
      </c>
      <c r="E89" s="81">
        <v>2.3158632545916582</v>
      </c>
      <c r="J89" s="669"/>
      <c r="K89" s="669"/>
      <c r="L89" s="669"/>
      <c r="M89" s="669"/>
    </row>
    <row r="90" spans="1:13">
      <c r="A90" s="39" t="s">
        <v>146</v>
      </c>
      <c r="B90" s="81">
        <v>6.8647080407302452</v>
      </c>
      <c r="C90" s="81">
        <v>9.3106308868746073</v>
      </c>
      <c r="D90" s="81">
        <v>14.815728696183129</v>
      </c>
      <c r="E90" s="81">
        <v>13.045792653265881</v>
      </c>
      <c r="J90" s="669"/>
      <c r="K90" s="669"/>
      <c r="L90" s="669"/>
      <c r="M90" s="669"/>
    </row>
    <row r="91" spans="1:13">
      <c r="A91" s="77" t="s">
        <v>147</v>
      </c>
      <c r="B91" s="81">
        <v>5.1807025208525541</v>
      </c>
      <c r="C91" s="81">
        <v>4.6059018235871312</v>
      </c>
      <c r="D91" s="81">
        <v>5.3210079119771949</v>
      </c>
      <c r="E91" s="81">
        <v>4.8361167329957881</v>
      </c>
      <c r="J91" s="669"/>
      <c r="K91" s="669"/>
      <c r="L91" s="669"/>
      <c r="M91" s="669"/>
    </row>
    <row r="92" spans="1:13">
      <c r="A92" s="39" t="s">
        <v>148</v>
      </c>
      <c r="B92" s="81">
        <v>0.93930119525650158</v>
      </c>
      <c r="C92" s="81">
        <v>0.95893009966828113</v>
      </c>
      <c r="D92" s="81">
        <v>1.1736414658929339</v>
      </c>
      <c r="E92" s="81">
        <v>1.0593996858882422</v>
      </c>
      <c r="J92" s="669"/>
      <c r="K92" s="669"/>
      <c r="L92" s="669"/>
      <c r="M92" s="669"/>
    </row>
    <row r="93" spans="1:13">
      <c r="A93" s="39" t="s">
        <v>149</v>
      </c>
      <c r="B93" s="81">
        <v>6.1559115119570711</v>
      </c>
      <c r="C93" s="81">
        <v>5.6607959125654812</v>
      </c>
      <c r="D93" s="81">
        <v>7.310535880526575</v>
      </c>
      <c r="E93" s="81">
        <v>6.3937182497856986</v>
      </c>
      <c r="J93" s="669"/>
      <c r="K93" s="669"/>
      <c r="L93" s="669"/>
      <c r="M93" s="669"/>
    </row>
    <row r="94" spans="1:13">
      <c r="A94" s="39" t="s">
        <v>150</v>
      </c>
      <c r="B94" s="81">
        <v>6.6821189987121183</v>
      </c>
      <c r="C94" s="81">
        <v>6.6295585876798571</v>
      </c>
      <c r="D94" s="81">
        <v>9.3820903579688384</v>
      </c>
      <c r="E94" s="81">
        <v>8.6107034410671872</v>
      </c>
      <c r="J94" s="669"/>
      <c r="K94" s="669"/>
      <c r="L94" s="669"/>
      <c r="M94" s="669"/>
    </row>
    <row r="95" spans="1:13">
      <c r="A95" s="39" t="s">
        <v>151</v>
      </c>
      <c r="B95" s="81">
        <v>2.0897317327923908</v>
      </c>
      <c r="C95" s="81">
        <v>1.7152933475136554</v>
      </c>
      <c r="D95" s="81">
        <v>2.2837249547548608</v>
      </c>
      <c r="E95" s="81">
        <v>2.2569253967638052</v>
      </c>
      <c r="J95" s="669"/>
      <c r="K95" s="669"/>
      <c r="L95" s="669"/>
      <c r="M95" s="669"/>
    </row>
    <row r="96" spans="1:13">
      <c r="A96" s="74" t="s">
        <v>152</v>
      </c>
      <c r="B96" s="92">
        <v>4.6912455114433582</v>
      </c>
      <c r="C96" s="92">
        <v>4.1940965144350431</v>
      </c>
      <c r="D96" s="92">
        <v>5.6329296926561128</v>
      </c>
      <c r="E96" s="92">
        <v>5.5612817271726307</v>
      </c>
      <c r="J96" s="669"/>
      <c r="K96" s="669"/>
      <c r="L96" s="669"/>
      <c r="M96" s="669"/>
    </row>
    <row r="97" spans="1:13">
      <c r="A97" s="74" t="s">
        <v>153</v>
      </c>
      <c r="B97" s="92">
        <v>2.6925395793180016</v>
      </c>
      <c r="C97" s="92">
        <v>2.6452044198356806</v>
      </c>
      <c r="D97" s="92">
        <v>3.840479630289463</v>
      </c>
      <c r="E97" s="92">
        <v>3.745041370568869</v>
      </c>
      <c r="J97" s="669"/>
      <c r="K97" s="669"/>
      <c r="L97" s="669"/>
      <c r="M97" s="669"/>
    </row>
    <row r="98" spans="1:13">
      <c r="A98" s="74" t="s">
        <v>154</v>
      </c>
      <c r="B98" s="92">
        <v>0.23799124000332458</v>
      </c>
      <c r="C98" s="92">
        <v>0.18560216871448149</v>
      </c>
      <c r="D98" s="92">
        <v>0.28073996549607105</v>
      </c>
      <c r="E98" s="92">
        <v>0.26562318459592477</v>
      </c>
      <c r="J98" s="669"/>
      <c r="K98" s="669"/>
      <c r="L98" s="669"/>
      <c r="M98" s="669"/>
    </row>
    <row r="99" spans="1:13">
      <c r="A99" s="43" t="s">
        <v>155</v>
      </c>
      <c r="B99" s="84">
        <v>2.9825029326232402</v>
      </c>
      <c r="C99" s="84">
        <v>2.8100686425447199</v>
      </c>
      <c r="D99" s="84">
        <v>4.2171722280034896</v>
      </c>
      <c r="E99" s="84">
        <v>4.1898719810406604</v>
      </c>
      <c r="J99" s="669"/>
      <c r="K99" s="669"/>
      <c r="L99" s="669"/>
      <c r="M99" s="669"/>
    </row>
    <row r="100" spans="1:13">
      <c r="A100" s="27" t="s">
        <v>725</v>
      </c>
      <c r="B100" s="89"/>
      <c r="C100" s="89"/>
      <c r="D100" s="89"/>
      <c r="E100" s="89"/>
      <c r="F100" s="624"/>
      <c r="G100" s="624"/>
      <c r="H100" s="624"/>
    </row>
    <row r="101" spans="1:13">
      <c r="A101" s="27" t="s">
        <v>834</v>
      </c>
      <c r="B101" s="88"/>
      <c r="C101" s="88"/>
      <c r="D101" s="88"/>
      <c r="E101" s="88"/>
      <c r="F101" s="27"/>
      <c r="G101" s="27"/>
      <c r="H101" s="27"/>
    </row>
    <row r="103" spans="1:13">
      <c r="A103" s="641" t="s">
        <v>160</v>
      </c>
      <c r="B103" s="93"/>
      <c r="C103" s="93"/>
      <c r="D103" s="93"/>
      <c r="E103" s="93"/>
    </row>
    <row r="104" spans="1:13">
      <c r="A104" s="262" t="s">
        <v>158</v>
      </c>
      <c r="B104" s="93"/>
      <c r="C104" s="93"/>
      <c r="D104" s="93"/>
      <c r="E104" s="93"/>
    </row>
    <row r="105" spans="1:13">
      <c r="A105" s="553" t="s">
        <v>82</v>
      </c>
      <c r="B105" s="169">
        <v>2005</v>
      </c>
      <c r="C105" s="169">
        <v>2008</v>
      </c>
      <c r="D105" s="170" t="s">
        <v>3</v>
      </c>
      <c r="E105" s="170" t="s">
        <v>83</v>
      </c>
    </row>
    <row r="106" spans="1:13">
      <c r="A106" s="94" t="s">
        <v>161</v>
      </c>
      <c r="B106" s="95">
        <v>51.924226466191236</v>
      </c>
      <c r="C106" s="95">
        <v>56.348709240968866</v>
      </c>
      <c r="D106" s="95">
        <v>41.215687773096199</v>
      </c>
      <c r="E106" s="512" t="s">
        <v>86</v>
      </c>
    </row>
    <row r="107" spans="1:13">
      <c r="A107" s="96" t="s">
        <v>780</v>
      </c>
      <c r="B107" s="95">
        <v>49.027223248556261</v>
      </c>
      <c r="C107" s="95">
        <v>54.576901718964841</v>
      </c>
      <c r="D107" s="95">
        <v>37.816726752377726</v>
      </c>
      <c r="E107" s="512" t="s">
        <v>86</v>
      </c>
    </row>
    <row r="108" spans="1:13">
      <c r="A108" s="96" t="s">
        <v>162</v>
      </c>
      <c r="B108" s="95">
        <v>0.83102330768269428</v>
      </c>
      <c r="C108" s="95">
        <v>0.88661205815890343</v>
      </c>
      <c r="D108" s="95">
        <v>1.7748261064688049</v>
      </c>
      <c r="E108" s="512">
        <v>1.8717679170698931</v>
      </c>
    </row>
    <row r="109" spans="1:13">
      <c r="A109" s="96" t="s">
        <v>163</v>
      </c>
      <c r="B109" s="95">
        <v>2.0659799099522838</v>
      </c>
      <c r="C109" s="95">
        <v>0.88519546384512526</v>
      </c>
      <c r="D109" s="95">
        <v>1.6241349142496653</v>
      </c>
      <c r="E109" s="512">
        <v>1.7719456761481056</v>
      </c>
    </row>
    <row r="110" spans="1:13">
      <c r="A110" s="94" t="s">
        <v>164</v>
      </c>
      <c r="B110" s="95">
        <v>9.1840250558763135</v>
      </c>
      <c r="C110" s="95">
        <v>12.802364243825931</v>
      </c>
      <c r="D110" s="95">
        <v>17.536011417549744</v>
      </c>
      <c r="E110" s="512">
        <v>13.956444176761746</v>
      </c>
    </row>
    <row r="111" spans="1:13">
      <c r="A111" s="94" t="s">
        <v>165</v>
      </c>
      <c r="B111" s="95">
        <v>61.108173959461865</v>
      </c>
      <c r="C111" s="95">
        <v>69.151073484794765</v>
      </c>
      <c r="D111" s="95">
        <v>58.751699190645944</v>
      </c>
      <c r="E111" s="512" t="s">
        <v>86</v>
      </c>
      <c r="F111" s="90"/>
      <c r="G111" s="90"/>
    </row>
    <row r="112" spans="1:13">
      <c r="A112" s="97" t="s">
        <v>166</v>
      </c>
      <c r="B112" s="98">
        <v>42.740147161644629</v>
      </c>
      <c r="C112" s="98">
        <v>43.546344997142931</v>
      </c>
      <c r="D112" s="98">
        <v>23.679676355546494</v>
      </c>
      <c r="E112" s="513" t="s">
        <v>86</v>
      </c>
    </row>
    <row r="113" spans="1:11">
      <c r="A113" s="552" t="s">
        <v>726</v>
      </c>
      <c r="B113" s="99"/>
      <c r="C113" s="99"/>
      <c r="D113" s="99"/>
      <c r="E113" s="99"/>
      <c r="F113" s="669"/>
      <c r="G113" s="669"/>
      <c r="H113" s="669"/>
      <c r="I113" s="669"/>
    </row>
    <row r="114" spans="1:11">
      <c r="A114" s="27" t="s">
        <v>834</v>
      </c>
      <c r="F114" s="669"/>
      <c r="G114" s="669"/>
      <c r="H114" s="669"/>
      <c r="I114" s="669"/>
      <c r="J114" s="669"/>
    </row>
    <row r="115" spans="1:11">
      <c r="F115" s="669"/>
      <c r="G115" s="669"/>
      <c r="H115" s="669"/>
      <c r="I115" s="669"/>
      <c r="J115" s="669"/>
      <c r="K115" s="669"/>
    </row>
    <row r="116" spans="1:11">
      <c r="A116" s="100" t="s">
        <v>167</v>
      </c>
      <c r="B116" s="101"/>
      <c r="C116" s="101"/>
      <c r="D116" s="101"/>
      <c r="E116" s="101"/>
      <c r="F116" s="669"/>
      <c r="G116" s="669"/>
      <c r="H116" s="669"/>
      <c r="I116" s="669"/>
      <c r="J116" s="669"/>
    </row>
    <row r="117" spans="1:11">
      <c r="A117" s="169" t="s">
        <v>82</v>
      </c>
      <c r="B117" s="169">
        <v>2005</v>
      </c>
      <c r="C117" s="169">
        <v>2007</v>
      </c>
      <c r="D117" s="169">
        <v>2008</v>
      </c>
      <c r="E117" s="170">
        <v>2009</v>
      </c>
      <c r="F117" s="669"/>
      <c r="G117" s="669"/>
      <c r="H117" s="669"/>
      <c r="I117" s="669"/>
      <c r="J117" s="669"/>
    </row>
    <row r="118" spans="1:11">
      <c r="A118" s="299" t="s">
        <v>737</v>
      </c>
      <c r="B118" s="102">
        <v>383429.83253806003</v>
      </c>
      <c r="C118" s="102">
        <v>545367.39434975374</v>
      </c>
      <c r="D118" s="102">
        <v>705159.12021122978</v>
      </c>
      <c r="E118" s="102">
        <v>535310.82681124576</v>
      </c>
      <c r="F118" s="669"/>
      <c r="G118" s="669"/>
      <c r="H118" s="669"/>
      <c r="I118" s="669"/>
      <c r="J118" s="669"/>
    </row>
    <row r="119" spans="1:11">
      <c r="A119" s="299" t="s">
        <v>741</v>
      </c>
      <c r="B119" s="102">
        <v>199092.974586</v>
      </c>
      <c r="C119" s="105">
        <v>281050.1908876021</v>
      </c>
      <c r="D119" s="106">
        <v>397348.06233399996</v>
      </c>
      <c r="E119" s="630" t="s">
        <v>925</v>
      </c>
      <c r="F119" s="669"/>
      <c r="G119" s="669"/>
      <c r="H119" s="669"/>
      <c r="I119" s="669"/>
      <c r="J119" s="669"/>
      <c r="K119" s="669"/>
    </row>
    <row r="120" spans="1:11">
      <c r="A120" s="43" t="s">
        <v>168</v>
      </c>
      <c r="B120" s="103">
        <v>51.924160560553247</v>
      </c>
      <c r="C120" s="103">
        <v>51.534102294967724</v>
      </c>
      <c r="D120" s="104">
        <v>56.348709240968844</v>
      </c>
      <c r="E120" s="104">
        <v>41.221739012989367</v>
      </c>
      <c r="F120" s="672" t="s">
        <v>410</v>
      </c>
      <c r="G120" s="669"/>
      <c r="H120" s="669"/>
      <c r="I120" s="669"/>
      <c r="J120" s="669"/>
    </row>
    <row r="121" spans="1:11">
      <c r="A121" s="32" t="s">
        <v>725</v>
      </c>
      <c r="B121" s="32"/>
      <c r="C121" s="32"/>
      <c r="D121" s="27"/>
      <c r="F121" s="672" t="s">
        <v>161</v>
      </c>
      <c r="G121" s="672"/>
      <c r="H121" s="672"/>
    </row>
    <row r="122" spans="1:11">
      <c r="A122" s="27" t="s">
        <v>834</v>
      </c>
      <c r="B122" s="27"/>
      <c r="C122" s="27"/>
      <c r="D122" s="27"/>
      <c r="F122" s="672"/>
      <c r="G122" s="672"/>
      <c r="H122" s="672"/>
    </row>
    <row r="123" spans="1:11">
      <c r="A123" s="27"/>
      <c r="B123" s="27"/>
      <c r="C123" s="27"/>
      <c r="D123" s="27"/>
      <c r="F123" s="672">
        <v>397348.06233399996</v>
      </c>
      <c r="G123" s="672">
        <v>220632</v>
      </c>
      <c r="H123" s="672"/>
    </row>
    <row r="124" spans="1:11">
      <c r="A124" s="640" t="s">
        <v>871</v>
      </c>
      <c r="B124" s="27"/>
      <c r="C124" s="27"/>
      <c r="D124" s="27"/>
    </row>
    <row r="125" spans="1:11">
      <c r="A125" s="27"/>
      <c r="B125" s="27"/>
      <c r="C125" s="27"/>
      <c r="D125" s="27"/>
    </row>
    <row r="126" spans="1:11">
      <c r="A126" s="27"/>
      <c r="B126" s="27"/>
      <c r="C126" s="27"/>
      <c r="D126" s="27"/>
      <c r="G126" s="669"/>
      <c r="H126" s="669"/>
      <c r="I126" s="669"/>
    </row>
    <row r="127" spans="1:11">
      <c r="A127" s="27"/>
      <c r="B127" s="27"/>
      <c r="C127" s="27"/>
      <c r="D127" s="27"/>
    </row>
    <row r="128" spans="1:11">
      <c r="A128" s="27"/>
      <c r="B128" s="27"/>
      <c r="C128" s="27"/>
      <c r="D128" s="27"/>
      <c r="G128" s="669"/>
      <c r="H128" s="669"/>
      <c r="I128" s="669"/>
    </row>
    <row r="129" spans="1:11">
      <c r="A129" s="27"/>
      <c r="B129" s="27"/>
      <c r="C129" s="27"/>
      <c r="D129" s="27"/>
    </row>
    <row r="130" spans="1:11">
      <c r="A130" s="27"/>
      <c r="B130" s="27"/>
      <c r="C130" s="27"/>
      <c r="D130" s="27"/>
    </row>
    <row r="131" spans="1:11">
      <c r="A131" s="27"/>
      <c r="B131" s="27"/>
      <c r="C131" s="27"/>
      <c r="D131" s="27"/>
    </row>
    <row r="132" spans="1:11">
      <c r="A132" s="27"/>
      <c r="B132" s="27"/>
      <c r="C132" s="27"/>
      <c r="D132" s="27"/>
    </row>
    <row r="133" spans="1:11">
      <c r="A133" s="27"/>
      <c r="B133" s="27"/>
      <c r="C133" s="27"/>
      <c r="D133" s="27"/>
    </row>
    <row r="134" spans="1:11">
      <c r="A134" s="27"/>
      <c r="B134" s="27"/>
      <c r="C134" s="27"/>
      <c r="D134" s="27"/>
    </row>
    <row r="135" spans="1:11">
      <c r="A135" s="27"/>
      <c r="B135" s="27"/>
      <c r="C135" s="27"/>
      <c r="D135" s="27"/>
    </row>
    <row r="136" spans="1:11">
      <c r="A136" s="27"/>
      <c r="B136" s="27"/>
      <c r="C136" s="27"/>
      <c r="D136" s="27"/>
    </row>
    <row r="137" spans="1:11">
      <c r="A137" s="27"/>
      <c r="B137" s="27"/>
      <c r="C137" s="27"/>
      <c r="D137" s="27"/>
    </row>
    <row r="138" spans="1:11">
      <c r="A138" s="27"/>
      <c r="B138" s="27"/>
      <c r="C138" s="27"/>
      <c r="D138" s="27"/>
    </row>
    <row r="139" spans="1:11">
      <c r="A139" s="27"/>
      <c r="B139" s="27"/>
      <c r="C139" s="27"/>
      <c r="D139" s="27"/>
    </row>
    <row r="141" spans="1:11">
      <c r="A141" s="640" t="s">
        <v>169</v>
      </c>
      <c r="B141" s="101"/>
      <c r="C141" s="101"/>
      <c r="D141" s="101"/>
      <c r="E141" s="101"/>
    </row>
    <row r="142" spans="1:11">
      <c r="A142" s="169" t="s">
        <v>82</v>
      </c>
      <c r="B142" s="169">
        <v>2005</v>
      </c>
      <c r="C142" s="169">
        <v>2008</v>
      </c>
      <c r="D142" s="169">
        <v>2009</v>
      </c>
      <c r="E142" s="170">
        <v>2010</v>
      </c>
      <c r="F142" s="672">
        <v>2010</v>
      </c>
      <c r="G142" s="672"/>
      <c r="H142" s="672"/>
      <c r="I142" s="672"/>
      <c r="J142" s="672"/>
      <c r="K142" s="672"/>
    </row>
    <row r="143" spans="1:11" ht="15.75" customHeight="1">
      <c r="A143" s="299" t="s">
        <v>737</v>
      </c>
      <c r="B143" s="102">
        <v>383429.8325380598</v>
      </c>
      <c r="C143" s="102">
        <v>705159.12021122978</v>
      </c>
      <c r="D143" s="102">
        <v>535310.82681124576</v>
      </c>
      <c r="E143" s="102">
        <v>620316.47685125063</v>
      </c>
      <c r="F143" s="672"/>
      <c r="G143" s="672">
        <v>705159.12021123001</v>
      </c>
      <c r="H143" s="672">
        <v>535232.24462844594</v>
      </c>
      <c r="I143" s="259">
        <v>620227</v>
      </c>
      <c r="J143" s="672"/>
      <c r="K143" s="672" t="s">
        <v>358</v>
      </c>
    </row>
    <row r="144" spans="1:11">
      <c r="A144" s="299" t="s">
        <v>736</v>
      </c>
      <c r="B144" s="102">
        <v>35214.291892000001</v>
      </c>
      <c r="C144" s="102">
        <v>90277.039067999998</v>
      </c>
      <c r="D144" s="102">
        <v>93872.167709000001</v>
      </c>
      <c r="E144" s="102">
        <v>86574.122810999994</v>
      </c>
      <c r="F144" s="672">
        <v>86574.122810999994</v>
      </c>
      <c r="G144" s="672"/>
      <c r="H144" s="672"/>
      <c r="I144" s="673"/>
      <c r="J144" s="672"/>
      <c r="K144" s="672" t="s">
        <v>226</v>
      </c>
    </row>
    <row r="145" spans="1:11">
      <c r="A145" s="43" t="s">
        <v>170</v>
      </c>
      <c r="B145" s="103">
        <v>9.1840250558763081</v>
      </c>
      <c r="C145" s="103">
        <v>12.802364243825929</v>
      </c>
      <c r="D145" s="103">
        <v>17.538586034584917</v>
      </c>
      <c r="E145" s="104">
        <v>13.958457598750135</v>
      </c>
      <c r="F145" s="672"/>
      <c r="G145" s="259"/>
      <c r="H145" s="259"/>
      <c r="I145" s="259"/>
      <c r="J145" s="625"/>
      <c r="K145" s="672"/>
    </row>
    <row r="146" spans="1:11">
      <c r="A146" s="32" t="s">
        <v>725</v>
      </c>
      <c r="B146" s="32"/>
      <c r="C146" s="32"/>
      <c r="D146" s="32"/>
      <c r="G146" s="102"/>
      <c r="H146" s="105"/>
      <c r="I146" s="106"/>
      <c r="J146" s="40"/>
    </row>
    <row r="147" spans="1:11">
      <c r="A147" s="27" t="s">
        <v>834</v>
      </c>
      <c r="B147" s="42"/>
      <c r="C147" s="42"/>
      <c r="D147" s="42"/>
      <c r="E147" s="66"/>
      <c r="F147" s="624"/>
      <c r="G147" s="624"/>
      <c r="H147" s="624"/>
      <c r="I147" s="624"/>
    </row>
    <row r="148" spans="1:11">
      <c r="A148" s="27"/>
      <c r="B148" s="27"/>
      <c r="C148" s="27"/>
      <c r="D148" s="27"/>
      <c r="I148" s="30"/>
    </row>
    <row r="149" spans="1:11">
      <c r="A149" s="640" t="s">
        <v>872</v>
      </c>
      <c r="B149" s="27"/>
      <c r="C149" s="27"/>
      <c r="D149" s="27"/>
      <c r="I149" s="30"/>
    </row>
    <row r="150" spans="1:11">
      <c r="A150" s="27"/>
      <c r="B150" s="27"/>
      <c r="C150" s="27"/>
      <c r="D150" s="27"/>
      <c r="I150" s="30"/>
    </row>
    <row r="151" spans="1:11">
      <c r="A151" s="27"/>
      <c r="B151" s="27"/>
      <c r="C151" s="27"/>
      <c r="D151" s="27"/>
      <c r="I151" s="30"/>
    </row>
    <row r="152" spans="1:11">
      <c r="A152" s="27"/>
      <c r="B152" s="27"/>
      <c r="C152" s="27"/>
      <c r="D152" s="27"/>
      <c r="I152" s="30"/>
    </row>
    <row r="153" spans="1:11">
      <c r="A153" s="27"/>
      <c r="B153" s="27"/>
      <c r="C153" s="27"/>
      <c r="D153" s="27"/>
      <c r="I153" s="30"/>
    </row>
    <row r="154" spans="1:11">
      <c r="A154" s="27"/>
      <c r="B154" s="27"/>
      <c r="C154" s="27"/>
      <c r="D154" s="27"/>
      <c r="I154" s="30"/>
    </row>
    <row r="155" spans="1:11">
      <c r="A155" s="27"/>
      <c r="B155" s="27"/>
      <c r="C155" s="27"/>
      <c r="D155" s="27"/>
      <c r="I155" s="30"/>
    </row>
    <row r="156" spans="1:11">
      <c r="A156" s="27"/>
      <c r="B156" s="27"/>
      <c r="C156" s="27"/>
      <c r="D156" s="27"/>
      <c r="I156" s="30"/>
    </row>
    <row r="157" spans="1:11">
      <c r="A157" s="27"/>
      <c r="B157" s="27"/>
      <c r="C157" s="27"/>
      <c r="D157" s="27"/>
      <c r="I157" s="30"/>
    </row>
    <row r="158" spans="1:11">
      <c r="A158" s="27"/>
      <c r="B158" s="27"/>
      <c r="C158" s="27"/>
      <c r="D158" s="27"/>
      <c r="I158" s="30"/>
    </row>
    <row r="159" spans="1:11">
      <c r="A159" s="27"/>
      <c r="B159" s="27"/>
      <c r="C159" s="27"/>
      <c r="D159" s="27"/>
      <c r="I159" s="30"/>
    </row>
    <row r="160" spans="1:11">
      <c r="A160" s="27"/>
      <c r="B160" s="27"/>
      <c r="C160" s="27"/>
      <c r="D160" s="27"/>
      <c r="I160" s="30"/>
    </row>
    <row r="161" spans="1:15">
      <c r="A161" s="27"/>
      <c r="B161" s="27"/>
      <c r="C161" s="27"/>
      <c r="D161" s="27"/>
      <c r="I161" s="30"/>
    </row>
    <row r="162" spans="1:15">
      <c r="A162" s="27"/>
      <c r="B162" s="27"/>
      <c r="C162" s="27"/>
      <c r="D162" s="27"/>
      <c r="I162" s="30"/>
    </row>
    <row r="163" spans="1:15">
      <c r="A163" s="27"/>
      <c r="B163" s="27"/>
      <c r="C163" s="27"/>
      <c r="D163" s="27"/>
      <c r="I163" s="30"/>
    </row>
    <row r="164" spans="1:15">
      <c r="A164" s="640" t="s">
        <v>171</v>
      </c>
      <c r="B164" s="101"/>
      <c r="C164" s="101"/>
      <c r="D164" s="101"/>
      <c r="E164" s="101"/>
    </row>
    <row r="165" spans="1:15">
      <c r="A165" s="260" t="s">
        <v>172</v>
      </c>
      <c r="B165" s="71"/>
      <c r="C165" s="71"/>
      <c r="D165" s="71"/>
      <c r="E165" s="71"/>
    </row>
    <row r="166" spans="1:15">
      <c r="A166" s="169" t="s">
        <v>140</v>
      </c>
      <c r="B166" s="170">
        <v>2005</v>
      </c>
      <c r="C166" s="170">
        <v>2008</v>
      </c>
      <c r="D166" s="170">
        <v>2009</v>
      </c>
      <c r="E166" s="170" t="s">
        <v>83</v>
      </c>
      <c r="H166" s="669"/>
    </row>
    <row r="167" spans="1:15">
      <c r="A167" s="72" t="s">
        <v>14</v>
      </c>
      <c r="B167" s="73">
        <v>47277.740799999992</v>
      </c>
      <c r="C167" s="73">
        <v>104426.50664887589</v>
      </c>
      <c r="D167" s="73">
        <v>155504.88633247232</v>
      </c>
      <c r="E167" s="73">
        <v>177466.76090767985</v>
      </c>
      <c r="F167" s="36"/>
      <c r="G167" s="36"/>
      <c r="H167" s="36"/>
      <c r="I167" s="36"/>
      <c r="L167" s="40"/>
      <c r="M167" s="40"/>
      <c r="N167" s="40"/>
      <c r="O167" s="40"/>
    </row>
    <row r="168" spans="1:15">
      <c r="A168" s="74" t="s">
        <v>141</v>
      </c>
      <c r="B168" s="75">
        <v>39181.886599999991</v>
      </c>
      <c r="C168" s="75">
        <v>81694.446154752179</v>
      </c>
      <c r="D168" s="75">
        <v>114686.89982404251</v>
      </c>
      <c r="E168" s="75">
        <v>131688.61656124028</v>
      </c>
      <c r="F168" s="75"/>
      <c r="G168" s="75"/>
      <c r="H168" s="75"/>
      <c r="I168" s="75"/>
      <c r="L168" s="40"/>
      <c r="M168" s="40"/>
      <c r="N168" s="40"/>
      <c r="O168" s="40"/>
    </row>
    <row r="169" spans="1:15">
      <c r="A169" s="39" t="s">
        <v>142</v>
      </c>
      <c r="B169" s="42">
        <v>653.96540000000005</v>
      </c>
      <c r="C169" s="42">
        <v>631.01400000000001</v>
      </c>
      <c r="D169" s="42">
        <v>655.62354600000003</v>
      </c>
      <c r="E169" s="42">
        <v>669.11686156155838</v>
      </c>
      <c r="F169" s="40"/>
      <c r="G169" s="40"/>
      <c r="H169" s="40"/>
      <c r="I169" s="40"/>
      <c r="L169" s="40"/>
      <c r="M169" s="40"/>
      <c r="N169" s="40"/>
      <c r="O169" s="40"/>
    </row>
    <row r="170" spans="1:15">
      <c r="A170" s="39" t="s">
        <v>143</v>
      </c>
      <c r="B170" s="42">
        <v>7245.6342000000004</v>
      </c>
      <c r="C170" s="42">
        <v>18562.2231227667</v>
      </c>
      <c r="D170" s="42">
        <v>33930.366823249999</v>
      </c>
      <c r="E170" s="42">
        <v>43728.22647339118</v>
      </c>
      <c r="F170" s="40"/>
      <c r="G170" s="40"/>
      <c r="H170" s="40"/>
      <c r="I170" s="40"/>
      <c r="L170" s="40"/>
      <c r="M170" s="40"/>
      <c r="N170" s="40"/>
      <c r="O170" s="40"/>
    </row>
    <row r="171" spans="1:15">
      <c r="A171" s="39" t="s">
        <v>403</v>
      </c>
      <c r="B171" s="42">
        <v>7245.6342000000004</v>
      </c>
      <c r="C171" s="42">
        <v>18562.2231227667</v>
      </c>
      <c r="D171" s="42">
        <v>33930.366823249999</v>
      </c>
      <c r="E171" s="42">
        <v>43728.22647339118</v>
      </c>
      <c r="F171" s="40"/>
      <c r="G171" s="40"/>
      <c r="H171" s="40"/>
      <c r="I171" s="40"/>
      <c r="L171" s="40"/>
      <c r="M171" s="40"/>
      <c r="N171" s="40"/>
      <c r="O171" s="40"/>
    </row>
    <row r="172" spans="1:15">
      <c r="A172" s="39" t="s">
        <v>144</v>
      </c>
      <c r="B172" s="42">
        <v>8641.3626999999997</v>
      </c>
      <c r="C172" s="42">
        <v>18958.645622501546</v>
      </c>
      <c r="D172" s="42">
        <v>25696.304212444244</v>
      </c>
      <c r="E172" s="42">
        <v>28471.505067388225</v>
      </c>
      <c r="H172" s="669"/>
      <c r="L172" s="40"/>
      <c r="M172" s="40"/>
      <c r="N172" s="40"/>
      <c r="O172" s="40"/>
    </row>
    <row r="173" spans="1:15">
      <c r="A173" s="39" t="s">
        <v>145</v>
      </c>
      <c r="B173" s="42">
        <v>5830.5127000000002</v>
      </c>
      <c r="C173" s="42">
        <v>15960.693385885701</v>
      </c>
      <c r="D173" s="42">
        <v>16195.951961000001</v>
      </c>
      <c r="E173" s="42">
        <v>18220.445956125001</v>
      </c>
      <c r="H173" s="669"/>
      <c r="L173" s="40"/>
      <c r="M173" s="40"/>
      <c r="N173" s="40"/>
      <c r="O173" s="40"/>
    </row>
    <row r="174" spans="1:15">
      <c r="A174" s="39" t="s">
        <v>146</v>
      </c>
      <c r="B174" s="42">
        <v>1985</v>
      </c>
      <c r="C174" s="42">
        <v>4870.5965250000008</v>
      </c>
      <c r="D174" s="42">
        <v>4712.6139438700529</v>
      </c>
      <c r="E174" s="42">
        <v>4808.5773760337343</v>
      </c>
      <c r="F174" s="75"/>
      <c r="H174" s="669"/>
      <c r="L174" s="40"/>
      <c r="M174" s="40"/>
      <c r="N174" s="40"/>
      <c r="O174" s="40"/>
    </row>
    <row r="175" spans="1:15">
      <c r="A175" s="77" t="s">
        <v>147</v>
      </c>
      <c r="B175" s="42">
        <v>1109.5419999999999</v>
      </c>
      <c r="C175" s="42">
        <v>1497.2913579999999</v>
      </c>
      <c r="D175" s="42">
        <v>1609.8670832485709</v>
      </c>
      <c r="E175" s="42">
        <v>1695.7748594924728</v>
      </c>
      <c r="H175" s="669"/>
      <c r="L175" s="40"/>
      <c r="M175" s="40"/>
      <c r="N175" s="40"/>
      <c r="O175" s="40"/>
    </row>
    <row r="176" spans="1:15">
      <c r="A176" s="39" t="s">
        <v>148</v>
      </c>
      <c r="B176" s="42">
        <v>3642.2080000000001</v>
      </c>
      <c r="C176" s="42">
        <v>345.77467696536797</v>
      </c>
      <c r="D176" s="42">
        <v>1455.5056197716594</v>
      </c>
      <c r="E176" s="42">
        <v>1522.4588782811554</v>
      </c>
      <c r="H176" s="669"/>
      <c r="L176" s="40"/>
      <c r="M176" s="40"/>
      <c r="N176" s="40"/>
      <c r="O176" s="40"/>
    </row>
    <row r="177" spans="1:15">
      <c r="A177" s="39" t="s">
        <v>149</v>
      </c>
      <c r="B177" s="42">
        <v>6025.8024999999998</v>
      </c>
      <c r="C177" s="42">
        <v>10256.054107</v>
      </c>
      <c r="D177" s="42">
        <v>11600.294330565785</v>
      </c>
      <c r="E177" s="42">
        <v>12535.867977495969</v>
      </c>
      <c r="H177" s="669"/>
      <c r="L177" s="40"/>
      <c r="M177" s="40"/>
      <c r="N177" s="40"/>
      <c r="O177" s="40"/>
    </row>
    <row r="178" spans="1:15">
      <c r="A178" s="39" t="s">
        <v>150</v>
      </c>
      <c r="B178" s="42">
        <v>2525.3270000000002</v>
      </c>
      <c r="C178" s="42">
        <v>6161.4010610328478</v>
      </c>
      <c r="D178" s="42">
        <v>16402.994757209057</v>
      </c>
      <c r="E178" s="42">
        <v>17444.939062043963</v>
      </c>
      <c r="H178" s="669"/>
      <c r="L178" s="40"/>
      <c r="M178" s="40"/>
      <c r="N178" s="40"/>
      <c r="O178" s="40"/>
    </row>
    <row r="179" spans="1:15">
      <c r="A179" s="39" t="s">
        <v>151</v>
      </c>
      <c r="B179" s="42">
        <v>1522.5320999999999</v>
      </c>
      <c r="C179" s="42">
        <v>4450.7522956000003</v>
      </c>
      <c r="D179" s="42">
        <v>2427.3775466831439</v>
      </c>
      <c r="E179" s="42">
        <v>2591.7040494269991</v>
      </c>
      <c r="H179" s="669"/>
      <c r="L179" s="40"/>
      <c r="M179" s="40"/>
      <c r="N179" s="40"/>
      <c r="O179" s="40"/>
    </row>
    <row r="180" spans="1:15" ht="18.75">
      <c r="A180" s="74" t="s">
        <v>152</v>
      </c>
      <c r="B180" s="75">
        <v>630</v>
      </c>
      <c r="C180" s="75">
        <v>1366.448339</v>
      </c>
      <c r="D180" s="75">
        <v>3602.516663399821</v>
      </c>
      <c r="E180" s="75">
        <v>3724.663421555691</v>
      </c>
      <c r="F180" s="674"/>
      <c r="G180" s="40"/>
      <c r="H180" s="669"/>
      <c r="I180" s="40"/>
      <c r="L180" s="40"/>
      <c r="M180" s="40"/>
      <c r="N180" s="40"/>
      <c r="O180" s="40"/>
    </row>
    <row r="181" spans="1:15">
      <c r="A181" s="107" t="s">
        <v>153</v>
      </c>
      <c r="B181" s="75">
        <v>7465.8541999999998</v>
      </c>
      <c r="C181" s="75">
        <v>21365.612155123708</v>
      </c>
      <c r="D181" s="75">
        <v>37215.469845029998</v>
      </c>
      <c r="E181" s="75">
        <v>42053.480924883894</v>
      </c>
      <c r="L181" s="40"/>
      <c r="M181" s="40"/>
      <c r="N181" s="40"/>
      <c r="O181" s="40"/>
    </row>
    <row r="182" spans="1:15">
      <c r="A182" s="27" t="s">
        <v>725</v>
      </c>
      <c r="B182" s="32"/>
      <c r="C182" s="32"/>
      <c r="D182" s="32"/>
      <c r="E182" s="32"/>
    </row>
    <row r="183" spans="1:15">
      <c r="A183" s="27" t="s">
        <v>834</v>
      </c>
      <c r="B183" s="42"/>
      <c r="C183" s="42"/>
      <c r="D183" s="42"/>
      <c r="E183" s="66"/>
    </row>
    <row r="184" spans="1:15" ht="11.25" customHeight="1">
      <c r="A184" s="50"/>
      <c r="B184" s="27"/>
      <c r="C184" s="27"/>
      <c r="D184" s="27"/>
      <c r="E184" s="27"/>
    </row>
    <row r="185" spans="1:15" ht="30.75" customHeight="1">
      <c r="A185" s="2455" t="s">
        <v>173</v>
      </c>
      <c r="B185" s="2455"/>
      <c r="C185" s="2455"/>
      <c r="D185" s="2455"/>
      <c r="E185" s="2455"/>
    </row>
    <row r="186" spans="1:15">
      <c r="A186" s="260" t="s">
        <v>158</v>
      </c>
      <c r="B186" s="71"/>
      <c r="C186" s="71"/>
      <c r="D186" s="71"/>
      <c r="E186" s="71"/>
    </row>
    <row r="187" spans="1:15">
      <c r="A187" s="169" t="s">
        <v>140</v>
      </c>
      <c r="B187" s="170">
        <v>2005</v>
      </c>
      <c r="C187" s="170">
        <v>2008</v>
      </c>
      <c r="D187" s="170">
        <v>2009</v>
      </c>
      <c r="E187" s="170" t="s">
        <v>83</v>
      </c>
    </row>
    <row r="188" spans="1:15">
      <c r="A188" s="72" t="s">
        <v>14</v>
      </c>
      <c r="B188" s="86">
        <v>100</v>
      </c>
      <c r="C188" s="86">
        <v>100</v>
      </c>
      <c r="D188" s="86">
        <v>100</v>
      </c>
      <c r="E188" s="86">
        <v>100</v>
      </c>
      <c r="F188" s="670"/>
      <c r="G188" s="670"/>
      <c r="H188" s="670"/>
      <c r="I188" s="670"/>
    </row>
    <row r="189" spans="1:15">
      <c r="A189" s="74" t="s">
        <v>141</v>
      </c>
      <c r="B189" s="87">
        <v>82.875970672439564</v>
      </c>
      <c r="C189" s="87">
        <v>78.231522605119707</v>
      </c>
      <c r="D189" s="87">
        <v>73.751315813214902</v>
      </c>
      <c r="E189" s="87">
        <v>74.204665644258952</v>
      </c>
      <c r="F189" s="670"/>
      <c r="G189" s="670"/>
      <c r="H189" s="670"/>
      <c r="I189" s="670"/>
      <c r="J189" s="670"/>
      <c r="L189" s="670"/>
      <c r="M189" s="670"/>
    </row>
    <row r="190" spans="1:15">
      <c r="A190" s="39" t="s">
        <v>142</v>
      </c>
      <c r="B190" s="88">
        <v>1.3832416459290715</v>
      </c>
      <c r="C190" s="88">
        <v>0.60426612002039293</v>
      </c>
      <c r="D190" s="88">
        <v>0.42160961077342918</v>
      </c>
      <c r="E190" s="88">
        <v>0.37703785099770898</v>
      </c>
      <c r="F190" s="670"/>
      <c r="G190" s="670"/>
      <c r="H190" s="670"/>
      <c r="I190" s="670"/>
      <c r="L190" s="670"/>
      <c r="M190" s="670"/>
    </row>
    <row r="191" spans="1:15">
      <c r="A191" s="39" t="s">
        <v>143</v>
      </c>
      <c r="B191" s="88">
        <v>15.325677744736909</v>
      </c>
      <c r="C191" s="88">
        <v>17.775394120173331</v>
      </c>
      <c r="D191" s="88">
        <v>21.819485948953556</v>
      </c>
      <c r="E191" s="88">
        <v>24.640234740148934</v>
      </c>
      <c r="F191" s="670"/>
      <c r="G191" s="670"/>
      <c r="H191" s="670"/>
      <c r="I191" s="670"/>
      <c r="L191" s="670"/>
      <c r="M191" s="670"/>
    </row>
    <row r="192" spans="1:15">
      <c r="A192" s="39" t="s">
        <v>403</v>
      </c>
      <c r="B192" s="88">
        <v>15.325677744736909</v>
      </c>
      <c r="C192" s="88">
        <v>17.775394120173331</v>
      </c>
      <c r="D192" s="88">
        <v>21.820507899622569</v>
      </c>
      <c r="E192" s="88">
        <v>24.64131444248795</v>
      </c>
      <c r="L192" s="670"/>
      <c r="M192" s="670"/>
    </row>
    <row r="193" spans="1:13">
      <c r="A193" s="39" t="s">
        <v>144</v>
      </c>
      <c r="B193" s="88">
        <v>18.277867245297816</v>
      </c>
      <c r="C193" s="88">
        <v>18.155012774915637</v>
      </c>
      <c r="D193" s="88">
        <v>16.524435224180074</v>
      </c>
      <c r="E193" s="88">
        <v>16.043288851256722</v>
      </c>
      <c r="L193" s="670"/>
      <c r="M193" s="670"/>
    </row>
    <row r="194" spans="1:13">
      <c r="A194" s="39" t="s">
        <v>145</v>
      </c>
      <c r="B194" s="88">
        <v>12.33246894064786</v>
      </c>
      <c r="C194" s="88">
        <v>15.284139916268579</v>
      </c>
      <c r="D194" s="88">
        <v>10.41507591367435</v>
      </c>
      <c r="E194" s="88">
        <v>10.266962592281422</v>
      </c>
      <c r="L194" s="670"/>
      <c r="M194" s="670"/>
    </row>
    <row r="195" spans="1:13">
      <c r="A195" s="39" t="s">
        <v>146</v>
      </c>
      <c r="B195" s="88">
        <v>4.1985931781241126</v>
      </c>
      <c r="C195" s="88">
        <v>4.6641381401150515</v>
      </c>
      <c r="D195" s="88">
        <v>3.0305246703273343</v>
      </c>
      <c r="E195" s="88">
        <v>2.7095650765470438</v>
      </c>
      <c r="L195" s="670"/>
      <c r="M195" s="670"/>
    </row>
    <row r="196" spans="1:13">
      <c r="A196" s="77" t="s">
        <v>147</v>
      </c>
      <c r="B196" s="88">
        <v>2.3468591798701177</v>
      </c>
      <c r="C196" s="88">
        <v>1.4338230838598274</v>
      </c>
      <c r="D196" s="88">
        <v>1.0352517668201406</v>
      </c>
      <c r="E196" s="88">
        <v>0.95554505577223758</v>
      </c>
      <c r="L196" s="670"/>
      <c r="M196" s="670"/>
    </row>
    <row r="197" spans="1:13">
      <c r="A197" s="39" t="s">
        <v>148</v>
      </c>
      <c r="B197" s="88">
        <v>7.7038537340599849</v>
      </c>
      <c r="C197" s="88">
        <v>0.33111772868932804</v>
      </c>
      <c r="D197" s="88">
        <v>0.93598706387898412</v>
      </c>
      <c r="E197" s="88">
        <v>0.85788396119606602</v>
      </c>
      <c r="L197" s="670"/>
      <c r="M197" s="670"/>
    </row>
    <row r="198" spans="1:13">
      <c r="A198" s="39" t="s">
        <v>149</v>
      </c>
      <c r="B198" s="88">
        <v>12.745538170893312</v>
      </c>
      <c r="C198" s="88">
        <v>9.8213130326048326</v>
      </c>
      <c r="D198" s="88">
        <v>7.4597619432769084</v>
      </c>
      <c r="E198" s="88">
        <v>7.0637836141142314</v>
      </c>
      <c r="J198" s="670"/>
      <c r="K198" s="670"/>
      <c r="L198" s="670"/>
      <c r="M198" s="670"/>
    </row>
    <row r="199" spans="1:13">
      <c r="A199" s="39" t="s">
        <v>150</v>
      </c>
      <c r="B199" s="88">
        <v>5.3414713928124096</v>
      </c>
      <c r="C199" s="88">
        <v>5.9002271154678843</v>
      </c>
      <c r="D199" s="88">
        <v>10.548218222634594</v>
      </c>
      <c r="E199" s="88">
        <v>9.8299754685436618</v>
      </c>
      <c r="K199" s="670"/>
      <c r="L199" s="670"/>
      <c r="M199" s="670"/>
    </row>
    <row r="200" spans="1:13">
      <c r="A200" s="39" t="s">
        <v>151</v>
      </c>
      <c r="B200" s="88">
        <v>3.2203994400679994</v>
      </c>
      <c r="C200" s="88">
        <v>4.2620905730048291</v>
      </c>
      <c r="D200" s="88">
        <v>1.5609654486955258</v>
      </c>
      <c r="E200" s="88">
        <v>1.460388433400907</v>
      </c>
      <c r="K200" s="670"/>
      <c r="L200" s="670"/>
      <c r="M200" s="670"/>
    </row>
    <row r="201" spans="1:13">
      <c r="A201" s="74" t="s">
        <v>152</v>
      </c>
      <c r="B201" s="87">
        <v>1.3325509834852347</v>
      </c>
      <c r="C201" s="87">
        <v>1.3085263338306925</v>
      </c>
      <c r="D201" s="87">
        <v>2.3166581760637244</v>
      </c>
      <c r="E201" s="87">
        <v>2.0987949532100276</v>
      </c>
      <c r="K201" s="670"/>
      <c r="L201" s="670"/>
      <c r="M201" s="670"/>
    </row>
    <row r="202" spans="1:13">
      <c r="A202" s="107" t="s">
        <v>153</v>
      </c>
      <c r="B202" s="108">
        <v>15.791478344075191</v>
      </c>
      <c r="C202" s="108">
        <v>20.459951061049594</v>
      </c>
      <c r="D202" s="108">
        <v>23.932026010721383</v>
      </c>
      <c r="E202" s="108">
        <v>23.69653940253103</v>
      </c>
      <c r="K202" s="670"/>
      <c r="L202" s="670"/>
      <c r="M202" s="670"/>
    </row>
    <row r="203" spans="1:13">
      <c r="A203" s="27" t="s">
        <v>725</v>
      </c>
      <c r="B203" s="89"/>
      <c r="C203" s="89"/>
      <c r="D203" s="89"/>
      <c r="E203" s="89"/>
    </row>
    <row r="204" spans="1:13">
      <c r="A204" s="27" t="s">
        <v>834</v>
      </c>
      <c r="B204" s="88"/>
      <c r="C204" s="88"/>
      <c r="D204" s="88"/>
      <c r="E204" s="88"/>
    </row>
    <row r="205" spans="1:13">
      <c r="A205" s="27"/>
      <c r="B205" s="27"/>
      <c r="C205" s="27"/>
      <c r="D205" s="27"/>
      <c r="E205" s="27"/>
    </row>
    <row r="206" spans="1:13">
      <c r="A206" s="640" t="s">
        <v>174</v>
      </c>
      <c r="B206" s="101"/>
      <c r="C206" s="101"/>
      <c r="D206" s="101"/>
      <c r="E206" s="101"/>
    </row>
    <row r="207" spans="1:13">
      <c r="A207" s="260" t="s">
        <v>158</v>
      </c>
      <c r="B207" s="71"/>
      <c r="C207" s="71"/>
      <c r="D207" s="71"/>
      <c r="E207" s="71"/>
    </row>
    <row r="208" spans="1:13">
      <c r="A208" s="169" t="s">
        <v>140</v>
      </c>
      <c r="B208" s="170">
        <v>2005</v>
      </c>
      <c r="C208" s="170">
        <v>2008</v>
      </c>
      <c r="D208" s="170">
        <v>2009</v>
      </c>
      <c r="E208" s="170" t="s">
        <v>83</v>
      </c>
    </row>
    <row r="209" spans="1:14">
      <c r="A209" s="72" t="s">
        <v>14</v>
      </c>
      <c r="B209" s="92">
        <v>12.330204063423752</v>
      </c>
      <c r="C209" s="92">
        <v>14.808928035646057</v>
      </c>
      <c r="D209" s="92">
        <v>29.049456604266368</v>
      </c>
      <c r="E209" s="92">
        <v>28.609067714678112</v>
      </c>
      <c r="F209" s="669"/>
      <c r="G209" s="669"/>
      <c r="H209" s="669"/>
      <c r="I209" s="669"/>
      <c r="J209" s="669"/>
      <c r="K209" s="669"/>
      <c r="L209" s="669"/>
      <c r="M209" s="669"/>
      <c r="N209" s="669"/>
    </row>
    <row r="210" spans="1:14">
      <c r="A210" s="74" t="s">
        <v>141</v>
      </c>
      <c r="B210" s="92">
        <v>10.218789273813414</v>
      </c>
      <c r="C210" s="92">
        <v>11.585249883782357</v>
      </c>
      <c r="D210" s="92">
        <v>21.4243564822353</v>
      </c>
      <c r="E210" s="92">
        <v>21.229263041616527</v>
      </c>
      <c r="F210" s="669"/>
      <c r="G210" s="669"/>
      <c r="H210" s="669"/>
      <c r="I210" s="669"/>
      <c r="J210" s="669"/>
      <c r="K210" s="669"/>
      <c r="L210" s="669"/>
      <c r="M210" s="669"/>
      <c r="N210" s="669"/>
    </row>
    <row r="211" spans="1:14">
      <c r="A211" s="39" t="s">
        <v>142</v>
      </c>
      <c r="B211" s="81">
        <v>0.17055673411512301</v>
      </c>
      <c r="C211" s="81">
        <v>8.9485334857610621E-2</v>
      </c>
      <c r="D211" s="81">
        <v>0.12247530092104365</v>
      </c>
      <c r="E211" s="81">
        <v>0.10786701410190171</v>
      </c>
      <c r="F211" s="669"/>
      <c r="G211" s="669"/>
      <c r="H211" s="669"/>
      <c r="I211" s="669"/>
      <c r="J211" s="669"/>
      <c r="K211" s="669"/>
      <c r="L211" s="669"/>
      <c r="M211" s="669"/>
      <c r="N211" s="669"/>
    </row>
    <row r="212" spans="1:14">
      <c r="A212" s="39" t="s">
        <v>143</v>
      </c>
      <c r="B212" s="81">
        <v>1.8896897385470883</v>
      </c>
      <c r="C212" s="81">
        <v>2.6323453233089293</v>
      </c>
      <c r="D212" s="81">
        <v>6.3384421020152608</v>
      </c>
      <c r="E212" s="81">
        <v>7.0493414418648479</v>
      </c>
      <c r="F212" s="669"/>
      <c r="G212" s="669"/>
      <c r="H212" s="669"/>
      <c r="I212" s="669"/>
      <c r="J212" s="669"/>
      <c r="K212" s="669"/>
      <c r="L212" s="669"/>
      <c r="M212" s="669"/>
      <c r="N212" s="669"/>
    </row>
    <row r="213" spans="1:14">
      <c r="A213" s="39" t="s">
        <v>403</v>
      </c>
      <c r="B213" s="81">
        <v>1.889689738547087</v>
      </c>
      <c r="C213" s="81">
        <v>2.6323453233089293</v>
      </c>
      <c r="D213" s="81">
        <v>6.3384421020152608</v>
      </c>
      <c r="E213" s="81">
        <v>7.0493414418648479</v>
      </c>
      <c r="F213" s="669"/>
      <c r="G213" s="669"/>
      <c r="H213" s="669"/>
      <c r="I213" s="669"/>
      <c r="J213" s="669"/>
      <c r="K213" s="669"/>
      <c r="L213" s="669"/>
      <c r="M213" s="669"/>
      <c r="N213" s="669"/>
    </row>
    <row r="214" spans="1:14">
      <c r="A214" s="39" t="s">
        <v>144</v>
      </c>
      <c r="B214" s="81">
        <v>2.2537011903324569</v>
      </c>
      <c r="C214" s="81">
        <v>2.6885627766996052</v>
      </c>
      <c r="D214" s="81">
        <v>4.8002586395482965</v>
      </c>
      <c r="E214" s="81">
        <v>4.5898353711174389</v>
      </c>
      <c r="F214" s="669"/>
      <c r="G214" s="669"/>
      <c r="H214" s="669"/>
      <c r="I214" s="669"/>
      <c r="J214" s="669"/>
      <c r="K214" s="669"/>
      <c r="L214" s="669"/>
      <c r="M214" s="669"/>
      <c r="N214" s="669"/>
    </row>
    <row r="215" spans="1:14">
      <c r="A215" s="39" t="s">
        <v>145</v>
      </c>
      <c r="B215" s="81">
        <v>1.5206205165116502</v>
      </c>
      <c r="C215" s="81">
        <v>2.2634172810676674</v>
      </c>
      <c r="D215" s="81">
        <v>3.0255229578442289</v>
      </c>
      <c r="E215" s="81">
        <v>2.9372822802664631</v>
      </c>
      <c r="F215" s="669"/>
      <c r="G215" s="669"/>
      <c r="H215" s="669"/>
      <c r="I215" s="669"/>
      <c r="J215" s="669"/>
      <c r="K215" s="669"/>
      <c r="L215" s="669"/>
      <c r="M215" s="669"/>
      <c r="N215" s="669"/>
    </row>
    <row r="216" spans="1:14">
      <c r="A216" s="39" t="s">
        <v>146</v>
      </c>
      <c r="B216" s="81">
        <v>0.51769576374915116</v>
      </c>
      <c r="C216" s="81">
        <v>0.69070886065275849</v>
      </c>
      <c r="D216" s="81">
        <v>0.88035094898832533</v>
      </c>
      <c r="E216" s="81">
        <v>0.77518130752261338</v>
      </c>
      <c r="F216" s="669"/>
      <c r="G216" s="669"/>
      <c r="H216" s="669"/>
      <c r="I216" s="669"/>
      <c r="J216" s="669"/>
      <c r="K216" s="669"/>
      <c r="L216" s="669"/>
      <c r="M216" s="669"/>
      <c r="N216" s="669"/>
    </row>
    <row r="217" spans="1:14">
      <c r="A217" s="77" t="s">
        <v>147</v>
      </c>
      <c r="B217" s="81">
        <v>0.28937289325025722</v>
      </c>
      <c r="C217" s="81">
        <v>0.21233382864728287</v>
      </c>
      <c r="D217" s="81">
        <v>0.30073501274731756</v>
      </c>
      <c r="E217" s="81">
        <v>0.27337253205013812</v>
      </c>
      <c r="F217" s="669"/>
      <c r="G217" s="669"/>
      <c r="H217" s="669"/>
      <c r="I217" s="669"/>
      <c r="J217" s="669"/>
      <c r="K217" s="669"/>
      <c r="L217" s="669"/>
      <c r="M217" s="669"/>
      <c r="N217" s="669"/>
    </row>
    <row r="218" spans="1:14">
      <c r="A218" s="39" t="s">
        <v>148</v>
      </c>
      <c r="B218" s="81">
        <v>0.94990209183539975</v>
      </c>
      <c r="C218" s="81">
        <v>4.903498615486835E-2</v>
      </c>
      <c r="D218" s="81">
        <v>0.2718991559430724</v>
      </c>
      <c r="E218" s="81">
        <v>0.24543260337194539</v>
      </c>
      <c r="F218" s="669"/>
      <c r="G218" s="669"/>
      <c r="H218" s="669"/>
      <c r="I218" s="669"/>
      <c r="J218" s="669"/>
      <c r="K218" s="669"/>
      <c r="L218" s="669"/>
      <c r="M218" s="669"/>
      <c r="N218" s="669"/>
    </row>
    <row r="219" spans="1:14">
      <c r="A219" s="39" t="s">
        <v>149</v>
      </c>
      <c r="B219" s="81">
        <v>1.5715528601708033</v>
      </c>
      <c r="C219" s="81">
        <v>1.454431179153977</v>
      </c>
      <c r="D219" s="81">
        <v>2.1670203084938029</v>
      </c>
      <c r="E219" s="81">
        <v>2.0208826373802768</v>
      </c>
      <c r="F219" s="669"/>
      <c r="G219" s="669"/>
      <c r="H219" s="669"/>
      <c r="I219" s="669"/>
      <c r="J219" s="669"/>
      <c r="K219" s="669"/>
      <c r="L219" s="669"/>
      <c r="M219" s="669"/>
      <c r="N219" s="669"/>
    </row>
    <row r="220" spans="1:14">
      <c r="A220" s="39" t="s">
        <v>150</v>
      </c>
      <c r="B220" s="81">
        <v>0.65861515868078224</v>
      </c>
      <c r="C220" s="81">
        <v>0.87376038746931406</v>
      </c>
      <c r="D220" s="81">
        <v>3.0642000751075535</v>
      </c>
      <c r="E220" s="81">
        <v>2.8122643381319032</v>
      </c>
      <c r="F220" s="669"/>
      <c r="G220" s="669"/>
      <c r="H220" s="669"/>
      <c r="I220" s="669"/>
      <c r="J220" s="669"/>
      <c r="K220" s="669"/>
      <c r="L220" s="669"/>
      <c r="M220" s="669"/>
      <c r="N220" s="669"/>
    </row>
    <row r="221" spans="1:14">
      <c r="A221" s="39" t="s">
        <v>151</v>
      </c>
      <c r="B221" s="81">
        <v>0.39708232662070475</v>
      </c>
      <c r="C221" s="81">
        <v>0.63116992577033981</v>
      </c>
      <c r="D221" s="81">
        <v>0.45345198062639852</v>
      </c>
      <c r="E221" s="81">
        <v>0.41780351580899233</v>
      </c>
      <c r="F221" s="669"/>
      <c r="G221" s="669"/>
      <c r="H221" s="669"/>
      <c r="I221" s="669"/>
      <c r="J221" s="669"/>
      <c r="K221" s="669"/>
      <c r="L221" s="669"/>
      <c r="M221" s="669"/>
      <c r="N221" s="669"/>
    </row>
    <row r="222" spans="1:14">
      <c r="A222" s="74" t="s">
        <v>152</v>
      </c>
      <c r="B222" s="92">
        <v>0.16430646406144345</v>
      </c>
      <c r="C222" s="92">
        <v>0.19377872310446495</v>
      </c>
      <c r="D222" s="92">
        <v>0.67297661152482036</v>
      </c>
      <c r="E222" s="92">
        <v>0.60044566935610355</v>
      </c>
      <c r="F222" s="669"/>
      <c r="G222" s="669"/>
      <c r="H222" s="669"/>
      <c r="I222" s="669"/>
      <c r="J222" s="669"/>
      <c r="K222" s="669"/>
      <c r="L222" s="669"/>
      <c r="M222" s="669"/>
      <c r="N222" s="669"/>
    </row>
    <row r="223" spans="1:14">
      <c r="A223" s="107" t="s">
        <v>153</v>
      </c>
      <c r="B223" s="92">
        <v>1.9471239758734549</v>
      </c>
      <c r="C223" s="92">
        <v>3.0298994287592365</v>
      </c>
      <c r="D223" s="92">
        <v>6.9521235105062473</v>
      </c>
      <c r="E223" s="92">
        <v>6.7793590037054816</v>
      </c>
      <c r="F223" s="669"/>
      <c r="G223" s="669"/>
      <c r="H223" s="669"/>
      <c r="I223" s="669"/>
      <c r="J223" s="669"/>
      <c r="K223" s="669"/>
      <c r="L223" s="669"/>
      <c r="M223" s="669"/>
      <c r="N223" s="669"/>
    </row>
    <row r="224" spans="1:14">
      <c r="A224" s="27" t="s">
        <v>725</v>
      </c>
      <c r="B224" s="109"/>
      <c r="C224" s="109"/>
      <c r="D224" s="109"/>
      <c r="E224" s="109"/>
    </row>
    <row r="225" spans="1:13">
      <c r="A225" s="27" t="s">
        <v>834</v>
      </c>
      <c r="B225" s="81"/>
      <c r="C225" s="81"/>
      <c r="D225" s="81"/>
      <c r="E225" s="81"/>
    </row>
    <row r="226" spans="1:13">
      <c r="A226" s="50"/>
      <c r="B226" s="42"/>
      <c r="C226" s="42"/>
      <c r="D226" s="42"/>
      <c r="E226" s="66"/>
    </row>
    <row r="228" spans="1:13">
      <c r="A228" s="640" t="s">
        <v>175</v>
      </c>
      <c r="B228" s="101"/>
      <c r="C228" s="101"/>
      <c r="D228" s="101"/>
      <c r="E228" s="101"/>
    </row>
    <row r="229" spans="1:13">
      <c r="A229" s="260" t="s">
        <v>158</v>
      </c>
      <c r="B229" s="71"/>
      <c r="C229" s="71"/>
      <c r="D229" s="71"/>
      <c r="E229" s="71"/>
    </row>
    <row r="230" spans="1:13">
      <c r="A230" s="169" t="s">
        <v>140</v>
      </c>
      <c r="B230" s="170">
        <v>2005</v>
      </c>
      <c r="C230" s="170">
        <v>2008</v>
      </c>
      <c r="D230" s="170">
        <v>2009</v>
      </c>
      <c r="E230" s="170" t="s">
        <v>83</v>
      </c>
    </row>
    <row r="231" spans="1:13">
      <c r="A231" s="72" t="s">
        <v>14</v>
      </c>
      <c r="B231" s="91">
        <v>7.4609834800936738</v>
      </c>
      <c r="C231" s="91">
        <v>69.559371500450624</v>
      </c>
      <c r="D231" s="91">
        <v>48.913232207740684</v>
      </c>
      <c r="E231" s="91">
        <v>14.122948219294296</v>
      </c>
      <c r="F231" s="669"/>
      <c r="G231" s="669"/>
      <c r="H231" s="669"/>
      <c r="I231" s="669"/>
      <c r="J231" s="669"/>
      <c r="K231" s="669"/>
      <c r="L231" s="669"/>
      <c r="M231" s="669"/>
    </row>
    <row r="232" spans="1:13">
      <c r="A232" s="74" t="s">
        <v>141</v>
      </c>
      <c r="B232" s="92">
        <v>12.292796378208351</v>
      </c>
      <c r="C232" s="92">
        <v>62.799109705246117</v>
      </c>
      <c r="D232" s="92">
        <v>40.385185556914571</v>
      </c>
      <c r="E232" s="92">
        <v>14.824462744465606</v>
      </c>
      <c r="F232" s="669"/>
      <c r="G232" s="669"/>
      <c r="H232" s="669"/>
      <c r="I232" s="669"/>
      <c r="J232" s="669"/>
      <c r="K232" s="669"/>
      <c r="L232" s="669"/>
      <c r="M232" s="669"/>
    </row>
    <row r="233" spans="1:13">
      <c r="A233" s="39" t="s">
        <v>142</v>
      </c>
      <c r="B233" s="81">
        <v>-1.4111613294217307</v>
      </c>
      <c r="C233" s="81">
        <v>2.7710097719869653</v>
      </c>
      <c r="D233" s="81">
        <v>3.9000000000000146</v>
      </c>
      <c r="E233" s="81">
        <v>2.0580889206743649</v>
      </c>
      <c r="F233" s="669"/>
      <c r="G233" s="669"/>
      <c r="H233" s="669"/>
      <c r="I233" s="669"/>
      <c r="J233" s="669"/>
      <c r="K233" s="669"/>
      <c r="L233" s="669"/>
      <c r="M233" s="669"/>
    </row>
    <row r="234" spans="1:13">
      <c r="A234" s="39" t="s">
        <v>143</v>
      </c>
      <c r="B234" s="81">
        <v>5.2838448125545057</v>
      </c>
      <c r="C234" s="81">
        <v>119.18384237076035</v>
      </c>
      <c r="D234" s="81">
        <v>82.792581464200595</v>
      </c>
      <c r="E234" s="81">
        <v>28.87637407865401</v>
      </c>
      <c r="F234" s="669"/>
      <c r="G234" s="669"/>
      <c r="H234" s="669"/>
      <c r="I234" s="669"/>
      <c r="J234" s="669"/>
      <c r="K234" s="669"/>
      <c r="L234" s="669"/>
      <c r="M234" s="669"/>
    </row>
    <row r="235" spans="1:13">
      <c r="A235" s="39" t="s">
        <v>403</v>
      </c>
      <c r="B235" s="81">
        <v>5.2838448125545057</v>
      </c>
      <c r="C235" s="81">
        <v>119.18384237076035</v>
      </c>
      <c r="D235" s="81">
        <v>82.792581464200595</v>
      </c>
      <c r="E235" s="81">
        <v>28.87637407865401</v>
      </c>
      <c r="F235" s="669"/>
      <c r="G235" s="669"/>
      <c r="H235" s="669"/>
      <c r="I235" s="669"/>
      <c r="J235" s="669"/>
      <c r="K235" s="669"/>
      <c r="L235" s="669"/>
      <c r="M235" s="669"/>
    </row>
    <row r="236" spans="1:13">
      <c r="A236" s="39" t="s">
        <v>144</v>
      </c>
      <c r="B236" s="81">
        <v>11.474782233716653</v>
      </c>
      <c r="C236" s="81">
        <v>84.19460133789191</v>
      </c>
      <c r="D236" s="81">
        <v>35.538712649103665</v>
      </c>
      <c r="E236" s="81">
        <v>10.8</v>
      </c>
      <c r="F236" s="669"/>
      <c r="G236" s="669"/>
      <c r="H236" s="669"/>
      <c r="I236" s="669"/>
      <c r="J236" s="669"/>
      <c r="K236" s="669"/>
      <c r="L236" s="669"/>
      <c r="M236" s="669"/>
    </row>
    <row r="237" spans="1:13">
      <c r="A237" s="39" t="s">
        <v>145</v>
      </c>
      <c r="B237" s="81">
        <v>11.472444446483792</v>
      </c>
      <c r="C237" s="81">
        <v>115.39708314122352</v>
      </c>
      <c r="D237" s="81">
        <v>1.4739871848070463</v>
      </c>
      <c r="E237" s="81">
        <v>12.5</v>
      </c>
      <c r="F237" s="669"/>
      <c r="G237" s="669"/>
      <c r="H237" s="669"/>
      <c r="I237" s="669"/>
      <c r="J237" s="669"/>
      <c r="K237" s="669"/>
      <c r="L237" s="669"/>
      <c r="M237" s="669"/>
    </row>
    <row r="238" spans="1:13">
      <c r="A238" s="39" t="s">
        <v>146</v>
      </c>
      <c r="B238" s="81">
        <v>20.449029126213603</v>
      </c>
      <c r="C238" s="81">
        <v>22.602101575609069</v>
      </c>
      <c r="D238" s="81">
        <v>-3.2435981982709583</v>
      </c>
      <c r="E238" s="81">
        <v>2.0363100671232903</v>
      </c>
      <c r="F238" s="669"/>
      <c r="G238" s="669"/>
      <c r="H238" s="669"/>
      <c r="I238" s="669"/>
      <c r="J238" s="669"/>
      <c r="K238" s="669"/>
      <c r="L238" s="669"/>
      <c r="M238" s="669"/>
    </row>
    <row r="239" spans="1:13">
      <c r="A239" s="77" t="s">
        <v>147</v>
      </c>
      <c r="B239" s="81">
        <v>12.916692108851848</v>
      </c>
      <c r="C239" s="81">
        <v>1.8073882305764233</v>
      </c>
      <c r="D239" s="81">
        <v>7.5186251925572822</v>
      </c>
      <c r="E239" s="81">
        <v>5.3363272743329588</v>
      </c>
      <c r="F239" s="669"/>
      <c r="G239" s="669"/>
      <c r="H239" s="669"/>
      <c r="I239" s="669"/>
      <c r="J239" s="669"/>
      <c r="K239" s="669"/>
      <c r="L239" s="669"/>
      <c r="M239" s="669"/>
    </row>
    <row r="240" spans="1:13">
      <c r="A240" s="39" t="s">
        <v>148</v>
      </c>
      <c r="B240" s="81">
        <v>16.697721269088618</v>
      </c>
      <c r="C240" s="81">
        <v>-92.317013000414519</v>
      </c>
      <c r="D240" s="81">
        <v>320.94049007453475</v>
      </c>
      <c r="E240" s="81">
        <v>4.5999999999999801</v>
      </c>
      <c r="F240" s="669"/>
      <c r="G240" s="669"/>
      <c r="H240" s="669"/>
      <c r="I240" s="669"/>
      <c r="J240" s="669"/>
      <c r="K240" s="669"/>
      <c r="L240" s="669"/>
      <c r="M240" s="669"/>
    </row>
    <row r="241" spans="1:13">
      <c r="A241" s="39" t="s">
        <v>149</v>
      </c>
      <c r="B241" s="81">
        <v>15.170699139828628</v>
      </c>
      <c r="C241" s="81">
        <v>30.099560738706899</v>
      </c>
      <c r="D241" s="81">
        <v>13.106797307634221</v>
      </c>
      <c r="E241" s="81">
        <v>8.0650854217123396</v>
      </c>
      <c r="F241" s="669"/>
      <c r="G241" s="669"/>
      <c r="H241" s="669"/>
      <c r="I241" s="669"/>
      <c r="J241" s="669"/>
      <c r="K241" s="669"/>
      <c r="L241" s="669"/>
      <c r="M241" s="669"/>
    </row>
    <row r="242" spans="1:13">
      <c r="A242" s="39" t="s">
        <v>150</v>
      </c>
      <c r="B242" s="81">
        <v>25.107293479558649</v>
      </c>
      <c r="C242" s="81">
        <v>65.557826133528934</v>
      </c>
      <c r="D242" s="81">
        <v>166.2218316049595</v>
      </c>
      <c r="E242" s="81">
        <v>6.3521589822917832</v>
      </c>
      <c r="F242" s="669"/>
      <c r="G242" s="669"/>
      <c r="H242" s="669"/>
      <c r="I242" s="669"/>
      <c r="J242" s="669"/>
      <c r="K242" s="669"/>
      <c r="L242" s="669"/>
      <c r="M242" s="669"/>
    </row>
    <row r="243" spans="1:13">
      <c r="A243" s="39" t="s">
        <v>151</v>
      </c>
      <c r="B243" s="81">
        <v>11.728746668388723</v>
      </c>
      <c r="C243" s="81">
        <v>140.97564268859873</v>
      </c>
      <c r="D243" s="81">
        <v>-45.461409993927504</v>
      </c>
      <c r="E243" s="81">
        <v>6.769713387536143</v>
      </c>
      <c r="F243" s="669"/>
      <c r="G243" s="669"/>
      <c r="H243" s="669"/>
      <c r="I243" s="669"/>
      <c r="J243" s="669"/>
      <c r="K243" s="669"/>
      <c r="L243" s="669"/>
      <c r="M243" s="669"/>
    </row>
    <row r="244" spans="1:13">
      <c r="A244" s="74" t="s">
        <v>152</v>
      </c>
      <c r="B244" s="92">
        <v>14.545454545454547</v>
      </c>
      <c r="C244" s="92">
        <v>70.200129912511471</v>
      </c>
      <c r="D244" s="92">
        <v>163.64089739654776</v>
      </c>
      <c r="E244" s="92">
        <v>3.3905952301854398</v>
      </c>
      <c r="F244" s="669"/>
      <c r="G244" s="669"/>
      <c r="H244" s="669"/>
      <c r="I244" s="669"/>
      <c r="J244" s="669"/>
      <c r="K244" s="669"/>
      <c r="L244" s="669"/>
      <c r="M244" s="669"/>
    </row>
    <row r="245" spans="1:13">
      <c r="A245" s="107" t="s">
        <v>153</v>
      </c>
      <c r="B245" s="92">
        <v>-12.707148018783059</v>
      </c>
      <c r="C245" s="92">
        <v>101.5053490061653</v>
      </c>
      <c r="D245" s="92">
        <v>74.183962410388133</v>
      </c>
      <c r="E245" s="92">
        <v>12.999999999999986</v>
      </c>
      <c r="F245" s="669"/>
      <c r="G245" s="669"/>
      <c r="H245" s="669"/>
      <c r="I245" s="669"/>
      <c r="J245" s="669"/>
      <c r="K245" s="669"/>
      <c r="L245" s="669"/>
      <c r="M245" s="669"/>
    </row>
    <row r="246" spans="1:13">
      <c r="A246" s="27" t="s">
        <v>725</v>
      </c>
      <c r="B246" s="91"/>
      <c r="C246" s="91"/>
      <c r="D246" s="91"/>
      <c r="E246" s="91"/>
    </row>
    <row r="247" spans="1:13">
      <c r="A247" s="27" t="s">
        <v>834</v>
      </c>
      <c r="B247" s="81"/>
      <c r="C247" s="81"/>
      <c r="D247" s="81"/>
      <c r="E247" s="81"/>
    </row>
    <row r="248" spans="1:13">
      <c r="A248" s="50"/>
      <c r="B248" s="42"/>
      <c r="C248" s="42"/>
      <c r="D248" s="42"/>
      <c r="E248" s="66"/>
      <c r="F248" s="624"/>
      <c r="G248" s="624"/>
      <c r="H248" s="624"/>
    </row>
  </sheetData>
  <protectedRanges>
    <protectedRange sqref="C169:D173 C175:D181" name="All"/>
    <protectedRange sqref="B25:D39" name="Range1_14"/>
    <protectedRange sqref="B41:D41" name="Range1_14_1"/>
    <protectedRange sqref="B55:D55" name="Range1_14_2"/>
    <protectedRange sqref="B147:D147" name="Range1_14_4"/>
    <protectedRange sqref="B183:D183" name="Range1_14_6"/>
    <protectedRange sqref="C248:E248" name="Range1_2_2"/>
    <protectedRange sqref="B248:D248" name="Range1_14_8"/>
    <protectedRange sqref="C226:E226" name="Range1_2_3"/>
    <protectedRange sqref="B226:D226" name="Range1_14_9"/>
    <protectedRange sqref="B209:E225" name="Range1_2_1"/>
    <protectedRange sqref="B169:B173 B175:B181" name="All_1"/>
  </protectedRanges>
  <mergeCells count="6">
    <mergeCell ref="A185:E185"/>
    <mergeCell ref="A2:E2"/>
    <mergeCell ref="D5:D14"/>
    <mergeCell ref="A18:E18"/>
    <mergeCell ref="A20:E20"/>
    <mergeCell ref="A43:E43"/>
  </mergeCells>
  <pageMargins left="0.7" right="0.7" top="0.75" bottom="0.56999999999999995" header="0.3" footer="0.3"/>
  <pageSetup paperSize="9" scale="96" orientation="portrait" r:id="rId1"/>
  <headerFooter>
    <oddFooter>&amp;C&amp;P</oddFooter>
  </headerFooter>
  <rowBreaks count="7" manualBreakCount="7">
    <brk id="16" max="16383" man="1"/>
    <brk id="41" max="4" man="1"/>
    <brk id="79" max="4" man="1"/>
    <brk id="115" max="4" man="1"/>
    <brk id="163" max="16383" man="1"/>
    <brk id="184" max="4" man="1"/>
    <brk id="226"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80"/>
  </sheetPr>
  <dimension ref="A1:N752"/>
  <sheetViews>
    <sheetView view="pageBreakPreview" topLeftCell="A67" zoomScale="90" zoomScaleSheetLayoutView="90" workbookViewId="0">
      <selection activeCell="E29" sqref="E29"/>
    </sheetView>
  </sheetViews>
  <sheetFormatPr defaultRowHeight="15"/>
  <cols>
    <col min="1" max="1" width="1.28515625" style="2223" customWidth="1"/>
    <col min="2" max="2" width="34.28515625" customWidth="1"/>
    <col min="3" max="3" width="16.28515625" customWidth="1"/>
    <col min="4" max="4" width="17" customWidth="1"/>
    <col min="5" max="5" width="21.42578125" customWidth="1"/>
    <col min="6" max="6" width="13.7109375" customWidth="1"/>
    <col min="7" max="9" width="9.85546875" bestFit="1" customWidth="1"/>
  </cols>
  <sheetData>
    <row r="1" spans="2:6" ht="18.75">
      <c r="B1" s="757" t="s">
        <v>371</v>
      </c>
    </row>
    <row r="3" spans="2:6">
      <c r="B3" s="758"/>
      <c r="C3" s="758"/>
      <c r="D3" s="758"/>
      <c r="E3" s="759"/>
      <c r="F3" s="2451"/>
    </row>
    <row r="4" spans="2:6" ht="22.5" customHeight="1">
      <c r="B4" s="760" t="s">
        <v>959</v>
      </c>
    </row>
    <row r="5" spans="2:6" ht="18" customHeight="1">
      <c r="B5" s="761" t="s">
        <v>960</v>
      </c>
      <c r="C5" s="762"/>
      <c r="D5" s="762"/>
      <c r="E5" s="762"/>
      <c r="F5" s="762"/>
    </row>
    <row r="6" spans="2:6" ht="17.25" customHeight="1">
      <c r="B6" s="761" t="s">
        <v>961</v>
      </c>
      <c r="C6" s="762"/>
      <c r="D6" s="762"/>
      <c r="E6" s="763" t="s">
        <v>962</v>
      </c>
      <c r="F6" s="762"/>
    </row>
    <row r="7" spans="2:6" ht="17.25" customHeight="1">
      <c r="B7" s="2548"/>
      <c r="C7" s="2548"/>
      <c r="D7" s="2548"/>
      <c r="E7" s="2548"/>
      <c r="F7" s="762"/>
    </row>
    <row r="8" spans="2:6" ht="17.25" customHeight="1">
      <c r="B8" s="764"/>
      <c r="C8" s="764"/>
      <c r="D8" s="764"/>
      <c r="E8" s="764"/>
      <c r="F8" s="762"/>
    </row>
    <row r="9" spans="2:6" ht="17.25" customHeight="1">
      <c r="B9" s="762"/>
      <c r="C9" s="762"/>
      <c r="D9" s="762"/>
      <c r="E9" s="762"/>
      <c r="F9" s="762"/>
    </row>
    <row r="10" spans="2:6" ht="17.25" customHeight="1">
      <c r="B10" s="762"/>
      <c r="C10" s="762"/>
      <c r="D10" s="762"/>
      <c r="E10" s="762"/>
      <c r="F10" s="762"/>
    </row>
    <row r="11" spans="2:6" ht="17.25" customHeight="1">
      <c r="B11" s="762"/>
      <c r="C11" s="762"/>
      <c r="D11" s="762"/>
      <c r="E11" s="762"/>
      <c r="F11" s="762"/>
    </row>
    <row r="12" spans="2:6" ht="17.25" customHeight="1">
      <c r="B12" s="762"/>
      <c r="C12" s="762"/>
      <c r="D12" s="762"/>
      <c r="E12" s="762"/>
      <c r="F12" s="762"/>
    </row>
    <row r="13" spans="2:6" ht="17.25" customHeight="1">
      <c r="B13" s="762"/>
      <c r="C13" s="762"/>
      <c r="D13" s="762"/>
      <c r="E13" s="762"/>
      <c r="F13" s="762"/>
    </row>
    <row r="14" spans="2:6" ht="17.25" customHeight="1">
      <c r="B14" s="762"/>
      <c r="C14" s="762"/>
      <c r="D14" s="762"/>
      <c r="E14" s="762"/>
      <c r="F14" s="762"/>
    </row>
    <row r="15" spans="2:6" ht="17.25" customHeight="1">
      <c r="B15" s="762"/>
      <c r="C15" s="762"/>
      <c r="D15" s="762"/>
      <c r="E15" s="762"/>
      <c r="F15" s="762"/>
    </row>
    <row r="16" spans="2:6" ht="17.25" customHeight="1">
      <c r="B16" s="762"/>
      <c r="C16" s="762"/>
      <c r="D16" s="762"/>
      <c r="E16" s="762"/>
      <c r="F16" s="762"/>
    </row>
    <row r="17" spans="1:6" ht="17.25" customHeight="1">
      <c r="B17" s="762"/>
      <c r="C17" s="762"/>
      <c r="D17" s="762"/>
      <c r="E17" s="762"/>
      <c r="F17" s="762"/>
    </row>
    <row r="18" spans="1:6" ht="17.25" customHeight="1">
      <c r="B18" s="762"/>
      <c r="C18" s="762"/>
      <c r="D18" s="762"/>
      <c r="E18" s="762"/>
      <c r="F18" s="762"/>
    </row>
    <row r="19" spans="1:6" ht="17.25" customHeight="1">
      <c r="B19" s="762"/>
      <c r="C19" s="762"/>
      <c r="D19" s="762"/>
      <c r="E19" s="762"/>
      <c r="F19" s="762"/>
    </row>
    <row r="20" spans="1:6" ht="17.25" customHeight="1">
      <c r="B20" s="762"/>
      <c r="C20" s="762"/>
      <c r="D20" s="762"/>
      <c r="E20" s="762"/>
      <c r="F20" s="762"/>
    </row>
    <row r="21" spans="1:6" ht="17.25" customHeight="1">
      <c r="B21" s="762"/>
      <c r="C21" s="762"/>
      <c r="D21" s="762"/>
      <c r="E21" s="762"/>
      <c r="F21" s="762"/>
    </row>
    <row r="22" spans="1:6" ht="17.25" customHeight="1">
      <c r="B22" s="762"/>
      <c r="C22" s="762"/>
      <c r="D22" s="762"/>
      <c r="E22" s="762"/>
      <c r="F22" s="762"/>
    </row>
    <row r="23" spans="1:6" ht="17.25" customHeight="1">
      <c r="B23" s="765" t="s">
        <v>2234</v>
      </c>
      <c r="C23" s="762"/>
      <c r="D23" s="762"/>
      <c r="E23" s="762"/>
      <c r="F23" s="762"/>
    </row>
    <row r="24" spans="1:6" ht="17.25" customHeight="1">
      <c r="B24" s="766" t="s">
        <v>2235</v>
      </c>
      <c r="C24" s="762"/>
      <c r="D24" s="762"/>
      <c r="E24" s="762"/>
      <c r="F24" s="762"/>
    </row>
    <row r="25" spans="1:6" ht="17.25" customHeight="1">
      <c r="B25" s="762"/>
      <c r="C25" s="762"/>
      <c r="D25" s="762"/>
      <c r="E25" s="762"/>
      <c r="F25" s="762"/>
    </row>
    <row r="26" spans="1:6" ht="15" customHeight="1">
      <c r="C26" s="767"/>
      <c r="D26" s="767"/>
      <c r="E26" s="767"/>
    </row>
    <row r="27" spans="1:6" ht="15" customHeight="1">
      <c r="B27" s="2174" t="s">
        <v>964</v>
      </c>
      <c r="C27" s="2238"/>
      <c r="D27" s="2238"/>
      <c r="E27" s="2238"/>
    </row>
    <row r="28" spans="1:6" ht="15" customHeight="1">
      <c r="B28" s="2230" t="s">
        <v>965</v>
      </c>
      <c r="C28" s="2235" t="s">
        <v>966</v>
      </c>
      <c r="D28" s="2235" t="s">
        <v>967</v>
      </c>
      <c r="E28" s="2235" t="s">
        <v>14</v>
      </c>
    </row>
    <row r="29" spans="1:6" ht="15" customHeight="1">
      <c r="A29" s="2232"/>
      <c r="B29" s="2233">
        <v>1975</v>
      </c>
      <c r="C29" s="2236">
        <f>SUM(C30:C31)</f>
        <v>54886</v>
      </c>
      <c r="D29" s="2236">
        <f>SUM(D30:D31)</f>
        <v>156926</v>
      </c>
      <c r="E29" s="2236">
        <f>SUM(E30:E31)</f>
        <v>211812</v>
      </c>
    </row>
    <row r="30" spans="1:6" ht="15" customHeight="1">
      <c r="A30" s="2232"/>
      <c r="B30" s="2234" t="s">
        <v>957</v>
      </c>
      <c r="C30" s="2237">
        <v>29238</v>
      </c>
      <c r="D30" s="2237">
        <v>125820</v>
      </c>
      <c r="E30" s="2237">
        <f>SUM(C30:D30)</f>
        <v>155058</v>
      </c>
    </row>
    <row r="31" spans="1:6" ht="15" customHeight="1">
      <c r="A31" s="2232"/>
      <c r="B31" s="2234" t="s">
        <v>958</v>
      </c>
      <c r="C31" s="2237">
        <v>25648</v>
      </c>
      <c r="D31" s="2237">
        <v>31106</v>
      </c>
      <c r="E31" s="2237">
        <f>SUM(C31:D31)</f>
        <v>56754</v>
      </c>
    </row>
    <row r="32" spans="1:6" ht="15" customHeight="1">
      <c r="A32" s="2232"/>
      <c r="B32" s="2233">
        <v>1980</v>
      </c>
      <c r="C32" s="2236">
        <f>SUM(C33:C34)</f>
        <v>90792</v>
      </c>
      <c r="D32" s="2236">
        <f>SUM(D33:D34)</f>
        <v>361056</v>
      </c>
      <c r="E32" s="2236">
        <f>SUM(E33:E34)</f>
        <v>451848</v>
      </c>
    </row>
    <row r="33" spans="1:5" ht="15" customHeight="1">
      <c r="A33" s="2232"/>
      <c r="B33" s="2234" t="s">
        <v>957</v>
      </c>
      <c r="C33" s="2237">
        <v>47993</v>
      </c>
      <c r="D33" s="2237">
        <v>283695</v>
      </c>
      <c r="E33" s="2237">
        <f>SUM(C33:D33)</f>
        <v>331688</v>
      </c>
    </row>
    <row r="34" spans="1:5" ht="15" customHeight="1">
      <c r="A34" s="2232"/>
      <c r="B34" s="2234" t="s">
        <v>958</v>
      </c>
      <c r="C34" s="2237">
        <v>42799</v>
      </c>
      <c r="D34" s="2237">
        <v>77361</v>
      </c>
      <c r="E34" s="2237">
        <f>SUM(C34:D34)</f>
        <v>120160</v>
      </c>
    </row>
    <row r="35" spans="1:5" ht="15" customHeight="1">
      <c r="A35" s="2232"/>
      <c r="B35" s="2233">
        <v>1985</v>
      </c>
      <c r="C35" s="2236">
        <f>SUM(C36:C37)</f>
        <v>135982</v>
      </c>
      <c r="D35" s="2236">
        <f>SUM(D36:D37)</f>
        <v>430054</v>
      </c>
      <c r="E35" s="2236">
        <f>SUM(E36:E37)</f>
        <v>566036</v>
      </c>
    </row>
    <row r="36" spans="1:5" ht="15" customHeight="1">
      <c r="A36" s="2232"/>
      <c r="B36" s="2234" t="s">
        <v>957</v>
      </c>
      <c r="C36" s="2237">
        <v>69975</v>
      </c>
      <c r="D36" s="2237">
        <v>310278</v>
      </c>
      <c r="E36" s="2237">
        <f>SUM(C36:D36)</f>
        <v>380253</v>
      </c>
    </row>
    <row r="37" spans="1:5" ht="15" customHeight="1">
      <c r="A37" s="2232"/>
      <c r="B37" s="2234" t="s">
        <v>958</v>
      </c>
      <c r="C37" s="2237">
        <v>66007</v>
      </c>
      <c r="D37" s="2237">
        <v>119776</v>
      </c>
      <c r="E37" s="2237">
        <f>SUM(C37:D37)</f>
        <v>185783</v>
      </c>
    </row>
    <row r="38" spans="1:5" ht="15" customHeight="1">
      <c r="A38" s="2232"/>
      <c r="B38" s="2233">
        <v>1995</v>
      </c>
      <c r="C38" s="2236">
        <f>SUM(C39:C40)</f>
        <v>222627</v>
      </c>
      <c r="D38" s="2236">
        <f>SUM(D39:D40)</f>
        <v>719836</v>
      </c>
      <c r="E38" s="2236">
        <f>SUM(E39:E40)</f>
        <v>942463</v>
      </c>
    </row>
    <row r="39" spans="1:5" ht="15" customHeight="1">
      <c r="A39" s="2232"/>
      <c r="B39" s="2234" t="s">
        <v>957</v>
      </c>
      <c r="C39" s="2237">
        <v>113365</v>
      </c>
      <c r="D39" s="2237">
        <v>537379</v>
      </c>
      <c r="E39" s="2237">
        <f>SUM(C39:D39)</f>
        <v>650744</v>
      </c>
    </row>
    <row r="40" spans="1:5" ht="15" customHeight="1">
      <c r="A40" s="2232"/>
      <c r="B40" s="2234" t="s">
        <v>958</v>
      </c>
      <c r="C40" s="2237">
        <v>109262</v>
      </c>
      <c r="D40" s="2237">
        <v>182457</v>
      </c>
      <c r="E40" s="2237">
        <f>SUM(C40:D40)</f>
        <v>291719</v>
      </c>
    </row>
    <row r="41" spans="1:5" ht="15" customHeight="1">
      <c r="A41" s="2232"/>
      <c r="B41" s="2233">
        <v>2001</v>
      </c>
      <c r="C41" s="2236">
        <f>SUM(C42:C43)</f>
        <v>296152</v>
      </c>
      <c r="D41" s="2236">
        <f>SUM(D42:D43)</f>
        <v>874102</v>
      </c>
      <c r="E41" s="2236">
        <f>SUM(E42:E43)</f>
        <v>1170254</v>
      </c>
    </row>
    <row r="42" spans="1:5" ht="15" customHeight="1">
      <c r="A42" s="2232"/>
      <c r="B42" s="2234" t="s">
        <v>957</v>
      </c>
      <c r="C42" s="2237">
        <v>148982</v>
      </c>
      <c r="D42" s="2237">
        <v>640844</v>
      </c>
      <c r="E42" s="2237">
        <f>SUM(C42:D42)</f>
        <v>789826</v>
      </c>
    </row>
    <row r="43" spans="1:5" ht="15" customHeight="1">
      <c r="A43" s="2232"/>
      <c r="B43" s="2234" t="s">
        <v>958</v>
      </c>
      <c r="C43" s="2237">
        <v>147170</v>
      </c>
      <c r="D43" s="2237">
        <v>233258</v>
      </c>
      <c r="E43" s="2237">
        <f>SUM(C43:D43)</f>
        <v>380428</v>
      </c>
    </row>
    <row r="44" spans="1:5" ht="15" customHeight="1">
      <c r="A44" s="2232"/>
      <c r="B44" s="2233">
        <v>2005</v>
      </c>
      <c r="C44" s="2236">
        <f>SUM(C45:C46)</f>
        <v>350277</v>
      </c>
      <c r="D44" s="2236">
        <f>SUM(D45:D46)</f>
        <v>1049207</v>
      </c>
      <c r="E44" s="2236">
        <f>SUM(E45:E46)</f>
        <v>1399484</v>
      </c>
    </row>
    <row r="45" spans="1:5" ht="15" customHeight="1">
      <c r="A45" s="784"/>
      <c r="B45" s="2234" t="s">
        <v>957</v>
      </c>
      <c r="C45" s="2237">
        <v>176926</v>
      </c>
      <c r="D45" s="2237">
        <v>749888</v>
      </c>
      <c r="E45" s="2237">
        <f>SUM(C45:D45)</f>
        <v>926814</v>
      </c>
    </row>
    <row r="46" spans="1:5" ht="15" customHeight="1">
      <c r="A46" s="784"/>
      <c r="B46" s="2234" t="s">
        <v>958</v>
      </c>
      <c r="C46" s="2237">
        <v>173351</v>
      </c>
      <c r="D46" s="2237">
        <v>299319</v>
      </c>
      <c r="E46" s="2237">
        <f>SUM(C46:D46)</f>
        <v>472670</v>
      </c>
    </row>
    <row r="47" spans="1:5" ht="15" customHeight="1">
      <c r="B47" s="781" t="s">
        <v>968</v>
      </c>
      <c r="C47" s="781"/>
      <c r="D47" s="781"/>
      <c r="E47" s="781"/>
    </row>
    <row r="48" spans="1:5" s="2223" customFormat="1" ht="15" customHeight="1">
      <c r="B48" s="781"/>
      <c r="C48" s="781"/>
      <c r="D48" s="781"/>
      <c r="E48" s="781"/>
    </row>
    <row r="49" spans="1:6" ht="15" customHeight="1">
      <c r="B49" s="2547" t="s">
        <v>2236</v>
      </c>
      <c r="C49" s="2547"/>
      <c r="D49" s="2547"/>
      <c r="E49" s="2547"/>
      <c r="F49" s="2547"/>
    </row>
    <row r="50" spans="1:6" ht="15" customHeight="1">
      <c r="B50" s="2226" t="s">
        <v>1008</v>
      </c>
      <c r="C50" s="774"/>
      <c r="D50" s="774"/>
      <c r="E50" s="774"/>
      <c r="F50" s="774"/>
    </row>
    <row r="51" spans="1:6" ht="15" customHeight="1">
      <c r="A51" s="784"/>
      <c r="B51" s="2239"/>
      <c r="C51" s="2243" t="s">
        <v>2237</v>
      </c>
      <c r="D51" s="2243" t="s">
        <v>1598</v>
      </c>
      <c r="E51" s="2243" t="s">
        <v>2238</v>
      </c>
      <c r="F51" s="2243" t="s">
        <v>2239</v>
      </c>
    </row>
    <row r="52" spans="1:6" ht="15" customHeight="1">
      <c r="A52" s="784"/>
      <c r="B52" s="2227" t="s">
        <v>9</v>
      </c>
      <c r="C52" s="2256">
        <v>10.4</v>
      </c>
      <c r="D52" s="2256">
        <v>5.2</v>
      </c>
      <c r="E52" s="2256">
        <v>4</v>
      </c>
      <c r="F52" s="2257">
        <v>7.7</v>
      </c>
    </row>
    <row r="53" spans="1:6" ht="15" customHeight="1">
      <c r="B53" s="2228" t="s">
        <v>957</v>
      </c>
      <c r="C53" s="2241">
        <v>9.4</v>
      </c>
      <c r="D53" s="2241">
        <v>5.5</v>
      </c>
      <c r="E53" s="2241">
        <v>3.6</v>
      </c>
      <c r="F53" s="2242">
        <v>9.1</v>
      </c>
    </row>
    <row r="54" spans="1:6" ht="15" customHeight="1">
      <c r="B54" s="2228" t="s">
        <v>958</v>
      </c>
      <c r="C54" s="2241">
        <v>12.6</v>
      </c>
      <c r="D54" s="2241">
        <v>4.5999999999999996</v>
      </c>
      <c r="E54" s="2241">
        <v>5</v>
      </c>
      <c r="F54" s="2242">
        <v>4.9000000000000004</v>
      </c>
    </row>
    <row r="55" spans="1:6" ht="15" customHeight="1">
      <c r="B55" s="2229" t="s">
        <v>966</v>
      </c>
      <c r="C55" s="2241">
        <v>9.5</v>
      </c>
      <c r="D55" s="2241">
        <v>5.0999999999999996</v>
      </c>
      <c r="E55" s="2241">
        <v>4.5999999999999996</v>
      </c>
      <c r="F55" s="2242">
        <v>4.8</v>
      </c>
    </row>
    <row r="56" spans="1:6" ht="15" customHeight="1">
      <c r="B56" s="2228" t="s">
        <v>957</v>
      </c>
      <c r="C56" s="2241">
        <v>9.1</v>
      </c>
      <c r="D56" s="2241">
        <v>4.9000000000000004</v>
      </c>
      <c r="E56" s="2241">
        <v>4.5999999999999996</v>
      </c>
      <c r="F56" s="2242">
        <v>4.7</v>
      </c>
    </row>
    <row r="57" spans="1:6" ht="15" customHeight="1">
      <c r="B57" s="2228" t="s">
        <v>958</v>
      </c>
      <c r="C57" s="2241">
        <v>9.9</v>
      </c>
      <c r="D57" s="2241">
        <v>5.2</v>
      </c>
      <c r="E57" s="2241">
        <v>4.7</v>
      </c>
      <c r="F57" s="2242">
        <v>4.9000000000000004</v>
      </c>
    </row>
    <row r="58" spans="1:6" ht="15" customHeight="1">
      <c r="B58" s="2229" t="s">
        <v>1009</v>
      </c>
      <c r="C58" s="2241">
        <v>10.6</v>
      </c>
      <c r="D58" s="2241">
        <v>5.3</v>
      </c>
      <c r="E58" s="2241">
        <v>3.8</v>
      </c>
      <c r="F58" s="2242">
        <v>8.6999999999999993</v>
      </c>
    </row>
    <row r="59" spans="1:6" ht="15" customHeight="1">
      <c r="B59" s="2228" t="s">
        <v>957</v>
      </c>
      <c r="C59" s="2241">
        <v>9.5</v>
      </c>
      <c r="D59" s="2241">
        <v>5.6</v>
      </c>
      <c r="E59" s="2241">
        <v>3.4</v>
      </c>
      <c r="F59" s="2242">
        <v>10.1</v>
      </c>
    </row>
    <row r="60" spans="1:6" ht="15" customHeight="1">
      <c r="B60" s="2228" t="s">
        <v>958</v>
      </c>
      <c r="C60" s="2241">
        <v>14.5</v>
      </c>
      <c r="D60" s="2241">
        <v>4.3</v>
      </c>
      <c r="E60" s="2241">
        <v>5.0999999999999996</v>
      </c>
      <c r="F60" s="2242">
        <v>4.9000000000000004</v>
      </c>
    </row>
    <row r="61" spans="1:6" ht="15" customHeight="1">
      <c r="B61" s="2176" t="s">
        <v>969</v>
      </c>
      <c r="C61" s="781"/>
      <c r="D61" s="781"/>
      <c r="E61" s="781"/>
      <c r="F61" s="781"/>
    </row>
    <row r="62" spans="1:6" ht="15" customHeight="1">
      <c r="B62" s="2244" t="s">
        <v>2240</v>
      </c>
      <c r="C62" s="791"/>
      <c r="D62" s="791"/>
      <c r="E62" s="791"/>
      <c r="F62" s="774"/>
    </row>
    <row r="63" spans="1:6" ht="15" customHeight="1">
      <c r="B63" s="782"/>
      <c r="C63" s="791"/>
      <c r="D63" s="791"/>
      <c r="E63" s="791"/>
      <c r="F63" s="774"/>
    </row>
    <row r="64" spans="1:6" ht="15" customHeight="1">
      <c r="B64" s="788" t="s">
        <v>2241</v>
      </c>
      <c r="C64" s="2245"/>
      <c r="D64" s="2245"/>
      <c r="E64" s="2245"/>
      <c r="F64" s="2245"/>
    </row>
    <row r="65" spans="1:13" ht="15" customHeight="1">
      <c r="B65" s="2249" t="s">
        <v>94</v>
      </c>
      <c r="C65" s="2248">
        <v>2005</v>
      </c>
      <c r="D65" s="2248">
        <v>2008</v>
      </c>
      <c r="E65" s="2248">
        <v>2009</v>
      </c>
      <c r="F65" s="2248">
        <v>2010</v>
      </c>
    </row>
    <row r="66" spans="1:13" ht="15" customHeight="1">
      <c r="A66" s="2232"/>
      <c r="B66" s="1230" t="s">
        <v>1010</v>
      </c>
      <c r="C66" s="2250">
        <v>23.133379347496717</v>
      </c>
      <c r="D66" s="2250">
        <v>28.547657378082111</v>
      </c>
      <c r="E66" s="2250">
        <v>30.751034370224428</v>
      </c>
      <c r="F66" s="2250">
        <v>33.124456147250932</v>
      </c>
    </row>
    <row r="67" spans="1:13" ht="15" customHeight="1">
      <c r="A67" s="2232"/>
      <c r="B67" s="801" t="s">
        <v>1011</v>
      </c>
      <c r="C67" s="2251">
        <v>74.25824271752461</v>
      </c>
      <c r="D67" s="2251">
        <v>93.313549777874059</v>
      </c>
      <c r="E67" s="2252">
        <v>101.26324770136041</v>
      </c>
      <c r="F67" s="2252">
        <v>109.8929784304727</v>
      </c>
    </row>
    <row r="68" spans="1:13" ht="15" customHeight="1">
      <c r="A68" s="2232"/>
      <c r="B68" s="801" t="s">
        <v>1012</v>
      </c>
      <c r="C68" s="2251">
        <v>33.220535097027778</v>
      </c>
      <c r="D68" s="2251">
        <v>38.602125439327402</v>
      </c>
      <c r="E68" s="2252">
        <v>40.506894995821419</v>
      </c>
      <c r="F68" s="2252">
        <v>42.452073216286891</v>
      </c>
    </row>
    <row r="69" spans="1:13" ht="15" customHeight="1">
      <c r="A69" s="2232"/>
      <c r="B69" s="1231" t="s">
        <v>1013</v>
      </c>
      <c r="C69" s="2251">
        <v>3.4300035111568898</v>
      </c>
      <c r="D69" s="2251">
        <v>4.6252330185932147</v>
      </c>
      <c r="E69" s="2252">
        <v>5.1598711695616419</v>
      </c>
      <c r="F69" s="2252">
        <v>5.7557640242298271</v>
      </c>
    </row>
    <row r="70" spans="1:13" ht="15" customHeight="1">
      <c r="B70" s="780" t="s">
        <v>969</v>
      </c>
      <c r="C70" s="803"/>
      <c r="D70" s="803"/>
      <c r="E70" s="803"/>
      <c r="F70" s="803"/>
    </row>
    <row r="71" spans="1:13" ht="15" customHeight="1">
      <c r="E71" s="784"/>
    </row>
    <row r="72" spans="1:13" ht="15" customHeight="1">
      <c r="B72" s="773"/>
      <c r="C72" s="774"/>
      <c r="D72" s="774"/>
      <c r="E72" s="774"/>
    </row>
    <row r="73" spans="1:13" ht="15" customHeight="1">
      <c r="B73" s="775" t="s">
        <v>2242</v>
      </c>
      <c r="C73" s="769"/>
      <c r="D73" s="769"/>
      <c r="E73" s="769"/>
      <c r="F73" s="769"/>
    </row>
    <row r="74" spans="1:13" ht="15" customHeight="1">
      <c r="B74" s="2246" t="s">
        <v>94</v>
      </c>
      <c r="C74" s="2235" t="s">
        <v>957</v>
      </c>
      <c r="D74" s="2235" t="s">
        <v>958</v>
      </c>
      <c r="E74" s="2235" t="s">
        <v>14</v>
      </c>
      <c r="F74" s="776"/>
    </row>
    <row r="75" spans="1:13" ht="15" customHeight="1">
      <c r="A75" s="2232"/>
      <c r="B75" s="826" t="s">
        <v>528</v>
      </c>
      <c r="C75" s="2236"/>
      <c r="D75" s="2236"/>
      <c r="E75" s="2236"/>
      <c r="F75" s="777"/>
    </row>
    <row r="76" spans="1:13" ht="15" customHeight="1">
      <c r="A76" s="2232"/>
      <c r="B76" s="778">
        <v>2005</v>
      </c>
      <c r="C76" s="2237">
        <f>SUM(C79,C82,C85,C88)</f>
        <v>911864</v>
      </c>
      <c r="D76" s="2237">
        <f>SUM(D79,D82,D85,D88)</f>
        <v>462304.99999999994</v>
      </c>
      <c r="E76" s="2237">
        <f>SUM(E79,E82,E85,E88)</f>
        <v>1374168.9999999998</v>
      </c>
      <c r="F76" s="777"/>
    </row>
    <row r="77" spans="1:13" ht="15" customHeight="1">
      <c r="A77" s="2232"/>
      <c r="B77" s="778">
        <v>2010</v>
      </c>
      <c r="C77" s="2237">
        <v>1379617.9652069998</v>
      </c>
      <c r="D77" s="2237">
        <v>588040.97885199997</v>
      </c>
      <c r="E77" s="2237">
        <v>1967658.9440589999</v>
      </c>
      <c r="F77" s="777"/>
    </row>
    <row r="78" spans="1:13" ht="15" customHeight="1">
      <c r="A78" s="2232"/>
      <c r="B78" s="779" t="s">
        <v>10</v>
      </c>
      <c r="C78" s="2253"/>
      <c r="D78" s="2253"/>
      <c r="E78" s="2253"/>
      <c r="F78" s="777"/>
      <c r="J78" s="784"/>
    </row>
    <row r="79" spans="1:13" ht="15" customHeight="1">
      <c r="A79" s="2232"/>
      <c r="B79" s="778">
        <v>2005</v>
      </c>
      <c r="C79" s="2237">
        <v>523501.56091842649</v>
      </c>
      <c r="D79" s="2237">
        <v>285541.99348900421</v>
      </c>
      <c r="E79" s="2237">
        <f>SUM(C79:D79)</f>
        <v>809043.5544074307</v>
      </c>
      <c r="F79" s="777"/>
      <c r="J79" s="784"/>
      <c r="M79" s="784"/>
    </row>
    <row r="80" spans="1:13" ht="15" customHeight="1">
      <c r="A80" s="2232"/>
      <c r="B80" s="778">
        <v>2010</v>
      </c>
      <c r="C80" s="2237">
        <v>830794</v>
      </c>
      <c r="D80" s="2237">
        <v>366490</v>
      </c>
      <c r="E80" s="2237">
        <v>1197284</v>
      </c>
      <c r="F80" s="777"/>
    </row>
    <row r="81" spans="1:6" ht="15" customHeight="1">
      <c r="A81" s="2232"/>
      <c r="B81" s="779" t="s">
        <v>11</v>
      </c>
      <c r="C81" s="2237"/>
      <c r="D81" s="2237"/>
      <c r="E81" s="2237"/>
      <c r="F81" s="777"/>
    </row>
    <row r="82" spans="1:6" ht="15" customHeight="1">
      <c r="A82" s="2232"/>
      <c r="B82" s="778">
        <v>2005</v>
      </c>
      <c r="C82" s="2237">
        <v>292973.28275641555</v>
      </c>
      <c r="D82" s="2237">
        <v>151683.57951730135</v>
      </c>
      <c r="E82" s="2237">
        <f>SUM(C82:D82)</f>
        <v>444656.86227371689</v>
      </c>
      <c r="F82" s="777"/>
    </row>
    <row r="83" spans="1:6" ht="15" customHeight="1">
      <c r="A83" s="2232"/>
      <c r="B83" s="778">
        <v>2010</v>
      </c>
      <c r="C83" s="2237">
        <v>377694</v>
      </c>
      <c r="D83" s="2237">
        <v>190527</v>
      </c>
      <c r="E83" s="2237">
        <v>568221</v>
      </c>
      <c r="F83" s="777"/>
    </row>
    <row r="84" spans="1:6" ht="15" customHeight="1">
      <c r="A84" s="2232"/>
      <c r="B84" s="779" t="s">
        <v>12</v>
      </c>
      <c r="C84" s="2237"/>
      <c r="D84" s="2237"/>
      <c r="E84" s="2237"/>
      <c r="F84" s="777"/>
    </row>
    <row r="85" spans="1:6" ht="15" customHeight="1">
      <c r="A85" s="2232"/>
      <c r="B85" s="778">
        <v>2005</v>
      </c>
      <c r="C85" s="2237">
        <v>85155.806470871627</v>
      </c>
      <c r="D85" s="2237">
        <v>23394.620243273519</v>
      </c>
      <c r="E85" s="2237">
        <f>SUM(C85:D85)</f>
        <v>108550.42671414514</v>
      </c>
      <c r="F85" s="777"/>
    </row>
    <row r="86" spans="1:6" ht="15" customHeight="1">
      <c r="A86" s="2232"/>
      <c r="B86" s="778">
        <v>2010</v>
      </c>
      <c r="C86" s="2237">
        <v>155623</v>
      </c>
      <c r="D86" s="2237">
        <v>28885</v>
      </c>
      <c r="E86" s="2237">
        <v>184508</v>
      </c>
      <c r="F86" s="777"/>
    </row>
    <row r="87" spans="1:6" ht="15" customHeight="1">
      <c r="A87" s="2232"/>
      <c r="B87" s="779" t="s">
        <v>13</v>
      </c>
      <c r="C87" s="2237"/>
      <c r="D87" s="2237"/>
      <c r="E87" s="2237"/>
      <c r="F87" s="777"/>
    </row>
    <row r="88" spans="1:6" ht="15" customHeight="1">
      <c r="A88" s="2232"/>
      <c r="B88" s="778">
        <v>2005</v>
      </c>
      <c r="C88" s="2237">
        <v>10233.349854286247</v>
      </c>
      <c r="D88" s="2237">
        <v>1684.8067504208743</v>
      </c>
      <c r="E88" s="2237">
        <f>SUM(C88:D88)</f>
        <v>11918.156604707121</v>
      </c>
      <c r="F88" s="777"/>
    </row>
    <row r="89" spans="1:6" ht="15" customHeight="1">
      <c r="A89" s="2232"/>
      <c r="B89" s="778">
        <v>2010</v>
      </c>
      <c r="C89" s="2237">
        <v>15506.965206999999</v>
      </c>
      <c r="D89" s="2237">
        <v>2138.9788520000002</v>
      </c>
      <c r="E89" s="2237">
        <v>17645.944058999998</v>
      </c>
      <c r="F89" s="777"/>
    </row>
    <row r="90" spans="1:6" ht="15" customHeight="1">
      <c r="B90" s="780" t="s">
        <v>969</v>
      </c>
      <c r="C90" s="781"/>
      <c r="D90" s="781"/>
      <c r="E90" s="781"/>
      <c r="F90" s="781"/>
    </row>
    <row r="91" spans="1:6" ht="15" customHeight="1">
      <c r="B91" s="782" t="s">
        <v>963</v>
      </c>
      <c r="C91" s="781"/>
      <c r="D91" s="781"/>
      <c r="E91" s="781"/>
      <c r="F91" s="781"/>
    </row>
    <row r="92" spans="1:6" s="2440" customFormat="1" ht="15" customHeight="1">
      <c r="B92" s="2442"/>
      <c r="C92" s="2441"/>
      <c r="D92" s="2441"/>
      <c r="E92" s="2441"/>
      <c r="F92" s="2441"/>
    </row>
    <row r="93" spans="1:6" s="2440" customFormat="1" ht="15" customHeight="1">
      <c r="B93" s="2547" t="s">
        <v>2290</v>
      </c>
      <c r="C93" s="2547"/>
      <c r="D93" s="2547"/>
      <c r="E93" s="2547"/>
      <c r="F93" s="2547"/>
    </row>
    <row r="94" spans="1:6" s="2440" customFormat="1" ht="15" customHeight="1">
      <c r="B94" s="2438" t="s">
        <v>1035</v>
      </c>
      <c r="C94" s="2240">
        <v>2005</v>
      </c>
      <c r="D94" s="2240">
        <v>2008</v>
      </c>
      <c r="E94" s="2240">
        <v>2009</v>
      </c>
      <c r="F94" s="2240">
        <v>2010</v>
      </c>
    </row>
    <row r="95" spans="1:6" s="2440" customFormat="1" ht="15" customHeight="1">
      <c r="B95" s="2437" t="s">
        <v>9</v>
      </c>
      <c r="C95" s="2448">
        <v>1374169</v>
      </c>
      <c r="D95" s="2448">
        <v>1695788.0079143662</v>
      </c>
      <c r="E95" s="2448">
        <v>1826673.4328064374</v>
      </c>
      <c r="F95" s="2446">
        <v>1967658.9440590001</v>
      </c>
    </row>
    <row r="96" spans="1:6" s="2440" customFormat="1" ht="15" customHeight="1">
      <c r="B96" s="2436" t="s">
        <v>1011</v>
      </c>
      <c r="C96" s="2450">
        <v>809043.5544074307</v>
      </c>
      <c r="D96" s="2450">
        <v>1016651.1248299379</v>
      </c>
      <c r="E96" s="2450">
        <v>1103263.0837063217</v>
      </c>
      <c r="F96" s="2449">
        <v>1197284</v>
      </c>
    </row>
    <row r="97" spans="2:6" s="2440" customFormat="1" ht="15" customHeight="1">
      <c r="B97" s="2229" t="s">
        <v>966</v>
      </c>
      <c r="C97" s="2447">
        <v>177637.17659737912</v>
      </c>
      <c r="D97" s="2447">
        <v>205884</v>
      </c>
      <c r="E97" s="2447">
        <v>216830.40407210559</v>
      </c>
      <c r="F97" s="2447">
        <v>228225</v>
      </c>
    </row>
    <row r="98" spans="2:6" s="2440" customFormat="1" ht="15" customHeight="1">
      <c r="B98" s="2228" t="s">
        <v>957</v>
      </c>
      <c r="C98" s="2447">
        <v>91365.918631712615</v>
      </c>
      <c r="D98" s="2447">
        <v>104416.33184880739</v>
      </c>
      <c r="E98" s="2447">
        <v>109335</v>
      </c>
      <c r="F98" s="2447">
        <v>114432</v>
      </c>
    </row>
    <row r="99" spans="2:6" s="2440" customFormat="1" ht="15" customHeight="1">
      <c r="B99" s="2228" t="s">
        <v>958</v>
      </c>
      <c r="C99" s="2447">
        <v>86271.257965666548</v>
      </c>
      <c r="D99" s="2447">
        <v>101468.22302579464</v>
      </c>
      <c r="E99" s="2447">
        <v>107495</v>
      </c>
      <c r="F99" s="2447">
        <v>113793</v>
      </c>
    </row>
    <row r="100" spans="2:6" s="2440" customFormat="1" ht="15" customHeight="1">
      <c r="B100" s="2229" t="s">
        <v>1009</v>
      </c>
      <c r="C100" s="2447">
        <v>631406.37781005155</v>
      </c>
      <c r="D100" s="2447">
        <v>810766.56995533593</v>
      </c>
      <c r="E100" s="2447">
        <v>886432.67963421601</v>
      </c>
      <c r="F100" s="2447">
        <v>969059</v>
      </c>
    </row>
    <row r="101" spans="2:6" s="2440" customFormat="1" ht="15" customHeight="1">
      <c r="B101" s="2228" t="s">
        <v>957</v>
      </c>
      <c r="C101" s="2447">
        <v>432135.64228671388</v>
      </c>
      <c r="D101" s="2447">
        <v>580107.58713235182</v>
      </c>
      <c r="E101" s="2447">
        <v>644950</v>
      </c>
      <c r="F101" s="2447">
        <v>716362</v>
      </c>
    </row>
    <row r="102" spans="2:6" s="2440" customFormat="1" ht="15" customHeight="1">
      <c r="B102" s="2228" t="s">
        <v>958</v>
      </c>
      <c r="C102" s="2447">
        <v>199270.73552333767</v>
      </c>
      <c r="D102" s="2447">
        <v>230658.98282298414</v>
      </c>
      <c r="E102" s="2447">
        <v>241483</v>
      </c>
      <c r="F102" s="2447">
        <v>252697</v>
      </c>
    </row>
    <row r="103" spans="2:6" s="2440" customFormat="1" ht="15" customHeight="1">
      <c r="B103" s="2436" t="s">
        <v>1012</v>
      </c>
      <c r="C103" s="2446">
        <v>444656.86227371683</v>
      </c>
      <c r="D103" s="2446">
        <v>516689.44900539727</v>
      </c>
      <c r="E103" s="2446">
        <v>542184.78951906972</v>
      </c>
      <c r="F103" s="2446">
        <v>568221</v>
      </c>
    </row>
    <row r="104" spans="2:6" s="2440" customFormat="1" ht="15" customHeight="1">
      <c r="B104" s="2229" t="s">
        <v>966</v>
      </c>
      <c r="C104" s="2447">
        <v>143939.28357489919</v>
      </c>
      <c r="D104" s="2447">
        <v>163779.56634594133</v>
      </c>
      <c r="E104" s="2447">
        <v>170375.79894631694</v>
      </c>
      <c r="F104" s="2447">
        <v>177128</v>
      </c>
    </row>
    <row r="105" spans="2:6" s="2440" customFormat="1" ht="15" customHeight="1">
      <c r="B105" s="2228" t="s">
        <v>957</v>
      </c>
      <c r="C105" s="2447">
        <v>70344.56587507145</v>
      </c>
      <c r="D105" s="2447">
        <v>80586.82431671652</v>
      </c>
      <c r="E105" s="2447">
        <v>84078.871214896251</v>
      </c>
      <c r="F105" s="2447">
        <v>87660</v>
      </c>
    </row>
    <row r="106" spans="2:6" s="2440" customFormat="1" ht="15" customHeight="1">
      <c r="B106" s="2228" t="s">
        <v>958</v>
      </c>
      <c r="C106" s="2447">
        <v>73594.717699827728</v>
      </c>
      <c r="D106" s="2447">
        <v>83192.742029224813</v>
      </c>
      <c r="E106" s="2447">
        <v>86296.92773142067</v>
      </c>
      <c r="F106" s="2447">
        <v>89468</v>
      </c>
    </row>
    <row r="107" spans="2:6" s="2440" customFormat="1" ht="15" customHeight="1">
      <c r="B107" s="2229" t="s">
        <v>1009</v>
      </c>
      <c r="C107" s="2447">
        <v>300717.57869881776</v>
      </c>
      <c r="D107" s="2447">
        <v>352909</v>
      </c>
      <c r="E107" s="2447">
        <v>371808.99057275284</v>
      </c>
      <c r="F107" s="2447">
        <v>391093</v>
      </c>
    </row>
    <row r="108" spans="2:6" s="2440" customFormat="1" ht="15" customHeight="1">
      <c r="B108" s="2228" t="s">
        <v>957</v>
      </c>
      <c r="C108" s="2447">
        <v>222628.71688134415</v>
      </c>
      <c r="D108" s="2447">
        <v>261425.76117695542</v>
      </c>
      <c r="E108" s="2447">
        <v>275616.34996954422</v>
      </c>
      <c r="F108" s="2447">
        <v>290034</v>
      </c>
    </row>
    <row r="109" spans="2:6" s="2440" customFormat="1" ht="15" customHeight="1">
      <c r="B109" s="2228" t="s">
        <v>958</v>
      </c>
      <c r="C109" s="2447">
        <v>78088.861817473604</v>
      </c>
      <c r="D109" s="2447">
        <v>91483</v>
      </c>
      <c r="E109" s="2447">
        <v>96192.640603208638</v>
      </c>
      <c r="F109" s="2447">
        <v>101059</v>
      </c>
    </row>
    <row r="110" spans="2:6" s="2440" customFormat="1" ht="15" customHeight="1">
      <c r="B110" s="2436" t="s">
        <v>12</v>
      </c>
      <c r="C110" s="2446">
        <v>108550.42671414516</v>
      </c>
      <c r="D110" s="2446">
        <v>147432.63280892241</v>
      </c>
      <c r="E110" s="2446">
        <v>164937.9952173444</v>
      </c>
      <c r="F110" s="2446">
        <v>184507.99999999997</v>
      </c>
    </row>
    <row r="111" spans="2:6" s="2440" customFormat="1" ht="15" customHeight="1">
      <c r="B111" s="2229" t="s">
        <v>966</v>
      </c>
      <c r="C111" s="2447">
        <v>20228.236951599971</v>
      </c>
      <c r="D111" s="2447">
        <v>23134.926233949434</v>
      </c>
      <c r="E111" s="2447">
        <v>24164.003752623234</v>
      </c>
      <c r="F111" s="2447">
        <v>25220</v>
      </c>
    </row>
    <row r="112" spans="2:6" s="2440" customFormat="1" ht="15" customHeight="1">
      <c r="B112" s="2228" t="s">
        <v>957</v>
      </c>
      <c r="C112" s="2447">
        <v>10640.112648717623</v>
      </c>
      <c r="D112" s="2447">
        <v>12489.177543417634</v>
      </c>
      <c r="E112" s="2447">
        <v>13153.718099604901</v>
      </c>
      <c r="F112" s="2447">
        <v>13842.999999999998</v>
      </c>
    </row>
    <row r="113" spans="2:6" s="2440" customFormat="1" ht="15" customHeight="1">
      <c r="B113" s="2228" t="s">
        <v>958</v>
      </c>
      <c r="C113" s="2447">
        <v>9588.1243028823446</v>
      </c>
      <c r="D113" s="2447">
        <v>10645.7486905318</v>
      </c>
      <c r="E113" s="2447">
        <v>11010.285653018331</v>
      </c>
      <c r="F113" s="2447">
        <v>11377</v>
      </c>
    </row>
    <row r="114" spans="2:6" s="2440" customFormat="1" ht="15" customHeight="1">
      <c r="B114" s="2229" t="s">
        <v>1009</v>
      </c>
      <c r="C114" s="2447">
        <v>88322.189762545182</v>
      </c>
      <c r="D114" s="2447">
        <v>124297.70657497298</v>
      </c>
      <c r="E114" s="2447">
        <v>140773.99146472118</v>
      </c>
      <c r="F114" s="2447">
        <v>159287.99999999997</v>
      </c>
    </row>
    <row r="115" spans="2:6" s="2440" customFormat="1" ht="15" customHeight="1">
      <c r="B115" s="2228" t="s">
        <v>957</v>
      </c>
      <c r="C115" s="2447">
        <v>74515.693822154019</v>
      </c>
      <c r="D115" s="2447">
        <v>108309.21563181917</v>
      </c>
      <c r="E115" s="2447">
        <v>124035.98843443055</v>
      </c>
      <c r="F115" s="2447">
        <v>141779.99999999997</v>
      </c>
    </row>
    <row r="116" spans="2:6" s="2440" customFormat="1" ht="15" customHeight="1">
      <c r="B116" s="2228" t="s">
        <v>958</v>
      </c>
      <c r="C116" s="2447">
        <v>13806.495940391169</v>
      </c>
      <c r="D116" s="2447">
        <v>15989</v>
      </c>
      <c r="E116" s="2447">
        <v>16738.003030290638</v>
      </c>
      <c r="F116" s="2447">
        <v>17508</v>
      </c>
    </row>
    <row r="117" spans="2:6" s="2440" customFormat="1" ht="15" customHeight="1">
      <c r="B117" s="2436" t="s">
        <v>13</v>
      </c>
      <c r="C117" s="2439">
        <v>11918.156604707123</v>
      </c>
      <c r="D117" s="2439">
        <v>15014.801270108472</v>
      </c>
      <c r="E117" s="2439">
        <v>16287</v>
      </c>
      <c r="F117" s="2439">
        <v>17645.944059000001</v>
      </c>
    </row>
    <row r="118" spans="2:6" s="2440" customFormat="1" ht="15" customHeight="1">
      <c r="B118" s="2229" t="s">
        <v>966</v>
      </c>
      <c r="C118" s="2447">
        <v>2545.3028761216924</v>
      </c>
      <c r="D118" s="2447">
        <v>2930.1490683672632</v>
      </c>
      <c r="E118" s="2447">
        <v>3071</v>
      </c>
      <c r="F118" s="2447">
        <v>3214.6431640000001</v>
      </c>
    </row>
    <row r="119" spans="2:6" s="2440" customFormat="1" ht="15" customHeight="1">
      <c r="B119" s="2228" t="s">
        <v>957</v>
      </c>
      <c r="C119" s="2447">
        <v>1510.4028444983026</v>
      </c>
      <c r="D119" s="2447">
        <v>1739.5190826211917</v>
      </c>
      <c r="E119" s="2447">
        <v>1820</v>
      </c>
      <c r="F119" s="2447">
        <v>1903.90148</v>
      </c>
    </row>
    <row r="120" spans="2:6" s="2440" customFormat="1" ht="15" customHeight="1">
      <c r="B120" s="2228" t="s">
        <v>958</v>
      </c>
      <c r="C120" s="2447">
        <v>1034.9000316233903</v>
      </c>
      <c r="D120" s="2447">
        <v>1190</v>
      </c>
      <c r="E120" s="2447">
        <v>1251</v>
      </c>
      <c r="F120" s="2447">
        <v>1310.7416840000001</v>
      </c>
    </row>
    <row r="121" spans="2:6" s="2440" customFormat="1" ht="15" customHeight="1">
      <c r="B121" s="2229" t="s">
        <v>1009</v>
      </c>
      <c r="C121" s="2447">
        <v>9372.8537285854291</v>
      </c>
      <c r="D121" s="2447">
        <v>12084.652201741208</v>
      </c>
      <c r="E121" s="2447">
        <v>13216</v>
      </c>
      <c r="F121" s="2447">
        <v>14431.300894999998</v>
      </c>
    </row>
    <row r="122" spans="2:6" s="2440" customFormat="1" ht="15" customHeight="1">
      <c r="B122" s="2228" t="s">
        <v>957</v>
      </c>
      <c r="C122" s="2447">
        <v>8722.9470097879457</v>
      </c>
      <c r="D122" s="2447">
        <v>11330.46244558278</v>
      </c>
      <c r="E122" s="2447">
        <v>12426.525193582524</v>
      </c>
      <c r="F122" s="2447">
        <v>13603.063726999999</v>
      </c>
    </row>
    <row r="123" spans="2:6" s="2440" customFormat="1" ht="15" customHeight="1">
      <c r="B123" s="2228" t="s">
        <v>958</v>
      </c>
      <c r="C123" s="2447">
        <v>649.90671879748425</v>
      </c>
      <c r="D123" s="2447">
        <v>755</v>
      </c>
      <c r="E123" s="2447">
        <v>789</v>
      </c>
      <c r="F123" s="2447">
        <v>828.237168</v>
      </c>
    </row>
    <row r="124" spans="2:6" s="2440" customFormat="1" ht="15" customHeight="1">
      <c r="B124" s="2444" t="s">
        <v>969</v>
      </c>
      <c r="C124" s="2441"/>
      <c r="D124" s="2441"/>
      <c r="E124" s="2441"/>
      <c r="F124" s="2441"/>
    </row>
    <row r="125" spans="2:6" s="2440" customFormat="1" ht="15" customHeight="1">
      <c r="B125" s="2435" t="s">
        <v>2291</v>
      </c>
      <c r="C125" s="2445"/>
      <c r="D125" s="2445"/>
      <c r="E125" s="2445"/>
      <c r="F125" s="2443"/>
    </row>
    <row r="126" spans="2:6" s="2440" customFormat="1" ht="15" customHeight="1">
      <c r="B126" s="2442"/>
      <c r="C126" s="2441"/>
      <c r="D126" s="2441"/>
      <c r="E126" s="2441"/>
      <c r="F126" s="2441"/>
    </row>
    <row r="127" spans="2:6" ht="15" customHeight="1">
      <c r="B127" s="785" t="s">
        <v>2243</v>
      </c>
      <c r="C127" s="785"/>
      <c r="D127" s="785"/>
      <c r="E127" s="785"/>
      <c r="F127" s="785"/>
    </row>
    <row r="128" spans="2:6" ht="15" customHeight="1">
      <c r="B128" s="2246" t="s">
        <v>970</v>
      </c>
      <c r="C128" s="2549" t="s">
        <v>966</v>
      </c>
      <c r="D128" s="2550"/>
      <c r="E128" s="2549" t="s">
        <v>971</v>
      </c>
      <c r="F128" s="2549"/>
    </row>
    <row r="129" spans="1:9" ht="15" customHeight="1">
      <c r="B129" s="2246"/>
      <c r="C129" s="2258" t="s">
        <v>957</v>
      </c>
      <c r="D129" s="2259" t="s">
        <v>958</v>
      </c>
      <c r="E129" s="2260" t="s">
        <v>957</v>
      </c>
      <c r="F129" s="2235" t="s">
        <v>958</v>
      </c>
    </row>
    <row r="130" spans="1:9" ht="15" customHeight="1">
      <c r="B130" s="2254" t="s">
        <v>14</v>
      </c>
      <c r="C130" s="2261">
        <v>217838.90148</v>
      </c>
      <c r="D130" s="2261">
        <v>215948.74168400004</v>
      </c>
      <c r="E130" s="2261">
        <v>1161779.0637269998</v>
      </c>
      <c r="F130" s="2261">
        <v>372092.23716799996</v>
      </c>
    </row>
    <row r="131" spans="1:9" ht="15" customHeight="1">
      <c r="A131" s="2232"/>
      <c r="B131" s="786" t="s">
        <v>972</v>
      </c>
      <c r="C131" s="2237">
        <v>30568.743207202246</v>
      </c>
      <c r="D131" s="2237">
        <v>29088.468960150571</v>
      </c>
      <c r="E131" s="2237">
        <v>47041.34944088816</v>
      </c>
      <c r="F131" s="2237">
        <v>35891.86225755365</v>
      </c>
      <c r="I131" s="784"/>
    </row>
    <row r="132" spans="1:9" ht="15" customHeight="1">
      <c r="A132" s="2232"/>
      <c r="B132" s="786" t="s">
        <v>973</v>
      </c>
      <c r="C132" s="2237">
        <v>29644.477071991154</v>
      </c>
      <c r="D132" s="2237">
        <v>28674.527290941205</v>
      </c>
      <c r="E132" s="2237">
        <v>46959.122881066018</v>
      </c>
      <c r="F132" s="2237">
        <v>35367.911677171578</v>
      </c>
    </row>
    <row r="133" spans="1:9" ht="15" customHeight="1">
      <c r="A133" s="2232"/>
      <c r="B133" s="786" t="s">
        <v>974</v>
      </c>
      <c r="C133" s="2237">
        <v>28498.660997823368</v>
      </c>
      <c r="D133" s="2237">
        <v>28032.935349788993</v>
      </c>
      <c r="E133" s="2237">
        <v>43027.762454852789</v>
      </c>
      <c r="F133" s="2237">
        <v>31846.215276174949</v>
      </c>
    </row>
    <row r="134" spans="1:9" ht="15" customHeight="1">
      <c r="A134" s="2232"/>
      <c r="B134" s="786" t="s">
        <v>975</v>
      </c>
      <c r="C134" s="2237">
        <v>26252.618059752571</v>
      </c>
      <c r="D134" s="2237">
        <v>26260.909703104113</v>
      </c>
      <c r="E134" s="2237">
        <v>36676.148569723817</v>
      </c>
      <c r="F134" s="2237">
        <v>27604.710577843911</v>
      </c>
    </row>
    <row r="135" spans="1:9" ht="15" customHeight="1">
      <c r="A135" s="2232"/>
      <c r="B135" s="786" t="s">
        <v>976</v>
      </c>
      <c r="C135" s="2237">
        <v>23848.02750900824</v>
      </c>
      <c r="D135" s="2237">
        <v>24473.698475723748</v>
      </c>
      <c r="E135" s="2237">
        <v>94994.948262444552</v>
      </c>
      <c r="F135" s="2237">
        <v>43103.66774609829</v>
      </c>
    </row>
    <row r="136" spans="1:9" ht="15" customHeight="1">
      <c r="A136" s="2232"/>
      <c r="B136" s="786" t="s">
        <v>977</v>
      </c>
      <c r="C136" s="2237">
        <v>20150.978787463282</v>
      </c>
      <c r="D136" s="2237">
        <v>20915.934796152975</v>
      </c>
      <c r="E136" s="2237">
        <v>183332.64806834576</v>
      </c>
      <c r="F136" s="2237">
        <v>51621.607181452506</v>
      </c>
    </row>
    <row r="137" spans="1:9" ht="15" customHeight="1">
      <c r="A137" s="2232"/>
      <c r="B137" s="786" t="s">
        <v>978</v>
      </c>
      <c r="C137" s="2237">
        <v>15364.353247201123</v>
      </c>
      <c r="D137" s="2237">
        <v>16077.650567825838</v>
      </c>
      <c r="E137" s="2237">
        <v>202398.34983540737</v>
      </c>
      <c r="F137" s="2237">
        <v>47131.849708130918</v>
      </c>
    </row>
    <row r="138" spans="1:9" ht="15" customHeight="1">
      <c r="A138" s="2232"/>
      <c r="B138" s="786" t="s">
        <v>979</v>
      </c>
      <c r="C138" s="2237">
        <v>11835.054870390199</v>
      </c>
      <c r="D138" s="2237">
        <v>12420.751234403069</v>
      </c>
      <c r="E138" s="2237">
        <v>172294.12027335487</v>
      </c>
      <c r="F138" s="2237">
        <v>37296.548813530353</v>
      </c>
    </row>
    <row r="139" spans="1:9" ht="15" customHeight="1">
      <c r="A139" s="2232"/>
      <c r="B139" s="786" t="s">
        <v>980</v>
      </c>
      <c r="C139" s="2237">
        <v>8211.6511971120308</v>
      </c>
      <c r="D139" s="2237">
        <v>8625.5975958853069</v>
      </c>
      <c r="E139" s="2237">
        <v>134328.72130340087</v>
      </c>
      <c r="F139" s="2237">
        <v>26863.694757017842</v>
      </c>
    </row>
    <row r="140" spans="1:9" ht="15" customHeight="1">
      <c r="A140" s="2232"/>
      <c r="B140" s="786" t="s">
        <v>981</v>
      </c>
      <c r="C140" s="2237">
        <v>6205.4338650135287</v>
      </c>
      <c r="D140" s="2237">
        <v>6379.2037904440267</v>
      </c>
      <c r="E140" s="2237">
        <v>99419.668047590589</v>
      </c>
      <c r="F140" s="2237">
        <v>17262.924122207347</v>
      </c>
    </row>
    <row r="141" spans="1:9" ht="15" customHeight="1">
      <c r="A141" s="2232"/>
      <c r="B141" s="786" t="s">
        <v>982</v>
      </c>
      <c r="C141" s="2237">
        <v>4900.2463622819696</v>
      </c>
      <c r="D141" s="2237">
        <v>4762.4331988474378</v>
      </c>
      <c r="E141" s="2237">
        <v>61862.298987697432</v>
      </c>
      <c r="F141" s="2237">
        <v>9751.7183020158118</v>
      </c>
    </row>
    <row r="142" spans="1:9" ht="15" customHeight="1">
      <c r="A142" s="2232"/>
      <c r="B142" s="786" t="s">
        <v>983</v>
      </c>
      <c r="C142" s="2237">
        <v>3863.8772791511942</v>
      </c>
      <c r="D142" s="2237">
        <v>3509.1248453216895</v>
      </c>
      <c r="E142" s="2237">
        <v>28504.690256833146</v>
      </c>
      <c r="F142" s="2237">
        <v>4135.467080872766</v>
      </c>
    </row>
    <row r="143" spans="1:9" ht="15" customHeight="1">
      <c r="A143" s="2232"/>
      <c r="B143" s="786" t="s">
        <v>984</v>
      </c>
      <c r="C143" s="2237">
        <v>3088.8106545548908</v>
      </c>
      <c r="D143" s="2237">
        <v>2428.0150635022665</v>
      </c>
      <c r="E143" s="2237">
        <v>7448.4851642658223</v>
      </c>
      <c r="F143" s="2237">
        <v>1795.1544884995203</v>
      </c>
    </row>
    <row r="144" spans="1:9" ht="15" customHeight="1">
      <c r="A144" s="2232"/>
      <c r="B144" s="786" t="s">
        <v>985</v>
      </c>
      <c r="C144" s="2237">
        <v>2281.0097401065259</v>
      </c>
      <c r="D144" s="2237">
        <v>1689.5323114859596</v>
      </c>
      <c r="E144" s="2237">
        <v>2015.3264379048746</v>
      </c>
      <c r="F144" s="2237">
        <v>916.91351566862238</v>
      </c>
    </row>
    <row r="145" spans="1:6" ht="15" customHeight="1">
      <c r="A145" s="2232"/>
      <c r="B145" s="786" t="s">
        <v>986</v>
      </c>
      <c r="C145" s="2237">
        <v>1491.0088677805832</v>
      </c>
      <c r="D145" s="2237">
        <v>1103.2462739928328</v>
      </c>
      <c r="E145" s="2237">
        <v>895.73116540266483</v>
      </c>
      <c r="F145" s="2237">
        <v>661.77273038555802</v>
      </c>
    </row>
    <row r="146" spans="1:6" ht="15" customHeight="1">
      <c r="A146" s="2232"/>
      <c r="B146" s="786" t="s">
        <v>987</v>
      </c>
      <c r="C146" s="2237">
        <v>722.95135857932485</v>
      </c>
      <c r="D146" s="2237">
        <v>667.52099471208123</v>
      </c>
      <c r="E146" s="2237">
        <v>273.91427553614005</v>
      </c>
      <c r="F146" s="2237">
        <v>331.52391117580936</v>
      </c>
    </row>
    <row r="147" spans="1:6" ht="15" customHeight="1">
      <c r="A147" s="2232"/>
      <c r="B147" s="786" t="s">
        <v>988</v>
      </c>
      <c r="C147" s="2237">
        <v>910.89365283738164</v>
      </c>
      <c r="D147" s="2237">
        <v>838.51783396470182</v>
      </c>
      <c r="E147" s="2237">
        <v>305.39867502305276</v>
      </c>
      <c r="F147" s="2237">
        <v>508.76169445826122</v>
      </c>
    </row>
    <row r="148" spans="1:6" ht="15" customHeight="1">
      <c r="B148" s="780" t="s">
        <v>969</v>
      </c>
      <c r="C148" s="787"/>
      <c r="D148" s="787"/>
      <c r="E148" s="787"/>
      <c r="F148" s="787"/>
    </row>
    <row r="149" spans="1:6" ht="15" customHeight="1">
      <c r="C149" s="787"/>
      <c r="D149" s="787"/>
      <c r="E149" s="787"/>
      <c r="F149" s="787"/>
    </row>
    <row r="150" spans="1:6" ht="15" customHeight="1">
      <c r="B150" s="785" t="s">
        <v>2270</v>
      </c>
      <c r="C150" s="787"/>
      <c r="D150" s="787"/>
      <c r="E150" s="787"/>
      <c r="F150" s="787"/>
    </row>
    <row r="151" spans="1:6" ht="15" customHeight="1">
      <c r="B151" s="2246" t="s">
        <v>970</v>
      </c>
      <c r="C151" s="2248" t="s">
        <v>957</v>
      </c>
      <c r="D151" s="2248" t="s">
        <v>958</v>
      </c>
      <c r="E151" s="2248" t="s">
        <v>14</v>
      </c>
      <c r="F151" s="787"/>
    </row>
    <row r="152" spans="1:6" ht="15" customHeight="1">
      <c r="B152" s="2254" t="s">
        <v>14</v>
      </c>
      <c r="C152" s="2261">
        <v>1379617.9652069998</v>
      </c>
      <c r="D152" s="2261">
        <v>588040.97885199997</v>
      </c>
      <c r="E152" s="2261">
        <v>1967658.9440589997</v>
      </c>
      <c r="F152" s="787"/>
    </row>
    <row r="153" spans="1:6" ht="15" customHeight="1">
      <c r="A153" s="2232"/>
      <c r="B153" s="786" t="s">
        <v>989</v>
      </c>
      <c r="C153" s="2237">
        <v>77610.092648090402</v>
      </c>
      <c r="D153" s="2237">
        <v>64980.331217704224</v>
      </c>
      <c r="E153" s="2237">
        <v>142590.42386579461</v>
      </c>
      <c r="F153" s="787"/>
    </row>
    <row r="154" spans="1:6" ht="15" customHeight="1">
      <c r="A154" s="2232"/>
      <c r="B154" s="786" t="s">
        <v>990</v>
      </c>
      <c r="C154" s="2237">
        <v>76603.599953057172</v>
      </c>
      <c r="D154" s="2237">
        <v>64042.43896811278</v>
      </c>
      <c r="E154" s="2237">
        <v>140646.03892116994</v>
      </c>
      <c r="F154" s="787"/>
    </row>
    <row r="155" spans="1:6" ht="15" customHeight="1">
      <c r="A155" s="2232"/>
      <c r="B155" s="786" t="s">
        <v>991</v>
      </c>
      <c r="C155" s="2237">
        <v>71526.423452676157</v>
      </c>
      <c r="D155" s="2237">
        <v>59879.150625963943</v>
      </c>
      <c r="E155" s="2237">
        <v>131405.57407864009</v>
      </c>
      <c r="F155" s="787"/>
    </row>
    <row r="156" spans="1:6" ht="15" customHeight="1">
      <c r="A156" s="2232"/>
      <c r="B156" s="786" t="s">
        <v>992</v>
      </c>
      <c r="C156" s="2237">
        <v>62928.766629476391</v>
      </c>
      <c r="D156" s="2237">
        <v>53865.620280948024</v>
      </c>
      <c r="E156" s="2237">
        <v>116794.38691042441</v>
      </c>
      <c r="F156" s="787"/>
    </row>
    <row r="157" spans="1:6" ht="15" customHeight="1">
      <c r="A157" s="2232"/>
      <c r="B157" s="786" t="s">
        <v>993</v>
      </c>
      <c r="C157" s="2237">
        <v>118842.9757714528</v>
      </c>
      <c r="D157" s="2237">
        <v>67577.366221822042</v>
      </c>
      <c r="E157" s="2237">
        <v>186420.34199327481</v>
      </c>
      <c r="F157" s="787"/>
    </row>
    <row r="158" spans="1:6" ht="15" customHeight="1">
      <c r="A158" s="2232"/>
      <c r="B158" s="786" t="s">
        <v>994</v>
      </c>
      <c r="C158" s="2237">
        <v>203483.62685580904</v>
      </c>
      <c r="D158" s="2237">
        <v>72537.541977605477</v>
      </c>
      <c r="E158" s="2237">
        <v>276021.16883341456</v>
      </c>
      <c r="F158" s="787"/>
    </row>
    <row r="159" spans="1:6" ht="15" customHeight="1">
      <c r="A159" s="2232"/>
      <c r="B159" s="786" t="s">
        <v>995</v>
      </c>
      <c r="C159" s="2237">
        <v>217762.7030826085</v>
      </c>
      <c r="D159" s="2237">
        <v>63209.500275956758</v>
      </c>
      <c r="E159" s="2237">
        <v>280972.20335856522</v>
      </c>
      <c r="F159" s="787"/>
    </row>
    <row r="160" spans="1:6" ht="15" customHeight="1">
      <c r="A160" s="2232"/>
      <c r="B160" s="786" t="s">
        <v>996</v>
      </c>
      <c r="C160" s="2237">
        <v>184129.17514374506</v>
      </c>
      <c r="D160" s="2237">
        <v>49717.300047933422</v>
      </c>
      <c r="E160" s="2237">
        <v>233846.4751916785</v>
      </c>
      <c r="F160" s="787"/>
    </row>
    <row r="161" spans="1:6" ht="15" customHeight="1">
      <c r="A161" s="2232"/>
      <c r="B161" s="786" t="s">
        <v>997</v>
      </c>
      <c r="C161" s="2237">
        <v>142540.37250051289</v>
      </c>
      <c r="D161" s="2237">
        <v>35489.292352903147</v>
      </c>
      <c r="E161" s="2237">
        <v>178029.66485341603</v>
      </c>
      <c r="F161" s="787"/>
    </row>
    <row r="162" spans="1:6" ht="15" customHeight="1">
      <c r="A162" s="2232"/>
      <c r="B162" s="786" t="s">
        <v>998</v>
      </c>
      <c r="C162" s="2237">
        <v>105625.10191260412</v>
      </c>
      <c r="D162" s="2237">
        <v>23642.127912651373</v>
      </c>
      <c r="E162" s="2237">
        <v>129267.22982525549</v>
      </c>
      <c r="F162" s="787"/>
    </row>
    <row r="163" spans="1:6" ht="15" customHeight="1">
      <c r="A163" s="2232"/>
      <c r="B163" s="786" t="s">
        <v>999</v>
      </c>
      <c r="C163" s="2237">
        <v>66762.545349979395</v>
      </c>
      <c r="D163" s="2237">
        <v>14514.151500863249</v>
      </c>
      <c r="E163" s="2237">
        <v>81276.696850842651</v>
      </c>
      <c r="F163" s="787"/>
    </row>
    <row r="164" spans="1:6" ht="15" customHeight="1">
      <c r="A164" s="2232"/>
      <c r="B164" s="786" t="s">
        <v>1000</v>
      </c>
      <c r="C164" s="2237">
        <v>32368.567535984341</v>
      </c>
      <c r="D164" s="2237">
        <v>7644.5919261944555</v>
      </c>
      <c r="E164" s="2237">
        <v>40013.159462178795</v>
      </c>
      <c r="F164" s="787"/>
    </row>
    <row r="165" spans="1:6" ht="15" customHeight="1">
      <c r="A165" s="2232"/>
      <c r="B165" s="786" t="s">
        <v>1001</v>
      </c>
      <c r="C165" s="2237">
        <v>10537.295818820712</v>
      </c>
      <c r="D165" s="2237">
        <v>4223.1695520017865</v>
      </c>
      <c r="E165" s="2237">
        <v>14760.465370822501</v>
      </c>
      <c r="F165" s="787"/>
    </row>
    <row r="166" spans="1:6" ht="15" customHeight="1">
      <c r="A166" s="2232"/>
      <c r="B166" s="786" t="s">
        <v>1002</v>
      </c>
      <c r="C166" s="2237">
        <v>4296.336178011401</v>
      </c>
      <c r="D166" s="2237">
        <v>2606.4458271545818</v>
      </c>
      <c r="E166" s="2237">
        <v>6902.7820051659819</v>
      </c>
      <c r="F166" s="787"/>
    </row>
    <row r="167" spans="1:6" ht="15" customHeight="1">
      <c r="A167" s="2232"/>
      <c r="B167" s="786" t="s">
        <v>1003</v>
      </c>
      <c r="C167" s="2237">
        <v>2386.7400331832478</v>
      </c>
      <c r="D167" s="2237">
        <v>1765.0190043783909</v>
      </c>
      <c r="E167" s="2237">
        <v>4151.7590375616383</v>
      </c>
      <c r="F167" s="787"/>
    </row>
    <row r="168" spans="1:6" ht="15" customHeight="1">
      <c r="A168" s="2232"/>
      <c r="B168" s="786" t="s">
        <v>1004</v>
      </c>
      <c r="C168" s="2237">
        <v>996.8656341154649</v>
      </c>
      <c r="D168" s="2237">
        <v>999.04490588789054</v>
      </c>
      <c r="E168" s="2237">
        <v>1995.9105400033554</v>
      </c>
      <c r="F168" s="787"/>
    </row>
    <row r="169" spans="1:6" ht="15" customHeight="1">
      <c r="A169" s="2232"/>
      <c r="B169" s="786" t="s">
        <v>1005</v>
      </c>
      <c r="C169" s="2237">
        <v>1216.2923278604344</v>
      </c>
      <c r="D169" s="2237">
        <v>1347.279528422963</v>
      </c>
      <c r="E169" s="2237">
        <v>2563.5718562833972</v>
      </c>
      <c r="F169" s="787"/>
    </row>
    <row r="170" spans="1:6" ht="15" customHeight="1">
      <c r="B170" s="2176" t="s">
        <v>969</v>
      </c>
      <c r="C170" s="787"/>
      <c r="D170" s="787"/>
      <c r="E170" s="787"/>
      <c r="F170" s="787"/>
    </row>
    <row r="171" spans="1:6" ht="15" customHeight="1">
      <c r="B171" s="784"/>
      <c r="C171" s="787"/>
      <c r="D171" s="787"/>
      <c r="E171" s="787"/>
      <c r="F171" s="787"/>
    </row>
    <row r="172" spans="1:6" ht="15" customHeight="1">
      <c r="B172" s="1063" t="s">
        <v>2269</v>
      </c>
      <c r="C172" s="2262"/>
      <c r="D172" s="2262"/>
      <c r="E172" s="2262"/>
      <c r="F172" s="787"/>
    </row>
    <row r="173" spans="1:6" ht="15" customHeight="1">
      <c r="B173" s="2246" t="s">
        <v>970</v>
      </c>
      <c r="C173" s="2248" t="s">
        <v>957</v>
      </c>
      <c r="D173" s="2248" t="s">
        <v>958</v>
      </c>
      <c r="E173" s="2248" t="s">
        <v>14</v>
      </c>
      <c r="F173" s="788"/>
    </row>
    <row r="174" spans="1:6" ht="15" customHeight="1">
      <c r="B174" s="2254" t="s">
        <v>14</v>
      </c>
      <c r="C174" s="2261">
        <v>217838.90148</v>
      </c>
      <c r="D174" s="2261">
        <v>215948.74168400004</v>
      </c>
      <c r="E174" s="2261">
        <v>433787.64316399995</v>
      </c>
      <c r="F174" s="788"/>
    </row>
    <row r="175" spans="1:6" ht="15" customHeight="1">
      <c r="A175" s="2232"/>
      <c r="B175" s="786" t="s">
        <v>989</v>
      </c>
      <c r="C175" s="2237">
        <v>30568.743207202246</v>
      </c>
      <c r="D175" s="2237">
        <v>29088.468960150571</v>
      </c>
      <c r="E175" s="2237">
        <v>59657.212167352816</v>
      </c>
      <c r="F175" s="787"/>
    </row>
    <row r="176" spans="1:6" ht="15" customHeight="1">
      <c r="A176" s="2232"/>
      <c r="B176" s="786" t="s">
        <v>990</v>
      </c>
      <c r="C176" s="2237">
        <v>29644.477071991154</v>
      </c>
      <c r="D176" s="2237">
        <v>28674.527290941205</v>
      </c>
      <c r="E176" s="2237">
        <v>58319.004362932363</v>
      </c>
      <c r="F176" s="787"/>
    </row>
    <row r="177" spans="1:6" ht="15" customHeight="1">
      <c r="A177" s="2232"/>
      <c r="B177" s="786" t="s">
        <v>991</v>
      </c>
      <c r="C177" s="2237">
        <v>28498.660997823368</v>
      </c>
      <c r="D177" s="2237">
        <v>28032.935349788993</v>
      </c>
      <c r="E177" s="2237">
        <v>56531.596347612358</v>
      </c>
      <c r="F177" s="787"/>
    </row>
    <row r="178" spans="1:6" ht="15" customHeight="1">
      <c r="A178" s="2232"/>
      <c r="B178" s="786" t="s">
        <v>992</v>
      </c>
      <c r="C178" s="2237">
        <v>26252.618059752571</v>
      </c>
      <c r="D178" s="2237">
        <v>26260.909703104113</v>
      </c>
      <c r="E178" s="2237">
        <v>52513.527762856684</v>
      </c>
      <c r="F178" s="787"/>
    </row>
    <row r="179" spans="1:6" ht="15" customHeight="1">
      <c r="A179" s="2232"/>
      <c r="B179" s="786" t="s">
        <v>993</v>
      </c>
      <c r="C179" s="2237">
        <v>23848.02750900824</v>
      </c>
      <c r="D179" s="2237">
        <v>24473.698475723748</v>
      </c>
      <c r="E179" s="2237">
        <v>48321.725984731987</v>
      </c>
      <c r="F179" s="787"/>
    </row>
    <row r="180" spans="1:6" ht="15" customHeight="1">
      <c r="A180" s="2232"/>
      <c r="B180" s="786" t="s">
        <v>994</v>
      </c>
      <c r="C180" s="2237">
        <v>20150.978787463282</v>
      </c>
      <c r="D180" s="2237">
        <v>20915.934796152975</v>
      </c>
      <c r="E180" s="2237">
        <v>41066.91358361626</v>
      </c>
      <c r="F180" s="787"/>
    </row>
    <row r="181" spans="1:6" ht="15" customHeight="1">
      <c r="A181" s="2232"/>
      <c r="B181" s="786" t="s">
        <v>995</v>
      </c>
      <c r="C181" s="2237">
        <v>15364.353247201123</v>
      </c>
      <c r="D181" s="2237">
        <v>16077.650567825838</v>
      </c>
      <c r="E181" s="2237">
        <v>31442.003815026961</v>
      </c>
      <c r="F181" s="787"/>
    </row>
    <row r="182" spans="1:6" ht="15" customHeight="1">
      <c r="A182" s="2232"/>
      <c r="B182" s="786" t="s">
        <v>996</v>
      </c>
      <c r="C182" s="2237">
        <v>11835.054870390199</v>
      </c>
      <c r="D182" s="2237">
        <v>12420.751234403069</v>
      </c>
      <c r="E182" s="2237">
        <v>24255.806104793268</v>
      </c>
      <c r="F182" s="787"/>
    </row>
    <row r="183" spans="1:6" ht="15" customHeight="1">
      <c r="A183" s="2232"/>
      <c r="B183" s="786" t="s">
        <v>997</v>
      </c>
      <c r="C183" s="2237">
        <v>8211.6511971120308</v>
      </c>
      <c r="D183" s="2237">
        <v>8625.5975958853069</v>
      </c>
      <c r="E183" s="2237">
        <v>16837.248792997336</v>
      </c>
      <c r="F183" s="787"/>
    </row>
    <row r="184" spans="1:6" ht="15" customHeight="1">
      <c r="A184" s="2232"/>
      <c r="B184" s="786" t="s">
        <v>998</v>
      </c>
      <c r="C184" s="2237">
        <v>6205.4338650135287</v>
      </c>
      <c r="D184" s="2237">
        <v>6379.2037904440267</v>
      </c>
      <c r="E184" s="2237">
        <v>12584.637655457555</v>
      </c>
      <c r="F184" s="787"/>
    </row>
    <row r="185" spans="1:6" ht="15" customHeight="1">
      <c r="A185" s="2232"/>
      <c r="B185" s="786" t="s">
        <v>999</v>
      </c>
      <c r="C185" s="2237">
        <v>4900.2463622819696</v>
      </c>
      <c r="D185" s="2237">
        <v>4762.4331988474378</v>
      </c>
      <c r="E185" s="2237">
        <v>9662.6795611294074</v>
      </c>
      <c r="F185" s="787"/>
    </row>
    <row r="186" spans="1:6" ht="15" customHeight="1">
      <c r="A186" s="2232"/>
      <c r="B186" s="786" t="s">
        <v>1000</v>
      </c>
      <c r="C186" s="2237">
        <v>3863.8772791511942</v>
      </c>
      <c r="D186" s="2237">
        <v>3509.1248453216895</v>
      </c>
      <c r="E186" s="2237">
        <v>7373.0021244728832</v>
      </c>
      <c r="F186" s="787"/>
    </row>
    <row r="187" spans="1:6" ht="15" customHeight="1">
      <c r="A187" s="2232"/>
      <c r="B187" s="786" t="s">
        <v>1001</v>
      </c>
      <c r="C187" s="2237">
        <v>3088.8106545548908</v>
      </c>
      <c r="D187" s="2237">
        <v>2428.0150635022665</v>
      </c>
      <c r="E187" s="2237">
        <v>5516.8257180571572</v>
      </c>
      <c r="F187" s="787"/>
    </row>
    <row r="188" spans="1:6" ht="15" customHeight="1">
      <c r="A188" s="2232"/>
      <c r="B188" s="786" t="s">
        <v>1002</v>
      </c>
      <c r="C188" s="2237">
        <v>2281.0097401065259</v>
      </c>
      <c r="D188" s="2237">
        <v>1689.5323114859596</v>
      </c>
      <c r="E188" s="2237">
        <v>3970.5420515924852</v>
      </c>
      <c r="F188" s="787"/>
    </row>
    <row r="189" spans="1:6" ht="15" customHeight="1">
      <c r="A189" s="2232"/>
      <c r="B189" s="786" t="s">
        <v>1003</v>
      </c>
      <c r="C189" s="2237">
        <v>1491.0088677805832</v>
      </c>
      <c r="D189" s="2237">
        <v>1103.2462739928328</v>
      </c>
      <c r="E189" s="2237">
        <v>2594.2551417734157</v>
      </c>
      <c r="F189" s="787"/>
    </row>
    <row r="190" spans="1:6" ht="15" customHeight="1">
      <c r="A190" s="2232"/>
      <c r="B190" s="786" t="s">
        <v>1004</v>
      </c>
      <c r="C190" s="2237">
        <v>722.95135857932485</v>
      </c>
      <c r="D190" s="2237">
        <v>667.52099471208123</v>
      </c>
      <c r="E190" s="2237">
        <v>1390.4723532914061</v>
      </c>
      <c r="F190" s="787"/>
    </row>
    <row r="191" spans="1:6" ht="15" customHeight="1">
      <c r="A191" s="2232"/>
      <c r="B191" s="786" t="s">
        <v>1005</v>
      </c>
      <c r="C191" s="2237">
        <v>910.89365283738164</v>
      </c>
      <c r="D191" s="2237">
        <v>838.51783396470182</v>
      </c>
      <c r="E191" s="2237">
        <v>1749.4114868020833</v>
      </c>
      <c r="F191" s="787"/>
    </row>
    <row r="192" spans="1:6" ht="15" customHeight="1">
      <c r="B192" s="2176" t="s">
        <v>969</v>
      </c>
      <c r="C192" s="787"/>
      <c r="D192" s="787"/>
      <c r="E192" s="787"/>
      <c r="F192" s="787"/>
    </row>
    <row r="193" spans="1:6" ht="15" customHeight="1">
      <c r="B193" s="781"/>
      <c r="C193" s="787"/>
      <c r="D193" s="787"/>
      <c r="E193" s="787"/>
      <c r="F193" s="787"/>
    </row>
    <row r="194" spans="1:6" ht="15" customHeight="1">
      <c r="B194" s="2546" t="s">
        <v>2268</v>
      </c>
      <c r="C194" s="2546"/>
      <c r="D194" s="2546"/>
      <c r="E194" s="2546"/>
      <c r="F194" s="787"/>
    </row>
    <row r="195" spans="1:6" ht="15" customHeight="1">
      <c r="B195" s="2246" t="s">
        <v>970</v>
      </c>
      <c r="C195" s="2248" t="s">
        <v>957</v>
      </c>
      <c r="D195" s="2248" t="s">
        <v>958</v>
      </c>
      <c r="E195" s="2248" t="s">
        <v>14</v>
      </c>
      <c r="F195" s="787"/>
    </row>
    <row r="196" spans="1:6" ht="15" customHeight="1">
      <c r="B196" s="2254" t="s">
        <v>14</v>
      </c>
      <c r="C196" s="2261">
        <v>1161779.0637269998</v>
      </c>
      <c r="D196" s="2261">
        <v>372092.23716799996</v>
      </c>
      <c r="E196" s="2261">
        <v>1533871.3008949996</v>
      </c>
      <c r="F196" s="787"/>
    </row>
    <row r="197" spans="1:6" ht="15" customHeight="1">
      <c r="A197" s="2232"/>
      <c r="B197" s="786" t="s">
        <v>989</v>
      </c>
      <c r="C197" s="2237">
        <v>47041.34944088816</v>
      </c>
      <c r="D197" s="2237">
        <v>35891.86225755365</v>
      </c>
      <c r="E197" s="2237">
        <v>82933.21169844181</v>
      </c>
      <c r="F197" s="787"/>
    </row>
    <row r="198" spans="1:6" ht="15" customHeight="1">
      <c r="A198" s="2232"/>
      <c r="B198" s="786" t="s">
        <v>990</v>
      </c>
      <c r="C198" s="2237">
        <v>46959.122881066018</v>
      </c>
      <c r="D198" s="2237">
        <v>35367.911677171578</v>
      </c>
      <c r="E198" s="2237">
        <v>82327.034558237588</v>
      </c>
      <c r="F198" s="787"/>
    </row>
    <row r="199" spans="1:6" ht="15" customHeight="1">
      <c r="A199" s="2232"/>
      <c r="B199" s="786" t="s">
        <v>991</v>
      </c>
      <c r="C199" s="2237">
        <v>43027.762454852789</v>
      </c>
      <c r="D199" s="2237">
        <v>31846.215276174949</v>
      </c>
      <c r="E199" s="2237">
        <v>74873.977731027742</v>
      </c>
    </row>
    <row r="200" spans="1:6" ht="15" customHeight="1">
      <c r="A200" s="2232"/>
      <c r="B200" s="786" t="s">
        <v>992</v>
      </c>
      <c r="C200" s="2237">
        <v>36676.148569723817</v>
      </c>
      <c r="D200" s="2237">
        <v>27604.710577843911</v>
      </c>
      <c r="E200" s="2237">
        <v>64280.859147567724</v>
      </c>
      <c r="F200" s="769"/>
    </row>
    <row r="201" spans="1:6" ht="15" customHeight="1">
      <c r="A201" s="2232"/>
      <c r="B201" s="786" t="s">
        <v>993</v>
      </c>
      <c r="C201" s="2237">
        <v>94994.948262444552</v>
      </c>
      <c r="D201" s="2237">
        <v>43103.66774609829</v>
      </c>
      <c r="E201" s="2237">
        <v>138098.61600854283</v>
      </c>
      <c r="F201" s="767"/>
    </row>
    <row r="202" spans="1:6" ht="15" customHeight="1">
      <c r="A202" s="2232"/>
      <c r="B202" s="786" t="s">
        <v>994</v>
      </c>
      <c r="C202" s="2237">
        <v>183332.64806834576</v>
      </c>
      <c r="D202" s="2237">
        <v>51621.607181452506</v>
      </c>
      <c r="E202" s="2237">
        <v>234954.25524979827</v>
      </c>
      <c r="F202" s="767"/>
    </row>
    <row r="203" spans="1:6" ht="15" customHeight="1">
      <c r="A203" s="2232"/>
      <c r="B203" s="786" t="s">
        <v>995</v>
      </c>
      <c r="C203" s="2237">
        <v>202398.34983540737</v>
      </c>
      <c r="D203" s="2237">
        <v>47131.849708130918</v>
      </c>
      <c r="E203" s="2237">
        <v>249530.19954353827</v>
      </c>
      <c r="F203" s="789"/>
    </row>
    <row r="204" spans="1:6" ht="15" customHeight="1">
      <c r="A204" s="2232"/>
      <c r="B204" s="786" t="s">
        <v>996</v>
      </c>
      <c r="C204" s="2237">
        <v>172294.12027335487</v>
      </c>
      <c r="D204" s="2237">
        <v>37296.548813530353</v>
      </c>
      <c r="E204" s="2237">
        <v>209590.66908688523</v>
      </c>
      <c r="F204" s="789"/>
    </row>
    <row r="205" spans="1:6" ht="15" customHeight="1">
      <c r="A205" s="2232"/>
      <c r="B205" s="786" t="s">
        <v>997</v>
      </c>
      <c r="C205" s="2237">
        <v>134328.72130340087</v>
      </c>
      <c r="D205" s="2237">
        <v>26863.694757017842</v>
      </c>
      <c r="E205" s="2237">
        <v>161192.41606041871</v>
      </c>
      <c r="F205" s="783"/>
    </row>
    <row r="206" spans="1:6" ht="15" customHeight="1">
      <c r="A206" s="2232"/>
      <c r="B206" s="786" t="s">
        <v>998</v>
      </c>
      <c r="C206" s="2237">
        <v>99419.668047590589</v>
      </c>
      <c r="D206" s="2237">
        <v>17262.924122207347</v>
      </c>
      <c r="E206" s="2237">
        <v>116682.59216979794</v>
      </c>
      <c r="F206" s="783"/>
    </row>
    <row r="207" spans="1:6" ht="15" customHeight="1">
      <c r="A207" s="2232"/>
      <c r="B207" s="786" t="s">
        <v>999</v>
      </c>
      <c r="C207" s="2237">
        <v>61862.298987697432</v>
      </c>
      <c r="D207" s="2237">
        <v>9751.7183020158118</v>
      </c>
      <c r="E207" s="2237">
        <v>71614.017289713243</v>
      </c>
      <c r="F207" s="783"/>
    </row>
    <row r="208" spans="1:6" ht="15" customHeight="1">
      <c r="A208" s="2232"/>
      <c r="B208" s="786" t="s">
        <v>1000</v>
      </c>
      <c r="C208" s="2237">
        <v>28504.690256833146</v>
      </c>
      <c r="D208" s="2237">
        <v>4135.467080872766</v>
      </c>
      <c r="E208" s="2237">
        <v>32640.15733770591</v>
      </c>
      <c r="F208" s="783"/>
    </row>
    <row r="209" spans="1:12" ht="15" customHeight="1">
      <c r="A209" s="2232"/>
      <c r="B209" s="786" t="s">
        <v>1001</v>
      </c>
      <c r="C209" s="2237">
        <v>7448.4851642658223</v>
      </c>
      <c r="D209" s="2237">
        <v>1795.1544884995203</v>
      </c>
      <c r="E209" s="2237">
        <v>9243.6396527653433</v>
      </c>
      <c r="F209" s="783"/>
    </row>
    <row r="210" spans="1:12" ht="15" customHeight="1">
      <c r="A210" s="2232"/>
      <c r="B210" s="786" t="s">
        <v>1002</v>
      </c>
      <c r="C210" s="2237">
        <v>2015.3264379048746</v>
      </c>
      <c r="D210" s="2237">
        <v>916.91351566862238</v>
      </c>
      <c r="E210" s="2237">
        <v>2932.2399535734971</v>
      </c>
      <c r="F210" s="783"/>
    </row>
    <row r="211" spans="1:12" ht="15" customHeight="1">
      <c r="A211" s="2232"/>
      <c r="B211" s="786" t="s">
        <v>1003</v>
      </c>
      <c r="C211" s="2237">
        <v>895.73116540266483</v>
      </c>
      <c r="D211" s="2237">
        <v>661.77273038555802</v>
      </c>
      <c r="E211" s="2237">
        <v>1557.503895788223</v>
      </c>
      <c r="F211" s="787"/>
    </row>
    <row r="212" spans="1:12" ht="15" customHeight="1">
      <c r="A212" s="2232"/>
      <c r="B212" s="786" t="s">
        <v>1004</v>
      </c>
      <c r="C212" s="2237">
        <v>273.91427553614005</v>
      </c>
      <c r="D212" s="2237">
        <v>331.52391117580936</v>
      </c>
      <c r="E212" s="2237">
        <v>605.43818671194936</v>
      </c>
      <c r="F212" s="783"/>
    </row>
    <row r="213" spans="1:12" ht="15" customHeight="1">
      <c r="A213" s="2232"/>
      <c r="B213" s="786" t="s">
        <v>1005</v>
      </c>
      <c r="C213" s="2237">
        <v>305.39867502305276</v>
      </c>
      <c r="D213" s="2237">
        <v>508.76169445826122</v>
      </c>
      <c r="E213" s="2237">
        <v>814.16036948131398</v>
      </c>
      <c r="F213" s="783"/>
    </row>
    <row r="214" spans="1:12" ht="15" customHeight="1">
      <c r="B214" s="2176" t="s">
        <v>969</v>
      </c>
      <c r="C214" s="787"/>
      <c r="D214" s="787"/>
      <c r="E214" s="787"/>
      <c r="F214" s="781"/>
    </row>
    <row r="215" spans="1:12" s="793" customFormat="1" ht="15" customHeight="1">
      <c r="B215" s="781"/>
      <c r="C215" s="787"/>
      <c r="D215" s="787"/>
      <c r="E215" s="787"/>
      <c r="F215" s="774"/>
      <c r="G215"/>
      <c r="H215"/>
      <c r="I215"/>
      <c r="J215"/>
      <c r="K215"/>
      <c r="L215"/>
    </row>
    <row r="216" spans="1:12" ht="15" customHeight="1">
      <c r="B216" s="2551" t="s">
        <v>2267</v>
      </c>
      <c r="C216" s="2551"/>
      <c r="D216" s="2551"/>
      <c r="E216" s="2551"/>
      <c r="F216" s="790"/>
    </row>
    <row r="217" spans="1:12" ht="15" customHeight="1">
      <c r="B217" s="2246" t="s">
        <v>970</v>
      </c>
      <c r="C217" s="2248" t="s">
        <v>957</v>
      </c>
      <c r="D217" s="2248" t="s">
        <v>958</v>
      </c>
      <c r="E217" s="2248" t="s">
        <v>14</v>
      </c>
      <c r="F217" s="774"/>
    </row>
    <row r="218" spans="1:12" ht="15" customHeight="1">
      <c r="B218" s="2254" t="s">
        <v>14</v>
      </c>
      <c r="C218" s="2261">
        <v>830794</v>
      </c>
      <c r="D218" s="2261">
        <v>366490</v>
      </c>
      <c r="E218" s="2261">
        <v>1197284</v>
      </c>
      <c r="F218" s="774"/>
    </row>
    <row r="219" spans="1:12" ht="15" customHeight="1">
      <c r="A219" s="2232"/>
      <c r="B219" s="786" t="s">
        <v>989</v>
      </c>
      <c r="C219" s="2237">
        <v>45063.994384012818</v>
      </c>
      <c r="D219" s="2237">
        <v>39703.055897977305</v>
      </c>
      <c r="E219" s="2237">
        <v>84767.050281990116</v>
      </c>
      <c r="F219" s="774"/>
    </row>
    <row r="220" spans="1:12" ht="15" customHeight="1">
      <c r="A220" s="2232"/>
      <c r="B220" s="786" t="s">
        <v>990</v>
      </c>
      <c r="C220" s="2237">
        <v>44527.770649576967</v>
      </c>
      <c r="D220" s="2237">
        <v>39129.103875381697</v>
      </c>
      <c r="E220" s="2237">
        <v>83656.874524958665</v>
      </c>
      <c r="F220" s="774"/>
    </row>
    <row r="221" spans="1:12" ht="15" customHeight="1">
      <c r="A221" s="2232"/>
      <c r="B221" s="786" t="s">
        <v>991</v>
      </c>
      <c r="C221" s="2237">
        <v>41501.759628935513</v>
      </c>
      <c r="D221" s="2237">
        <v>36399.349797912524</v>
      </c>
      <c r="E221" s="2237">
        <v>77901.109426848037</v>
      </c>
      <c r="F221" s="774"/>
    </row>
    <row r="222" spans="1:12" ht="15" customHeight="1">
      <c r="A222" s="2232"/>
      <c r="B222" s="786" t="s">
        <v>992</v>
      </c>
      <c r="C222" s="2237">
        <v>36405.446156488746</v>
      </c>
      <c r="D222" s="2237">
        <v>32585.080367659259</v>
      </c>
      <c r="E222" s="2237">
        <v>68990.526524148008</v>
      </c>
      <c r="F222" s="774"/>
    </row>
    <row r="223" spans="1:12" ht="15" customHeight="1">
      <c r="A223" s="2232"/>
      <c r="B223" s="786" t="s">
        <v>993</v>
      </c>
      <c r="C223" s="2237">
        <v>71102.126359763148</v>
      </c>
      <c r="D223" s="2237">
        <v>42169.042687014109</v>
      </c>
      <c r="E223" s="2237">
        <v>113271.16904677724</v>
      </c>
      <c r="F223" s="774"/>
    </row>
    <row r="224" spans="1:12" ht="15" customHeight="1">
      <c r="A224" s="2232"/>
      <c r="B224" s="786" t="s">
        <v>994</v>
      </c>
      <c r="C224" s="2237">
        <v>123629.7581331875</v>
      </c>
      <c r="D224" s="2237">
        <v>46079.041113154941</v>
      </c>
      <c r="E224" s="2237">
        <v>169708.79924634245</v>
      </c>
      <c r="F224" s="774"/>
    </row>
    <row r="225" spans="1:6" ht="15" customHeight="1">
      <c r="A225" s="2232"/>
      <c r="B225" s="786" t="s">
        <v>995</v>
      </c>
      <c r="C225" s="2237">
        <v>132871.37670605144</v>
      </c>
      <c r="D225" s="2237">
        <v>40480.429040008472</v>
      </c>
      <c r="E225" s="2237">
        <v>173351.80574605992</v>
      </c>
      <c r="F225" s="774"/>
    </row>
    <row r="226" spans="1:6" ht="15" customHeight="1">
      <c r="A226" s="2232"/>
      <c r="B226" s="786" t="s">
        <v>996</v>
      </c>
      <c r="C226" s="2237">
        <v>112454.91450415557</v>
      </c>
      <c r="D226" s="2237">
        <v>31874.051073677932</v>
      </c>
      <c r="E226" s="2237">
        <v>144328.96557783353</v>
      </c>
      <c r="F226" s="774"/>
    </row>
    <row r="227" spans="1:6" ht="15" customHeight="1">
      <c r="A227" s="2232"/>
      <c r="B227" s="786" t="s">
        <v>997</v>
      </c>
      <c r="C227" s="2237">
        <v>87141.760107165435</v>
      </c>
      <c r="D227" s="2237">
        <v>22789.00769742902</v>
      </c>
      <c r="E227" s="2237">
        <v>109930.76780459445</v>
      </c>
      <c r="F227" s="774"/>
    </row>
    <row r="228" spans="1:6" ht="15" customHeight="1">
      <c r="A228" s="2232"/>
      <c r="B228" s="786" t="s">
        <v>998</v>
      </c>
      <c r="C228" s="2237">
        <v>64562.689310860027</v>
      </c>
      <c r="D228" s="2237">
        <v>15085.163124184248</v>
      </c>
      <c r="E228" s="2237">
        <v>79647.852435044275</v>
      </c>
      <c r="F228" s="774"/>
    </row>
    <row r="229" spans="1:6" ht="15" customHeight="1">
      <c r="A229" s="2232"/>
      <c r="B229" s="786" t="s">
        <v>999</v>
      </c>
      <c r="C229" s="2237">
        <v>40718.90131886195</v>
      </c>
      <c r="D229" s="2237">
        <v>9132.16995089999</v>
      </c>
      <c r="E229" s="2237">
        <v>49851.071269761946</v>
      </c>
      <c r="F229" s="774"/>
    </row>
    <row r="230" spans="1:6" ht="15" customHeight="1">
      <c r="A230" s="2232"/>
      <c r="B230" s="786" t="s">
        <v>1000</v>
      </c>
      <c r="C230" s="2237">
        <v>19605.9300136928</v>
      </c>
      <c r="D230" s="2237">
        <v>4657.6115282573865</v>
      </c>
      <c r="E230" s="2237">
        <v>24263.541541950181</v>
      </c>
      <c r="F230" s="774"/>
    </row>
    <row r="231" spans="1:6" ht="15" customHeight="1">
      <c r="A231" s="2232"/>
      <c r="B231" s="786" t="s">
        <v>1001</v>
      </c>
      <c r="C231" s="2237">
        <v>6215.3634489181268</v>
      </c>
      <c r="D231" s="2237">
        <v>2498.5627782172196</v>
      </c>
      <c r="E231" s="2237">
        <v>8713.9262271353455</v>
      </c>
      <c r="F231" s="774"/>
    </row>
    <row r="232" spans="1:6" ht="15" customHeight="1">
      <c r="A232" s="2232"/>
      <c r="B232" s="786" t="s">
        <v>1002</v>
      </c>
      <c r="C232" s="2237">
        <v>2440.893188766071</v>
      </c>
      <c r="D232" s="2237">
        <v>1512.9882906556459</v>
      </c>
      <c r="E232" s="2237">
        <v>3953.8814794217164</v>
      </c>
      <c r="F232" s="774"/>
    </row>
    <row r="233" spans="1:6" ht="15" customHeight="1">
      <c r="A233" s="2232"/>
      <c r="B233" s="786" t="s">
        <v>1003</v>
      </c>
      <c r="C233" s="2237">
        <v>1335.5501413547727</v>
      </c>
      <c r="D233" s="2237">
        <v>1030.7757030007947</v>
      </c>
      <c r="E233" s="2237">
        <v>2366.3258443555669</v>
      </c>
      <c r="F233" s="774"/>
    </row>
    <row r="234" spans="1:6" ht="15" customHeight="1">
      <c r="A234" s="2232"/>
      <c r="B234" s="786" t="s">
        <v>1004</v>
      </c>
      <c r="C234" s="2237">
        <v>548.66808544415642</v>
      </c>
      <c r="D234" s="2237">
        <v>576.89256244134742</v>
      </c>
      <c r="E234" s="2237">
        <v>1125.5606478855038</v>
      </c>
      <c r="F234" s="774"/>
    </row>
    <row r="235" spans="1:6" ht="15" customHeight="1">
      <c r="A235" s="2232"/>
      <c r="B235" s="786" t="s">
        <v>1005</v>
      </c>
      <c r="C235" s="2237">
        <v>666.80875496130125</v>
      </c>
      <c r="D235" s="2237">
        <v>787.36494766292367</v>
      </c>
      <c r="E235" s="2237">
        <v>1454.1737026242249</v>
      </c>
      <c r="F235" s="774"/>
    </row>
    <row r="236" spans="1:6" ht="15" customHeight="1">
      <c r="B236" s="2176" t="s">
        <v>969</v>
      </c>
      <c r="C236" s="791"/>
      <c r="D236" s="791"/>
      <c r="E236" s="791"/>
      <c r="F236" s="774"/>
    </row>
    <row r="237" spans="1:6" ht="15" customHeight="1">
      <c r="B237" s="781"/>
      <c r="C237" s="787"/>
      <c r="D237" s="787"/>
      <c r="E237" s="787"/>
      <c r="F237" s="774"/>
    </row>
    <row r="238" spans="1:6" ht="15" customHeight="1">
      <c r="B238" s="2546" t="s">
        <v>2266</v>
      </c>
      <c r="C238" s="2546"/>
      <c r="D238" s="2546"/>
      <c r="E238" s="2546"/>
      <c r="F238" s="792"/>
    </row>
    <row r="239" spans="1:6" ht="15" customHeight="1">
      <c r="B239" s="2546"/>
      <c r="C239" s="2546"/>
      <c r="D239" s="2546"/>
      <c r="E239" s="2546"/>
      <c r="F239" s="794"/>
    </row>
    <row r="240" spans="1:6" ht="15" customHeight="1">
      <c r="B240" s="2246" t="s">
        <v>970</v>
      </c>
      <c r="C240" s="2248" t="s">
        <v>957</v>
      </c>
      <c r="D240" s="2248" t="s">
        <v>958</v>
      </c>
      <c r="E240" s="2248" t="s">
        <v>14</v>
      </c>
      <c r="F240" s="774"/>
    </row>
    <row r="241" spans="1:13" ht="15" customHeight="1">
      <c r="B241" s="2254" t="s">
        <v>14</v>
      </c>
      <c r="C241" s="2261">
        <v>114432</v>
      </c>
      <c r="D241" s="2261">
        <v>113793</v>
      </c>
      <c r="E241" s="2261">
        <v>228225</v>
      </c>
      <c r="F241" s="774"/>
      <c r="M241" s="795"/>
    </row>
    <row r="242" spans="1:13" ht="15" customHeight="1">
      <c r="A242" s="2232"/>
      <c r="B242" s="786" t="s">
        <v>989</v>
      </c>
      <c r="C242" s="2237">
        <v>16057.932715051476</v>
      </c>
      <c r="D242" s="2237">
        <v>15328.008501323262</v>
      </c>
      <c r="E242" s="2237">
        <v>31385.94121637474</v>
      </c>
      <c r="F242" s="774"/>
      <c r="M242" s="795"/>
    </row>
    <row r="243" spans="1:13" ht="15" customHeight="1">
      <c r="A243" s="2232"/>
      <c r="B243" s="786" t="s">
        <v>990</v>
      </c>
      <c r="C243" s="2237">
        <v>15572.410516463882</v>
      </c>
      <c r="D243" s="2237">
        <v>15109.884218694802</v>
      </c>
      <c r="E243" s="2237">
        <v>30682.294735158684</v>
      </c>
      <c r="F243" s="774"/>
      <c r="M243" s="795"/>
    </row>
    <row r="244" spans="1:13" ht="15" customHeight="1">
      <c r="A244" s="2232"/>
      <c r="B244" s="786" t="s">
        <v>991</v>
      </c>
      <c r="C244" s="2237">
        <v>14970.50688902016</v>
      </c>
      <c r="D244" s="2237">
        <v>14771.800879147642</v>
      </c>
      <c r="E244" s="2237">
        <v>29742.307768167804</v>
      </c>
      <c r="F244" s="774"/>
      <c r="M244" s="795"/>
    </row>
    <row r="245" spans="1:13" ht="15" customHeight="1">
      <c r="A245" s="2232"/>
      <c r="B245" s="786" t="s">
        <v>992</v>
      </c>
      <c r="C245" s="2237">
        <v>13790.647902663148</v>
      </c>
      <c r="D245" s="2237">
        <v>13838.041724818879</v>
      </c>
      <c r="E245" s="2237">
        <v>27628.689627482025</v>
      </c>
      <c r="F245" s="774"/>
      <c r="M245" s="795"/>
    </row>
    <row r="246" spans="1:13" ht="15" customHeight="1">
      <c r="A246" s="2232"/>
      <c r="B246" s="786" t="s">
        <v>993</v>
      </c>
      <c r="C246" s="2237">
        <v>12527.502963750398</v>
      </c>
      <c r="D246" s="2237">
        <v>12896.280612383733</v>
      </c>
      <c r="E246" s="2237">
        <v>25423.783576134134</v>
      </c>
      <c r="F246" s="774"/>
      <c r="M246" s="795"/>
    </row>
    <row r="247" spans="1:13" ht="15" customHeight="1">
      <c r="A247" s="2232"/>
      <c r="B247" s="786" t="s">
        <v>994</v>
      </c>
      <c r="C247" s="2237">
        <v>10585.422479366969</v>
      </c>
      <c r="D247" s="2237">
        <v>11021.536637344434</v>
      </c>
      <c r="E247" s="2237">
        <v>21606.959116711401</v>
      </c>
      <c r="F247" s="774"/>
      <c r="M247" s="795"/>
    </row>
    <row r="248" spans="1:13" ht="15" customHeight="1">
      <c r="A248" s="2232"/>
      <c r="B248" s="786" t="s">
        <v>995</v>
      </c>
      <c r="C248" s="2237">
        <v>8070.9811646986227</v>
      </c>
      <c r="D248" s="2237">
        <v>8472.0294121545121</v>
      </c>
      <c r="E248" s="2237">
        <v>16543.010576853136</v>
      </c>
      <c r="F248" s="774"/>
      <c r="M248" s="795"/>
    </row>
    <row r="249" spans="1:13" ht="15" customHeight="1">
      <c r="A249" s="2232"/>
      <c r="B249" s="786" t="s">
        <v>996</v>
      </c>
      <c r="C249" s="2237">
        <v>6217.0208797753767</v>
      </c>
      <c r="D249" s="2237">
        <v>6545.0464503500698</v>
      </c>
      <c r="E249" s="2237">
        <v>12762.067330125446</v>
      </c>
      <c r="F249" s="774"/>
      <c r="M249" s="795"/>
    </row>
    <row r="250" spans="1:13" ht="15" customHeight="1">
      <c r="A250" s="2232"/>
      <c r="B250" s="786" t="s">
        <v>997</v>
      </c>
      <c r="C250" s="2237">
        <v>4313.6265534014201</v>
      </c>
      <c r="D250" s="2237">
        <v>4545.211143970746</v>
      </c>
      <c r="E250" s="2237">
        <v>8858.8376973721643</v>
      </c>
      <c r="F250" s="774"/>
      <c r="M250" s="795"/>
    </row>
    <row r="251" spans="1:13" ht="15" customHeight="1">
      <c r="A251" s="2232"/>
      <c r="B251" s="786" t="s">
        <v>998</v>
      </c>
      <c r="C251" s="2237">
        <v>3259.7493065600274</v>
      </c>
      <c r="D251" s="2237">
        <v>3361.4863011715379</v>
      </c>
      <c r="E251" s="2237">
        <v>6621.2356077315653</v>
      </c>
      <c r="F251" s="774"/>
      <c r="M251" s="795"/>
    </row>
    <row r="252" spans="1:13" ht="15" customHeight="1">
      <c r="A252" s="2232"/>
      <c r="B252" s="786" t="s">
        <v>999</v>
      </c>
      <c r="C252" s="2237">
        <v>2574.1269714405576</v>
      </c>
      <c r="D252" s="2237">
        <v>2509.5379429876948</v>
      </c>
      <c r="E252" s="2237">
        <v>5083.6649144282528</v>
      </c>
      <c r="F252" s="774"/>
      <c r="M252" s="795"/>
    </row>
    <row r="253" spans="1:13" ht="15" customHeight="1">
      <c r="A253" s="2232"/>
      <c r="B253" s="786" t="s">
        <v>1000</v>
      </c>
      <c r="C253" s="2237">
        <v>2029.7164638815616</v>
      </c>
      <c r="D253" s="2237">
        <v>1849.1140092310006</v>
      </c>
      <c r="E253" s="2237">
        <v>3878.8304731125622</v>
      </c>
      <c r="F253" s="774"/>
      <c r="M253" s="795"/>
    </row>
    <row r="254" spans="1:13" ht="15" customHeight="1">
      <c r="A254" s="2232"/>
      <c r="B254" s="786" t="s">
        <v>1001</v>
      </c>
      <c r="C254" s="2237">
        <v>1622.5696072676747</v>
      </c>
      <c r="D254" s="2237">
        <v>1279.4291643774104</v>
      </c>
      <c r="E254" s="2237">
        <v>2901.9987716450846</v>
      </c>
      <c r="F254" s="774"/>
      <c r="M254" s="795"/>
    </row>
    <row r="255" spans="1:13" ht="15" customHeight="1">
      <c r="A255" s="2232"/>
      <c r="B255" s="786" t="s">
        <v>1002</v>
      </c>
      <c r="C255" s="2237">
        <v>1198.2272441078876</v>
      </c>
      <c r="D255" s="2237">
        <v>890.28974571314393</v>
      </c>
      <c r="E255" s="2237">
        <v>2088.5169898210315</v>
      </c>
      <c r="F255" s="774"/>
      <c r="M255" s="795"/>
    </row>
    <row r="256" spans="1:13" ht="15" customHeight="1">
      <c r="A256" s="2232"/>
      <c r="B256" s="786" t="s">
        <v>1003</v>
      </c>
      <c r="C256" s="2237">
        <v>783.23534317644544</v>
      </c>
      <c r="D256" s="2237">
        <v>581.34954747813651</v>
      </c>
      <c r="E256" s="2237">
        <v>1364.5848906545818</v>
      </c>
      <c r="F256" s="774"/>
      <c r="M256" s="795"/>
    </row>
    <row r="257" spans="1:13" ht="15" customHeight="1">
      <c r="A257" s="2232"/>
      <c r="B257" s="786" t="s">
        <v>1004</v>
      </c>
      <c r="C257" s="2237">
        <v>379.77041429647818</v>
      </c>
      <c r="D257" s="2237">
        <v>351.74651150514103</v>
      </c>
      <c r="E257" s="2237">
        <v>731.51692580161921</v>
      </c>
      <c r="F257" s="774"/>
      <c r="M257" s="795"/>
    </row>
    <row r="258" spans="1:13" ht="15" customHeight="1">
      <c r="A258" s="2232"/>
      <c r="B258" s="786" t="s">
        <v>1005</v>
      </c>
      <c r="C258" s="2237">
        <v>478.49755839434954</v>
      </c>
      <c r="D258" s="2237">
        <v>441.85235411082249</v>
      </c>
      <c r="E258" s="2237">
        <v>920.34991250517191</v>
      </c>
      <c r="F258" s="774"/>
      <c r="M258" s="795"/>
    </row>
    <row r="259" spans="1:13" ht="15" customHeight="1">
      <c r="B259" s="2176" t="s">
        <v>969</v>
      </c>
      <c r="C259" s="791"/>
      <c r="D259" s="791"/>
      <c r="E259" s="791"/>
      <c r="F259" s="774"/>
    </row>
    <row r="260" spans="1:13" ht="15" customHeight="1">
      <c r="B260" s="781"/>
      <c r="C260" s="787"/>
      <c r="D260" s="787"/>
      <c r="E260" s="787"/>
      <c r="F260" s="774"/>
    </row>
    <row r="261" spans="1:13" ht="15" customHeight="1">
      <c r="B261" s="2546" t="s">
        <v>2265</v>
      </c>
      <c r="C261" s="2546"/>
      <c r="D261" s="2546"/>
      <c r="E261" s="2546"/>
      <c r="F261" s="774"/>
    </row>
    <row r="262" spans="1:13" ht="15" customHeight="1">
      <c r="B262" s="2546"/>
      <c r="C262" s="2546"/>
      <c r="D262" s="2546"/>
      <c r="E262" s="2546"/>
      <c r="F262" s="774"/>
    </row>
    <row r="263" spans="1:13" ht="15" customHeight="1">
      <c r="B263" s="2246" t="s">
        <v>970</v>
      </c>
      <c r="C263" s="2248" t="s">
        <v>957</v>
      </c>
      <c r="D263" s="2248" t="s">
        <v>958</v>
      </c>
      <c r="E263" s="2248" t="s">
        <v>14</v>
      </c>
      <c r="F263" s="774"/>
    </row>
    <row r="264" spans="1:13" ht="15" customHeight="1">
      <c r="B264" s="2254" t="s">
        <v>14</v>
      </c>
      <c r="C264" s="2261">
        <v>716362</v>
      </c>
      <c r="D264" s="2261">
        <v>252697</v>
      </c>
      <c r="E264" s="2261">
        <v>969059</v>
      </c>
      <c r="F264" s="774"/>
    </row>
    <row r="265" spans="1:13" ht="15" customHeight="1">
      <c r="A265" s="2232"/>
      <c r="B265" s="786" t="s">
        <v>989</v>
      </c>
      <c r="C265" s="2237">
        <v>29006.061668961342</v>
      </c>
      <c r="D265" s="2237">
        <v>24375.047396654041</v>
      </c>
      <c r="E265" s="2237">
        <v>53381.109065615383</v>
      </c>
      <c r="F265" s="774"/>
    </row>
    <row r="266" spans="1:13" ht="15" customHeight="1">
      <c r="A266" s="2232"/>
      <c r="B266" s="786" t="s">
        <v>990</v>
      </c>
      <c r="C266" s="2237">
        <v>28955.360133113081</v>
      </c>
      <c r="D266" s="2237">
        <v>24019.219656686895</v>
      </c>
      <c r="E266" s="2237">
        <v>52974.579789799973</v>
      </c>
      <c r="F266" s="774"/>
    </row>
    <row r="267" spans="1:13" ht="15" customHeight="1">
      <c r="A267" s="2232"/>
      <c r="B267" s="786" t="s">
        <v>991</v>
      </c>
      <c r="C267" s="2237">
        <v>26531.252739915351</v>
      </c>
      <c r="D267" s="2237">
        <v>21627.548918764878</v>
      </c>
      <c r="E267" s="2237">
        <v>48158.801658680226</v>
      </c>
      <c r="F267" s="774"/>
    </row>
    <row r="268" spans="1:13" ht="15" customHeight="1">
      <c r="A268" s="2232"/>
      <c r="B268" s="786" t="s">
        <v>992</v>
      </c>
      <c r="C268" s="2237">
        <v>22614.7982538256</v>
      </c>
      <c r="D268" s="2237">
        <v>18747.03864284038</v>
      </c>
      <c r="E268" s="2237">
        <v>41361.836896665976</v>
      </c>
      <c r="F268" s="774"/>
    </row>
    <row r="269" spans="1:13" ht="15" customHeight="1">
      <c r="A269" s="2232"/>
      <c r="B269" s="786" t="s">
        <v>993</v>
      </c>
      <c r="C269" s="2237">
        <v>58574.623396012743</v>
      </c>
      <c r="D269" s="2237">
        <v>29272.762074630373</v>
      </c>
      <c r="E269" s="2237">
        <v>87847.385470643116</v>
      </c>
      <c r="F269" s="774"/>
    </row>
    <row r="270" spans="1:13" ht="15" customHeight="1">
      <c r="A270" s="2232"/>
      <c r="B270" s="786" t="s">
        <v>994</v>
      </c>
      <c r="C270" s="2237">
        <v>113044.33565382053</v>
      </c>
      <c r="D270" s="2237">
        <v>35057.504475810507</v>
      </c>
      <c r="E270" s="2237">
        <v>148101.84012963105</v>
      </c>
      <c r="F270" s="774"/>
    </row>
    <row r="271" spans="1:13" ht="15" customHeight="1">
      <c r="A271" s="2232"/>
      <c r="B271" s="786" t="s">
        <v>995</v>
      </c>
      <c r="C271" s="2237">
        <v>124800.3955413528</v>
      </c>
      <c r="D271" s="2237">
        <v>32008.399627853963</v>
      </c>
      <c r="E271" s="2237">
        <v>156808.79516920677</v>
      </c>
      <c r="F271" s="774"/>
    </row>
    <row r="272" spans="1:13" ht="15" customHeight="1">
      <c r="A272" s="2232"/>
      <c r="B272" s="786" t="s">
        <v>996</v>
      </c>
      <c r="C272" s="2237">
        <v>106237.8936243802</v>
      </c>
      <c r="D272" s="2237">
        <v>25329.004623327863</v>
      </c>
      <c r="E272" s="2237">
        <v>131566.89824770807</v>
      </c>
      <c r="F272" s="774"/>
    </row>
    <row r="273" spans="1:6" ht="15" customHeight="1">
      <c r="A273" s="2232"/>
      <c r="B273" s="786" t="s">
        <v>997</v>
      </c>
      <c r="C273" s="2237">
        <v>82828.133553764012</v>
      </c>
      <c r="D273" s="2237">
        <v>18243.796553458276</v>
      </c>
      <c r="E273" s="2237">
        <v>101071.93010722229</v>
      </c>
      <c r="F273" s="774"/>
    </row>
    <row r="274" spans="1:6" ht="15" customHeight="1">
      <c r="A274" s="2232"/>
      <c r="B274" s="786" t="s">
        <v>998</v>
      </c>
      <c r="C274" s="2237">
        <v>61302.940004299999</v>
      </c>
      <c r="D274" s="2237">
        <v>11723.676823012711</v>
      </c>
      <c r="E274" s="2237">
        <v>73026.616827312711</v>
      </c>
      <c r="F274" s="774"/>
    </row>
    <row r="275" spans="1:6" ht="15" customHeight="1">
      <c r="A275" s="2232"/>
      <c r="B275" s="786" t="s">
        <v>999</v>
      </c>
      <c r="C275" s="2237">
        <v>38144.774347421393</v>
      </c>
      <c r="D275" s="2237">
        <v>6622.6320079122952</v>
      </c>
      <c r="E275" s="2237">
        <v>44767.406355333696</v>
      </c>
      <c r="F275" s="774"/>
    </row>
    <row r="276" spans="1:6" ht="15" customHeight="1">
      <c r="A276" s="2232"/>
      <c r="B276" s="786" t="s">
        <v>1000</v>
      </c>
      <c r="C276" s="2237">
        <v>17576.213549811237</v>
      </c>
      <c r="D276" s="2237">
        <v>2808.4975190263858</v>
      </c>
      <c r="E276" s="2237">
        <v>20384.71106883762</v>
      </c>
      <c r="F276" s="774"/>
    </row>
    <row r="277" spans="1:6" ht="15" customHeight="1">
      <c r="A277" s="2232"/>
      <c r="B277" s="786" t="s">
        <v>1001</v>
      </c>
      <c r="C277" s="2237">
        <v>4592.7938416504521</v>
      </c>
      <c r="D277" s="2237">
        <v>1219.1336138398094</v>
      </c>
      <c r="E277" s="2237">
        <v>5811.9274554902613</v>
      </c>
      <c r="F277" s="774"/>
    </row>
    <row r="278" spans="1:6" ht="15" customHeight="1">
      <c r="A278" s="2232"/>
      <c r="B278" s="786" t="s">
        <v>1002</v>
      </c>
      <c r="C278" s="2237">
        <v>1242.6659446581832</v>
      </c>
      <c r="D278" s="2237">
        <v>622.69854494250183</v>
      </c>
      <c r="E278" s="2237">
        <v>1865.3644896006849</v>
      </c>
      <c r="F278" s="774"/>
    </row>
    <row r="279" spans="1:6" ht="15" customHeight="1">
      <c r="A279" s="2232"/>
      <c r="B279" s="786" t="s">
        <v>1003</v>
      </c>
      <c r="C279" s="2237">
        <v>552.31479817832712</v>
      </c>
      <c r="D279" s="2237">
        <v>449.42615552265818</v>
      </c>
      <c r="E279" s="2237">
        <v>1001.7409537009853</v>
      </c>
      <c r="F279" s="774"/>
    </row>
    <row r="280" spans="1:6" ht="15" customHeight="1">
      <c r="A280" s="2232"/>
      <c r="B280" s="786" t="s">
        <v>1004</v>
      </c>
      <c r="C280" s="2237">
        <v>168.89767114767827</v>
      </c>
      <c r="D280" s="2237">
        <v>225.14605093620636</v>
      </c>
      <c r="E280" s="2237">
        <v>394.04372208388463</v>
      </c>
      <c r="F280" s="774"/>
    </row>
    <row r="281" spans="1:6" ht="15" customHeight="1">
      <c r="A281" s="2232"/>
      <c r="B281" s="786" t="s">
        <v>1005</v>
      </c>
      <c r="C281" s="2237">
        <v>188.31119656695165</v>
      </c>
      <c r="D281" s="2237">
        <v>345.51259355210124</v>
      </c>
      <c r="E281" s="2237">
        <v>533.82379011905289</v>
      </c>
      <c r="F281" s="774"/>
    </row>
    <row r="282" spans="1:6" ht="15" customHeight="1">
      <c r="B282" s="2176" t="s">
        <v>969</v>
      </c>
      <c r="C282" s="787"/>
      <c r="D282" s="787"/>
      <c r="E282" s="787"/>
      <c r="F282" s="774"/>
    </row>
    <row r="283" spans="1:6" ht="15" customHeight="1">
      <c r="B283" s="781"/>
      <c r="C283" s="787"/>
      <c r="D283" s="787"/>
      <c r="E283" s="787"/>
      <c r="F283" s="774"/>
    </row>
    <row r="284" spans="1:6" ht="15" customHeight="1">
      <c r="B284" s="2546" t="s">
        <v>2264</v>
      </c>
      <c r="C284" s="2546"/>
      <c r="D284" s="2546"/>
      <c r="E284" s="2546"/>
      <c r="F284" s="774"/>
    </row>
    <row r="285" spans="1:6" ht="15" customHeight="1">
      <c r="B285" s="2546"/>
      <c r="C285" s="2546"/>
      <c r="D285" s="2546"/>
      <c r="E285" s="2546"/>
      <c r="F285" s="774"/>
    </row>
    <row r="286" spans="1:6" ht="15" customHeight="1">
      <c r="B286" s="2246" t="s">
        <v>970</v>
      </c>
      <c r="C286" s="2248" t="s">
        <v>957</v>
      </c>
      <c r="D286" s="2248" t="s">
        <v>958</v>
      </c>
      <c r="E286" s="2248" t="s">
        <v>14</v>
      </c>
      <c r="F286" s="774"/>
    </row>
    <row r="287" spans="1:6" ht="15" customHeight="1">
      <c r="B287" s="2254" t="s">
        <v>14</v>
      </c>
      <c r="C287" s="2261">
        <v>643704</v>
      </c>
      <c r="D287" s="2261">
        <v>268614</v>
      </c>
      <c r="E287" s="2261">
        <v>912318</v>
      </c>
      <c r="F287" s="774"/>
    </row>
    <row r="288" spans="1:6" ht="15" customHeight="1">
      <c r="A288" s="2232"/>
      <c r="B288" s="786" t="s">
        <v>989</v>
      </c>
      <c r="C288" s="2237">
        <v>31531.428517010292</v>
      </c>
      <c r="D288" s="2237">
        <v>27944.827472884081</v>
      </c>
      <c r="E288" s="2237">
        <v>59476.255989894373</v>
      </c>
      <c r="F288" s="774"/>
    </row>
    <row r="289" spans="1:6" ht="15" customHeight="1">
      <c r="A289" s="2232"/>
      <c r="B289" s="786" t="s">
        <v>990</v>
      </c>
      <c r="C289" s="2237">
        <v>31257.392088836143</v>
      </c>
      <c r="D289" s="2237">
        <v>27539.522177078732</v>
      </c>
      <c r="E289" s="2237">
        <v>58796.914265914864</v>
      </c>
      <c r="F289" s="774"/>
    </row>
    <row r="290" spans="1:6" ht="15" customHeight="1">
      <c r="A290" s="2232"/>
      <c r="B290" s="786" t="s">
        <v>991</v>
      </c>
      <c r="C290" s="2237">
        <v>28976.417180009877</v>
      </c>
      <c r="D290" s="2237">
        <v>25342.66011331906</v>
      </c>
      <c r="E290" s="2237">
        <v>54319.077293328934</v>
      </c>
      <c r="F290" s="774"/>
    </row>
    <row r="291" spans="1:6" ht="15" customHeight="1">
      <c r="A291" s="2232"/>
      <c r="B291" s="786" t="s">
        <v>992</v>
      </c>
      <c r="C291" s="2237">
        <v>25191.954030234287</v>
      </c>
      <c r="D291" s="2237">
        <v>22450.59433871806</v>
      </c>
      <c r="E291" s="2237">
        <v>47642.548368952339</v>
      </c>
      <c r="F291" s="774"/>
    </row>
    <row r="292" spans="1:6" ht="15" customHeight="1">
      <c r="A292" s="2232"/>
      <c r="B292" s="786" t="s">
        <v>993</v>
      </c>
      <c r="C292" s="2237">
        <v>54151.024885771745</v>
      </c>
      <c r="D292" s="2237">
        <v>30983.061021226589</v>
      </c>
      <c r="E292" s="2237">
        <v>85134.085906998342</v>
      </c>
      <c r="F292" s="774"/>
    </row>
    <row r="293" spans="1:6" ht="15" customHeight="1">
      <c r="A293" s="2232"/>
      <c r="B293" s="786" t="s">
        <v>994</v>
      </c>
      <c r="C293" s="2237">
        <v>98002.671641945228</v>
      </c>
      <c r="D293" s="2237">
        <v>35037.848581079321</v>
      </c>
      <c r="E293" s="2237">
        <v>133040.52022302453</v>
      </c>
      <c r="F293" s="774"/>
    </row>
    <row r="294" spans="1:6" ht="15" customHeight="1">
      <c r="A294" s="2232"/>
      <c r="B294" s="786" t="s">
        <v>995</v>
      </c>
      <c r="C294" s="2237">
        <v>106464.33309565581</v>
      </c>
      <c r="D294" s="2237">
        <v>31246.675343185936</v>
      </c>
      <c r="E294" s="2237">
        <v>137711.00843884176</v>
      </c>
      <c r="F294" s="774"/>
    </row>
    <row r="295" spans="1:6" ht="15" customHeight="1">
      <c r="A295" s="2232"/>
      <c r="B295" s="786" t="s">
        <v>996</v>
      </c>
      <c r="C295" s="2237">
        <v>90316.349141462211</v>
      </c>
      <c r="D295" s="2237">
        <v>24651.865963989421</v>
      </c>
      <c r="E295" s="2237">
        <v>114968.21510545164</v>
      </c>
      <c r="F295" s="774"/>
    </row>
    <row r="296" spans="1:6" ht="15" customHeight="1">
      <c r="A296" s="2232"/>
      <c r="B296" s="786" t="s">
        <v>997</v>
      </c>
      <c r="C296" s="2237">
        <v>70159.642946745473</v>
      </c>
      <c r="D296" s="2237">
        <v>17677.057709128349</v>
      </c>
      <c r="E296" s="2237">
        <v>87836.700655873821</v>
      </c>
      <c r="F296" s="774"/>
    </row>
    <row r="297" spans="1:6" ht="15" customHeight="1">
      <c r="A297" s="2232"/>
      <c r="B297" s="786" t="s">
        <v>998</v>
      </c>
      <c r="C297" s="2237">
        <v>51958.839004320922</v>
      </c>
      <c r="D297" s="2237">
        <v>11565.50882475525</v>
      </c>
      <c r="E297" s="2237">
        <v>63524.347829076178</v>
      </c>
      <c r="F297" s="774"/>
    </row>
    <row r="298" spans="1:6" ht="15" customHeight="1">
      <c r="A298" s="2232"/>
      <c r="B298" s="786" t="s">
        <v>999</v>
      </c>
      <c r="C298" s="2237">
        <v>32591.756986911787</v>
      </c>
      <c r="D298" s="2237">
        <v>6818.7747419990992</v>
      </c>
      <c r="E298" s="2237">
        <v>39410.531728910886</v>
      </c>
      <c r="F298" s="774"/>
    </row>
    <row r="299" spans="1:6" ht="15" customHeight="1">
      <c r="A299" s="2232"/>
      <c r="B299" s="786" t="s">
        <v>1000</v>
      </c>
      <c r="C299" s="2237">
        <v>15421.239552428606</v>
      </c>
      <c r="D299" s="2237">
        <v>3258.6204566888891</v>
      </c>
      <c r="E299" s="2237">
        <v>18679.860009117496</v>
      </c>
      <c r="F299" s="774"/>
    </row>
    <row r="300" spans="1:6" ht="15" customHeight="1">
      <c r="A300" s="2232"/>
      <c r="B300" s="786" t="s">
        <v>1001</v>
      </c>
      <c r="C300" s="2237">
        <v>4552.3656552527736</v>
      </c>
      <c r="D300" s="2237">
        <v>1637.4152956180405</v>
      </c>
      <c r="E300" s="2237">
        <v>6189.7809508708142</v>
      </c>
      <c r="F300" s="774"/>
    </row>
    <row r="301" spans="1:6" ht="15" customHeight="1">
      <c r="A301" s="2232"/>
      <c r="B301" s="786" t="s">
        <v>1002</v>
      </c>
      <c r="C301" s="2237">
        <v>1595.0580691930809</v>
      </c>
      <c r="D301" s="2237">
        <v>947.04971684542636</v>
      </c>
      <c r="E301" s="2237">
        <v>2542.1077860385071</v>
      </c>
      <c r="F301" s="774"/>
    </row>
    <row r="302" spans="1:6" ht="15" customHeight="1">
      <c r="A302" s="2232"/>
      <c r="B302" s="786" t="s">
        <v>1003</v>
      </c>
      <c r="C302" s="2237">
        <v>828.9012559972424</v>
      </c>
      <c r="D302" s="2237">
        <v>654.90763889295022</v>
      </c>
      <c r="E302" s="2237">
        <v>1483.8088948901925</v>
      </c>
      <c r="F302" s="774"/>
    </row>
    <row r="303" spans="1:6" ht="15" customHeight="1">
      <c r="A303" s="2232"/>
      <c r="B303" s="786" t="s">
        <v>1004</v>
      </c>
      <c r="C303" s="2237">
        <v>320.59977391788277</v>
      </c>
      <c r="D303" s="2237">
        <v>356.37490030549486</v>
      </c>
      <c r="E303" s="2237">
        <v>676.97467422337763</v>
      </c>
      <c r="F303" s="774"/>
    </row>
    <row r="304" spans="1:6" ht="15" customHeight="1">
      <c r="A304" s="2232"/>
      <c r="B304" s="786" t="s">
        <v>1005</v>
      </c>
      <c r="C304" s="2237">
        <v>383.80739597528213</v>
      </c>
      <c r="D304" s="2237">
        <v>501.10840787145798</v>
      </c>
      <c r="E304" s="2237">
        <v>884.91580384674012</v>
      </c>
      <c r="F304" s="774"/>
    </row>
    <row r="305" spans="1:6" ht="15" customHeight="1">
      <c r="B305" s="2176" t="s">
        <v>969</v>
      </c>
      <c r="C305" s="787"/>
      <c r="D305" s="787"/>
      <c r="E305" s="787"/>
      <c r="F305" s="774"/>
    </row>
    <row r="306" spans="1:6" ht="15" customHeight="1">
      <c r="B306" s="781"/>
      <c r="C306" s="787"/>
      <c r="D306" s="787"/>
      <c r="E306" s="787"/>
      <c r="F306" s="774"/>
    </row>
    <row r="307" spans="1:6" ht="15" customHeight="1">
      <c r="B307" s="2546" t="s">
        <v>2263</v>
      </c>
      <c r="C307" s="2546"/>
      <c r="D307" s="2546"/>
      <c r="E307" s="2546"/>
      <c r="F307" s="774"/>
    </row>
    <row r="308" spans="1:6" ht="15" customHeight="1">
      <c r="B308" s="2546"/>
      <c r="C308" s="2546"/>
      <c r="D308" s="2546"/>
      <c r="E308" s="2546"/>
      <c r="F308" s="774"/>
    </row>
    <row r="309" spans="1:6" ht="15" customHeight="1">
      <c r="B309" s="2246" t="s">
        <v>970</v>
      </c>
      <c r="C309" s="2248" t="s">
        <v>957</v>
      </c>
      <c r="D309" s="2248" t="s">
        <v>958</v>
      </c>
      <c r="E309" s="2248" t="s">
        <v>14</v>
      </c>
      <c r="F309" s="774"/>
    </row>
    <row r="310" spans="1:6" ht="15" customHeight="1">
      <c r="B310" s="2254" t="s">
        <v>14</v>
      </c>
      <c r="C310" s="2261">
        <v>54763</v>
      </c>
      <c r="D310" s="2261">
        <v>53200</v>
      </c>
      <c r="E310" s="2261">
        <v>107963</v>
      </c>
      <c r="F310" s="774"/>
    </row>
    <row r="311" spans="1:6" ht="15" customHeight="1">
      <c r="A311" s="2232"/>
      <c r="B311" s="786" t="s">
        <v>989</v>
      </c>
      <c r="C311" s="2237">
        <v>7684.743509458578</v>
      </c>
      <c r="D311" s="2237">
        <v>7166.0827315423403</v>
      </c>
      <c r="E311" s="2237">
        <v>14850.826241000919</v>
      </c>
      <c r="F311" s="774"/>
    </row>
    <row r="312" spans="1:6" ht="15" customHeight="1">
      <c r="A312" s="2232"/>
      <c r="B312" s="786" t="s">
        <v>990</v>
      </c>
      <c r="C312" s="2237">
        <v>7452.3902152641886</v>
      </c>
      <c r="D312" s="2237">
        <v>7064.1062317942542</v>
      </c>
      <c r="E312" s="2237">
        <v>14516.496447058442</v>
      </c>
      <c r="F312" s="774"/>
    </row>
    <row r="313" spans="1:6" ht="15" customHeight="1">
      <c r="A313" s="2232"/>
      <c r="B313" s="786" t="s">
        <v>991</v>
      </c>
      <c r="C313" s="2237">
        <v>7164.3409952059828</v>
      </c>
      <c r="D313" s="2237">
        <v>6906.0470043909081</v>
      </c>
      <c r="E313" s="2237">
        <v>14070.387999596891</v>
      </c>
      <c r="F313" s="774"/>
    </row>
    <row r="314" spans="1:6" ht="15" customHeight="1">
      <c r="A314" s="2232"/>
      <c r="B314" s="786" t="s">
        <v>992</v>
      </c>
      <c r="C314" s="2237">
        <v>6599.703326810175</v>
      </c>
      <c r="D314" s="2237">
        <v>6469.5000550153727</v>
      </c>
      <c r="E314" s="2237">
        <v>13069.203381825548</v>
      </c>
      <c r="F314" s="774"/>
    </row>
    <row r="315" spans="1:6" ht="15" customHeight="1">
      <c r="A315" s="2232"/>
      <c r="B315" s="786" t="s">
        <v>993</v>
      </c>
      <c r="C315" s="2237">
        <v>5995.2080257608277</v>
      </c>
      <c r="D315" s="2237">
        <v>6029.2120655823701</v>
      </c>
      <c r="E315" s="2237">
        <v>12024.420091343198</v>
      </c>
      <c r="F315" s="774"/>
    </row>
    <row r="316" spans="1:6" ht="15" customHeight="1">
      <c r="A316" s="2232"/>
      <c r="B316" s="786" t="s">
        <v>994</v>
      </c>
      <c r="C316" s="2237">
        <v>5065.7988258317018</v>
      </c>
      <c r="D316" s="2237">
        <v>5152.7400552470181</v>
      </c>
      <c r="E316" s="2237">
        <v>10218.538881078719</v>
      </c>
      <c r="F316" s="774"/>
    </row>
    <row r="317" spans="1:6" ht="15" customHeight="1">
      <c r="A317" s="2232"/>
      <c r="B317" s="786" t="s">
        <v>995</v>
      </c>
      <c r="C317" s="2237">
        <v>3862.4785158206678</v>
      </c>
      <c r="D317" s="2237">
        <v>3960.8057149967053</v>
      </c>
      <c r="E317" s="2237">
        <v>7823.2842308173731</v>
      </c>
      <c r="F317" s="774"/>
    </row>
    <row r="318" spans="1:6" ht="15" customHeight="1">
      <c r="A318" s="2232"/>
      <c r="B318" s="786" t="s">
        <v>996</v>
      </c>
      <c r="C318" s="2237">
        <v>2975.2404435746903</v>
      </c>
      <c r="D318" s="2237">
        <v>3059.9111646465399</v>
      </c>
      <c r="E318" s="2237">
        <v>6035.1516082212302</v>
      </c>
      <c r="F318" s="774"/>
    </row>
    <row r="319" spans="1:6" ht="15" customHeight="1">
      <c r="A319" s="2232"/>
      <c r="B319" s="786" t="s">
        <v>997</v>
      </c>
      <c r="C319" s="2237">
        <v>2064.345034115649</v>
      </c>
      <c r="D319" s="2237">
        <v>2124.9570084209367</v>
      </c>
      <c r="E319" s="2237">
        <v>4189.3020425365858</v>
      </c>
      <c r="F319" s="774"/>
    </row>
    <row r="320" spans="1:6" ht="15" customHeight="1">
      <c r="A320" s="2232"/>
      <c r="B320" s="786" t="s">
        <v>998</v>
      </c>
      <c r="C320" s="2237">
        <v>1559.9976516634051</v>
      </c>
      <c r="D320" s="2237">
        <v>1571.5472060875959</v>
      </c>
      <c r="E320" s="2237">
        <v>3131.544857751001</v>
      </c>
      <c r="F320" s="774"/>
    </row>
    <row r="321" spans="1:6" ht="15" customHeight="1">
      <c r="A321" s="2232"/>
      <c r="B321" s="786" t="s">
        <v>999</v>
      </c>
      <c r="C321" s="2237">
        <v>1231.88369806522</v>
      </c>
      <c r="D321" s="2237">
        <v>1173.2480782380758</v>
      </c>
      <c r="E321" s="2237">
        <v>2405.1317763032957</v>
      </c>
      <c r="F321" s="774"/>
    </row>
    <row r="322" spans="1:6" ht="15" customHeight="1">
      <c r="A322" s="2232"/>
      <c r="B322" s="786" t="s">
        <v>1000</v>
      </c>
      <c r="C322" s="2237">
        <v>971.34859752119996</v>
      </c>
      <c r="D322" s="2237">
        <v>864.4896020940588</v>
      </c>
      <c r="E322" s="2237">
        <v>1835.8381996152589</v>
      </c>
      <c r="F322" s="774"/>
    </row>
    <row r="323" spans="1:6" ht="15" customHeight="1">
      <c r="A323" s="2232"/>
      <c r="B323" s="786" t="s">
        <v>1001</v>
      </c>
      <c r="C323" s="2237">
        <v>776.50289606753063</v>
      </c>
      <c r="D323" s="2237">
        <v>598.15306341232088</v>
      </c>
      <c r="E323" s="2237">
        <v>1374.6559594798514</v>
      </c>
      <c r="F323" s="774"/>
    </row>
    <row r="324" spans="1:6" ht="15" customHeight="1">
      <c r="A324" s="2232"/>
      <c r="B324" s="786" t="s">
        <v>1002</v>
      </c>
      <c r="C324" s="2237">
        <v>573.42804957599481</v>
      </c>
      <c r="D324" s="2237">
        <v>416.22432374521509</v>
      </c>
      <c r="E324" s="2237">
        <v>989.65237332120989</v>
      </c>
      <c r="F324" s="774"/>
    </row>
    <row r="325" spans="1:6" ht="15" customHeight="1">
      <c r="A325" s="2232"/>
      <c r="B325" s="786" t="s">
        <v>1003</v>
      </c>
      <c r="C325" s="2237">
        <v>374.82799477743708</v>
      </c>
      <c r="D325" s="2237">
        <v>271.78996885429564</v>
      </c>
      <c r="E325" s="2237">
        <v>646.61796363173266</v>
      </c>
      <c r="F325" s="774"/>
    </row>
    <row r="326" spans="1:6" ht="15" customHeight="1">
      <c r="A326" s="2232"/>
      <c r="B326" s="786" t="s">
        <v>1004</v>
      </c>
      <c r="C326" s="2237">
        <v>181.74433024082455</v>
      </c>
      <c r="D326" s="2237">
        <v>164.4469731185003</v>
      </c>
      <c r="E326" s="2237">
        <v>346.19130335932482</v>
      </c>
      <c r="F326" s="774"/>
    </row>
    <row r="327" spans="1:6" ht="15" customHeight="1">
      <c r="A327" s="2232"/>
      <c r="B327" s="786" t="s">
        <v>1005</v>
      </c>
      <c r="C327" s="2237">
        <v>228.99155647327464</v>
      </c>
      <c r="D327" s="2237">
        <v>206.57285807295489</v>
      </c>
      <c r="E327" s="2237">
        <v>435.5644145462295</v>
      </c>
      <c r="F327" s="774"/>
    </row>
    <row r="328" spans="1:6" ht="15" customHeight="1">
      <c r="B328" s="2176" t="s">
        <v>969</v>
      </c>
      <c r="C328" s="787"/>
      <c r="D328" s="787"/>
      <c r="E328" s="787"/>
      <c r="F328" s="774"/>
    </row>
    <row r="329" spans="1:6" ht="15" customHeight="1">
      <c r="B329" s="781"/>
      <c r="C329" s="787"/>
      <c r="D329" s="787"/>
      <c r="E329" s="787"/>
      <c r="F329" s="774"/>
    </row>
    <row r="330" spans="1:6" ht="15" customHeight="1">
      <c r="B330" s="2546" t="s">
        <v>2262</v>
      </c>
      <c r="C330" s="2546"/>
      <c r="D330" s="2546"/>
      <c r="E330" s="2546"/>
      <c r="F330" s="774"/>
    </row>
    <row r="331" spans="1:6" ht="15" customHeight="1">
      <c r="B331" s="2546"/>
      <c r="C331" s="2546"/>
      <c r="D331" s="2546"/>
      <c r="E331" s="2546"/>
      <c r="F331" s="774"/>
    </row>
    <row r="332" spans="1:6" ht="15" customHeight="1">
      <c r="B332" s="2246" t="s">
        <v>970</v>
      </c>
      <c r="C332" s="2248" t="s">
        <v>957</v>
      </c>
      <c r="D332" s="2248" t="s">
        <v>958</v>
      </c>
      <c r="E332" s="2248" t="s">
        <v>14</v>
      </c>
      <c r="F332" s="774"/>
    </row>
    <row r="333" spans="1:6" ht="15" customHeight="1">
      <c r="B333" s="2254" t="s">
        <v>14</v>
      </c>
      <c r="C333" s="2261">
        <v>588941</v>
      </c>
      <c r="D333" s="2261">
        <v>215414</v>
      </c>
      <c r="E333" s="2261">
        <v>804355</v>
      </c>
      <c r="F333" s="774"/>
    </row>
    <row r="334" spans="1:6" ht="15" customHeight="1">
      <c r="A334" s="2232"/>
      <c r="B334" s="786" t="s">
        <v>989</v>
      </c>
      <c r="C334" s="2237">
        <v>23846.685007551714</v>
      </c>
      <c r="D334" s="2237">
        <v>20778.744741341739</v>
      </c>
      <c r="E334" s="2237">
        <v>44625.429748893454</v>
      </c>
      <c r="F334" s="774"/>
    </row>
    <row r="335" spans="1:6" ht="15" customHeight="1">
      <c r="A335" s="2232"/>
      <c r="B335" s="786" t="s">
        <v>990</v>
      </c>
      <c r="C335" s="2237">
        <v>23805.001873571953</v>
      </c>
      <c r="D335" s="2237">
        <v>20475.415945284476</v>
      </c>
      <c r="E335" s="2237">
        <v>44280.417818856426</v>
      </c>
      <c r="F335" s="774"/>
    </row>
    <row r="336" spans="1:6" ht="15" customHeight="1">
      <c r="A336" s="2232"/>
      <c r="B336" s="786" t="s">
        <v>991</v>
      </c>
      <c r="C336" s="2237">
        <v>21812.076184803893</v>
      </c>
      <c r="D336" s="2237">
        <v>18436.613108928152</v>
      </c>
      <c r="E336" s="2237">
        <v>40248.689293732044</v>
      </c>
      <c r="F336" s="774"/>
    </row>
    <row r="337" spans="1:6" ht="15" customHeight="1">
      <c r="A337" s="2232"/>
      <c r="B337" s="786" t="s">
        <v>992</v>
      </c>
      <c r="C337" s="2237">
        <v>18592.25070342411</v>
      </c>
      <c r="D337" s="2237">
        <v>15981.094283702685</v>
      </c>
      <c r="E337" s="2237">
        <v>34573.344987126795</v>
      </c>
      <c r="F337" s="774"/>
    </row>
    <row r="338" spans="1:6" ht="15" customHeight="1">
      <c r="A338" s="2232"/>
      <c r="B338" s="786" t="s">
        <v>993</v>
      </c>
      <c r="C338" s="2237">
        <v>48155.81686001092</v>
      </c>
      <c r="D338" s="2237">
        <v>24953.848955644218</v>
      </c>
      <c r="E338" s="2237">
        <v>73109.665815655142</v>
      </c>
      <c r="F338" s="774"/>
    </row>
    <row r="339" spans="1:6" ht="15" customHeight="1">
      <c r="A339" s="2232"/>
      <c r="B339" s="786" t="s">
        <v>994</v>
      </c>
      <c r="C339" s="2237">
        <v>92936.872816113522</v>
      </c>
      <c r="D339" s="2237">
        <v>29885.1085258323</v>
      </c>
      <c r="E339" s="2237">
        <v>122821.98134194582</v>
      </c>
      <c r="F339" s="774"/>
    </row>
    <row r="340" spans="1:6" ht="15" customHeight="1">
      <c r="A340" s="2232"/>
      <c r="B340" s="786" t="s">
        <v>995</v>
      </c>
      <c r="C340" s="2237">
        <v>102601.85457983514</v>
      </c>
      <c r="D340" s="2237">
        <v>27285.86962818923</v>
      </c>
      <c r="E340" s="2237">
        <v>129887.72420802437</v>
      </c>
      <c r="F340" s="774"/>
    </row>
    <row r="341" spans="1:6" ht="15" customHeight="1">
      <c r="A341" s="2232"/>
      <c r="B341" s="786" t="s">
        <v>996</v>
      </c>
      <c r="C341" s="2237">
        <v>87341.108697887525</v>
      </c>
      <c r="D341" s="2237">
        <v>21591.954799342882</v>
      </c>
      <c r="E341" s="2237">
        <v>108933.06349723041</v>
      </c>
      <c r="F341" s="774"/>
    </row>
    <row r="342" spans="1:6" ht="15" customHeight="1">
      <c r="A342" s="2232"/>
      <c r="B342" s="786" t="s">
        <v>997</v>
      </c>
      <c r="C342" s="2237">
        <v>68095.297912629831</v>
      </c>
      <c r="D342" s="2237">
        <v>15552.100700707413</v>
      </c>
      <c r="E342" s="2237">
        <v>83647.398613337238</v>
      </c>
      <c r="F342" s="774"/>
    </row>
    <row r="343" spans="1:6" ht="15" customHeight="1">
      <c r="A343" s="2232"/>
      <c r="B343" s="786" t="s">
        <v>998</v>
      </c>
      <c r="C343" s="2237">
        <v>50398.841352657517</v>
      </c>
      <c r="D343" s="2237">
        <v>9993.961618667654</v>
      </c>
      <c r="E343" s="2237">
        <v>60392.802971325174</v>
      </c>
      <c r="F343" s="774"/>
    </row>
    <row r="344" spans="1:6" ht="15" customHeight="1">
      <c r="A344" s="2232"/>
      <c r="B344" s="786" t="s">
        <v>999</v>
      </c>
      <c r="C344" s="2237">
        <v>31359.873288846567</v>
      </c>
      <c r="D344" s="2237">
        <v>5645.526663761023</v>
      </c>
      <c r="E344" s="2237">
        <v>37005.399952607593</v>
      </c>
      <c r="F344" s="774"/>
    </row>
    <row r="345" spans="1:6" ht="15" customHeight="1">
      <c r="A345" s="2232"/>
      <c r="B345" s="786" t="s">
        <v>1000</v>
      </c>
      <c r="C345" s="2237">
        <v>14449.890954907405</v>
      </c>
      <c r="D345" s="2237">
        <v>2394.1308545948305</v>
      </c>
      <c r="E345" s="2237">
        <v>16844.021809502236</v>
      </c>
      <c r="F345" s="774"/>
    </row>
    <row r="346" spans="1:6" ht="15" customHeight="1">
      <c r="A346" s="2232"/>
      <c r="B346" s="786" t="s">
        <v>1001</v>
      </c>
      <c r="C346" s="2237">
        <v>3775.8627591852428</v>
      </c>
      <c r="D346" s="2237">
        <v>1039.2622322057196</v>
      </c>
      <c r="E346" s="2237">
        <v>4815.1249913909624</v>
      </c>
      <c r="F346" s="774"/>
    </row>
    <row r="347" spans="1:6" ht="15" customHeight="1">
      <c r="A347" s="2232"/>
      <c r="B347" s="786" t="s">
        <v>1002</v>
      </c>
      <c r="C347" s="2237">
        <v>1021.6300196170862</v>
      </c>
      <c r="D347" s="2237">
        <v>530.82539310021127</v>
      </c>
      <c r="E347" s="2237">
        <v>1552.4554127172973</v>
      </c>
      <c r="F347" s="774"/>
    </row>
    <row r="348" spans="1:6" ht="15" customHeight="1">
      <c r="A348" s="2232"/>
      <c r="B348" s="786" t="s">
        <v>1003</v>
      </c>
      <c r="C348" s="2237">
        <v>454.07326121980532</v>
      </c>
      <c r="D348" s="2237">
        <v>383.11767003865452</v>
      </c>
      <c r="E348" s="2237">
        <v>837.19093125845984</v>
      </c>
      <c r="F348" s="774"/>
    </row>
    <row r="349" spans="1:6" ht="15" customHeight="1">
      <c r="A349" s="2232"/>
      <c r="B349" s="786" t="s">
        <v>1004</v>
      </c>
      <c r="C349" s="2237">
        <v>138.85544367705822</v>
      </c>
      <c r="D349" s="2237">
        <v>191.92792718699454</v>
      </c>
      <c r="E349" s="2237">
        <v>330.78337086405276</v>
      </c>
      <c r="F349" s="774"/>
    </row>
    <row r="350" spans="1:6" ht="15" customHeight="1">
      <c r="A350" s="2232"/>
      <c r="B350" s="786" t="s">
        <v>1005</v>
      </c>
      <c r="C350" s="2237">
        <v>154.81583950200746</v>
      </c>
      <c r="D350" s="2237">
        <v>294.5355497985031</v>
      </c>
      <c r="E350" s="2237">
        <v>449.35138930051056</v>
      </c>
      <c r="F350" s="774"/>
    </row>
    <row r="351" spans="1:6" ht="15" customHeight="1">
      <c r="B351" s="2176" t="s">
        <v>969</v>
      </c>
      <c r="C351" s="791"/>
      <c r="D351" s="791"/>
      <c r="E351" s="791"/>
      <c r="F351" s="774"/>
    </row>
    <row r="352" spans="1:6" ht="15" customHeight="1">
      <c r="B352" s="781"/>
      <c r="C352" s="791"/>
      <c r="D352" s="791"/>
      <c r="E352" s="791"/>
      <c r="F352" s="774"/>
    </row>
    <row r="353" spans="1:6" ht="15" customHeight="1">
      <c r="B353" s="2546" t="s">
        <v>2261</v>
      </c>
      <c r="C353" s="2546"/>
      <c r="D353" s="2546"/>
      <c r="E353" s="2546"/>
      <c r="F353" s="774"/>
    </row>
    <row r="354" spans="1:6" ht="15" customHeight="1">
      <c r="B354" s="2546"/>
      <c r="C354" s="2546"/>
      <c r="D354" s="2546"/>
      <c r="E354" s="2546"/>
      <c r="F354" s="774"/>
    </row>
    <row r="355" spans="1:6" ht="15" customHeight="1">
      <c r="B355" s="2246" t="s">
        <v>970</v>
      </c>
      <c r="C355" s="2248" t="s">
        <v>957</v>
      </c>
      <c r="D355" s="2248" t="s">
        <v>958</v>
      </c>
      <c r="E355" s="2248" t="s">
        <v>14</v>
      </c>
      <c r="F355" s="774"/>
    </row>
    <row r="356" spans="1:6" ht="15" customHeight="1">
      <c r="B356" s="2254" t="s">
        <v>14</v>
      </c>
      <c r="C356" s="2261">
        <v>187090</v>
      </c>
      <c r="D356" s="2261">
        <v>97876</v>
      </c>
      <c r="E356" s="2261">
        <v>284966</v>
      </c>
      <c r="F356" s="774"/>
    </row>
    <row r="357" spans="1:6" ht="15" customHeight="1">
      <c r="A357" s="2232"/>
      <c r="B357" s="786" t="s">
        <v>989</v>
      </c>
      <c r="C357" s="2237">
        <v>13532.565867002526</v>
      </c>
      <c r="D357" s="2237">
        <v>11758.228425093223</v>
      </c>
      <c r="E357" s="2237">
        <v>25290.79429209575</v>
      </c>
      <c r="F357" s="774"/>
    </row>
    <row r="358" spans="1:6" ht="15" customHeight="1">
      <c r="A358" s="2232"/>
      <c r="B358" s="786" t="s">
        <v>990</v>
      </c>
      <c r="C358" s="2237">
        <v>13270.378560740824</v>
      </c>
      <c r="D358" s="2237">
        <v>11589.581698302969</v>
      </c>
      <c r="E358" s="2237">
        <v>24859.960259043793</v>
      </c>
      <c r="F358" s="774"/>
    </row>
    <row r="359" spans="1:6" ht="15" customHeight="1">
      <c r="A359" s="2232"/>
      <c r="B359" s="786" t="s">
        <v>991</v>
      </c>
      <c r="C359" s="2237">
        <v>12525.342448925636</v>
      </c>
      <c r="D359" s="2237">
        <v>11056.689684593461</v>
      </c>
      <c r="E359" s="2237">
        <v>23582.032133519097</v>
      </c>
      <c r="F359" s="774"/>
    </row>
    <row r="360" spans="1:6" ht="15" customHeight="1">
      <c r="A360" s="2232"/>
      <c r="B360" s="786" t="s">
        <v>992</v>
      </c>
      <c r="C360" s="2237">
        <v>11213.492126254463</v>
      </c>
      <c r="D360" s="2237">
        <v>10134.486028941199</v>
      </c>
      <c r="E360" s="2237">
        <v>21347.978155195662</v>
      </c>
      <c r="F360" s="774"/>
    </row>
    <row r="361" spans="1:6" ht="15" customHeight="1">
      <c r="A361" s="2232"/>
      <c r="B361" s="786" t="s">
        <v>993</v>
      </c>
      <c r="C361" s="2237">
        <v>16951.101473991395</v>
      </c>
      <c r="D361" s="2237">
        <v>11185.981665787518</v>
      </c>
      <c r="E361" s="2237">
        <v>28137.083139778915</v>
      </c>
      <c r="F361" s="774"/>
    </row>
    <row r="362" spans="1:6" ht="15" customHeight="1">
      <c r="A362" s="2232"/>
      <c r="B362" s="786" t="s">
        <v>994</v>
      </c>
      <c r="C362" s="2237">
        <v>25627.086491242269</v>
      </c>
      <c r="D362" s="2237">
        <v>11041.192532075624</v>
      </c>
      <c r="E362" s="2237">
        <v>36668.279023317897</v>
      </c>
      <c r="F362" s="774"/>
    </row>
    <row r="363" spans="1:6" ht="15" customHeight="1">
      <c r="A363" s="2232"/>
      <c r="B363" s="786" t="s">
        <v>995</v>
      </c>
      <c r="C363" s="2237">
        <v>26407.043610395616</v>
      </c>
      <c r="D363" s="2237">
        <v>9233.7536968225413</v>
      </c>
      <c r="E363" s="2237">
        <v>35640.797307218156</v>
      </c>
      <c r="F363" s="774"/>
    </row>
    <row r="364" spans="1:6" ht="15" customHeight="1">
      <c r="A364" s="2232"/>
      <c r="B364" s="786" t="s">
        <v>996</v>
      </c>
      <c r="C364" s="2237">
        <v>22138.565362693367</v>
      </c>
      <c r="D364" s="2237">
        <v>7222.1851096885111</v>
      </c>
      <c r="E364" s="2237">
        <v>29360.750472381878</v>
      </c>
      <c r="F364" s="774"/>
    </row>
    <row r="365" spans="1:6" ht="15" customHeight="1">
      <c r="A365" s="2232"/>
      <c r="B365" s="786" t="s">
        <v>997</v>
      </c>
      <c r="C365" s="2237">
        <v>16982.117160419952</v>
      </c>
      <c r="D365" s="2237">
        <v>5111.949988300672</v>
      </c>
      <c r="E365" s="2237">
        <v>22094.06714872062</v>
      </c>
      <c r="F365" s="774"/>
    </row>
    <row r="366" spans="1:6" ht="15" customHeight="1">
      <c r="A366" s="2232"/>
      <c r="B366" s="786" t="s">
        <v>998</v>
      </c>
      <c r="C366" s="2237">
        <v>12603.850306539101</v>
      </c>
      <c r="D366" s="2237">
        <v>3519.6542994289989</v>
      </c>
      <c r="E366" s="2237">
        <v>16123.504605968101</v>
      </c>
      <c r="F366" s="774"/>
    </row>
    <row r="367" spans="1:6" ht="15" customHeight="1">
      <c r="A367" s="2232"/>
      <c r="B367" s="786" t="s">
        <v>999</v>
      </c>
      <c r="C367" s="2237">
        <v>8127.1443319501668</v>
      </c>
      <c r="D367" s="2237">
        <v>2313.3952089008917</v>
      </c>
      <c r="E367" s="2237">
        <v>10440.539540851058</v>
      </c>
      <c r="F367" s="774"/>
    </row>
    <row r="368" spans="1:6" ht="15" customHeight="1">
      <c r="A368" s="2232"/>
      <c r="B368" s="786" t="s">
        <v>1000</v>
      </c>
      <c r="C368" s="2237">
        <v>4184.690461264192</v>
      </c>
      <c r="D368" s="2237">
        <v>1398.9910715684971</v>
      </c>
      <c r="E368" s="2237">
        <v>5583.6815328326884</v>
      </c>
      <c r="F368" s="774"/>
    </row>
    <row r="369" spans="1:6" ht="15" customHeight="1">
      <c r="A369" s="2232"/>
      <c r="B369" s="786" t="s">
        <v>1001</v>
      </c>
      <c r="C369" s="2237">
        <v>1662.9977936653531</v>
      </c>
      <c r="D369" s="2237">
        <v>861.14748259917928</v>
      </c>
      <c r="E369" s="2237">
        <v>2524.1452762645322</v>
      </c>
      <c r="F369" s="774"/>
    </row>
    <row r="370" spans="1:6" ht="15" customHeight="1">
      <c r="A370" s="2232"/>
      <c r="B370" s="786" t="s">
        <v>1002</v>
      </c>
      <c r="C370" s="2237">
        <v>845.8351195729897</v>
      </c>
      <c r="D370" s="2237">
        <v>565.9385738102194</v>
      </c>
      <c r="E370" s="2237">
        <v>1411.7736933832091</v>
      </c>
      <c r="F370" s="774"/>
    </row>
    <row r="371" spans="1:6" ht="15" customHeight="1">
      <c r="A371" s="2232"/>
      <c r="B371" s="786" t="s">
        <v>1003</v>
      </c>
      <c r="C371" s="2237">
        <v>506.64888535753022</v>
      </c>
      <c r="D371" s="2237">
        <v>375.86806410784448</v>
      </c>
      <c r="E371" s="2237">
        <v>882.51694946537464</v>
      </c>
      <c r="F371" s="774"/>
    </row>
    <row r="372" spans="1:6" ht="15" customHeight="1">
      <c r="A372" s="2232"/>
      <c r="B372" s="786" t="s">
        <v>1004</v>
      </c>
      <c r="C372" s="2237">
        <v>228.0683115262737</v>
      </c>
      <c r="D372" s="2237">
        <v>220.51766213585259</v>
      </c>
      <c r="E372" s="2237">
        <v>448.58597366212626</v>
      </c>
      <c r="F372" s="774"/>
    </row>
    <row r="373" spans="1:6" ht="15" customHeight="1">
      <c r="A373" s="2232"/>
      <c r="B373" s="786" t="s">
        <v>1005</v>
      </c>
      <c r="C373" s="2237">
        <v>283.00135898601911</v>
      </c>
      <c r="D373" s="2237">
        <v>286.25653979146574</v>
      </c>
      <c r="E373" s="2237">
        <v>569.2578987774848</v>
      </c>
      <c r="F373" s="774"/>
    </row>
    <row r="374" spans="1:6" ht="15" customHeight="1">
      <c r="B374" s="2176" t="s">
        <v>969</v>
      </c>
      <c r="C374" s="791"/>
      <c r="D374" s="791"/>
      <c r="E374" s="791"/>
      <c r="F374" s="774"/>
    </row>
    <row r="375" spans="1:6" ht="15" customHeight="1">
      <c r="B375" s="781"/>
      <c r="C375" s="791"/>
      <c r="D375" s="791"/>
      <c r="E375" s="791"/>
      <c r="F375" s="774"/>
    </row>
    <row r="376" spans="1:6" ht="15" customHeight="1">
      <c r="B376" s="2546" t="s">
        <v>2260</v>
      </c>
      <c r="C376" s="2546"/>
      <c r="D376" s="2546"/>
      <c r="E376" s="2546"/>
      <c r="F376" s="774"/>
    </row>
    <row r="377" spans="1:6" ht="15" customHeight="1">
      <c r="B377" s="2546"/>
      <c r="C377" s="2546"/>
      <c r="D377" s="2546"/>
      <c r="E377" s="2546"/>
      <c r="F377" s="774"/>
    </row>
    <row r="378" spans="1:6" ht="15" customHeight="1">
      <c r="B378" s="2246" t="s">
        <v>970</v>
      </c>
      <c r="C378" s="2248" t="s">
        <v>957</v>
      </c>
      <c r="D378" s="2248" t="s">
        <v>958</v>
      </c>
      <c r="E378" s="2248" t="s">
        <v>14</v>
      </c>
      <c r="F378" s="774"/>
    </row>
    <row r="379" spans="1:6" ht="15" customHeight="1">
      <c r="B379" s="2254" t="s">
        <v>14</v>
      </c>
      <c r="C379" s="2261">
        <v>59669</v>
      </c>
      <c r="D379" s="2261">
        <v>60593</v>
      </c>
      <c r="E379" s="2261">
        <v>120262</v>
      </c>
      <c r="F379" s="774"/>
    </row>
    <row r="380" spans="1:6" ht="15" customHeight="1">
      <c r="A380" s="2232"/>
      <c r="B380" s="786" t="s">
        <v>989</v>
      </c>
      <c r="C380" s="2237">
        <v>8373.1892055928984</v>
      </c>
      <c r="D380" s="2237">
        <v>8161.9257697809217</v>
      </c>
      <c r="E380" s="2237">
        <v>16535.114975373821</v>
      </c>
      <c r="F380" s="774"/>
    </row>
    <row r="381" spans="1:6" ht="15" customHeight="1">
      <c r="A381" s="2232"/>
      <c r="B381" s="786" t="s">
        <v>990</v>
      </c>
      <c r="C381" s="2237">
        <v>8120.0203011996946</v>
      </c>
      <c r="D381" s="2237">
        <v>8045.777986900549</v>
      </c>
      <c r="E381" s="2237">
        <v>16165.798288100243</v>
      </c>
      <c r="F381" s="774"/>
    </row>
    <row r="382" spans="1:6" ht="15" customHeight="1">
      <c r="A382" s="2232"/>
      <c r="B382" s="786" t="s">
        <v>991</v>
      </c>
      <c r="C382" s="2237">
        <v>7806.1658938141773</v>
      </c>
      <c r="D382" s="2237">
        <v>7865.7538747567351</v>
      </c>
      <c r="E382" s="2237">
        <v>15671.919768570911</v>
      </c>
      <c r="F382" s="774"/>
    </row>
    <row r="383" spans="1:6" ht="15" customHeight="1">
      <c r="A383" s="2232"/>
      <c r="B383" s="786" t="s">
        <v>992</v>
      </c>
      <c r="C383" s="2237">
        <v>7190.9445758529728</v>
      </c>
      <c r="D383" s="2237">
        <v>7368.5416698035051</v>
      </c>
      <c r="E383" s="2237">
        <v>14559.486245656477</v>
      </c>
      <c r="F383" s="774"/>
    </row>
    <row r="384" spans="1:6" ht="15" customHeight="1">
      <c r="A384" s="2232"/>
      <c r="B384" s="786" t="s">
        <v>993</v>
      </c>
      <c r="C384" s="2237">
        <v>6532.2949379895699</v>
      </c>
      <c r="D384" s="2237">
        <v>6867.0685468013635</v>
      </c>
      <c r="E384" s="2237">
        <v>13399.363484790934</v>
      </c>
      <c r="F384" s="774"/>
    </row>
    <row r="385" spans="1:6" ht="15" customHeight="1">
      <c r="A385" s="2232"/>
      <c r="B385" s="786" t="s">
        <v>994</v>
      </c>
      <c r="C385" s="2237">
        <v>5519.6236535352673</v>
      </c>
      <c r="D385" s="2237">
        <v>5868.7965820974159</v>
      </c>
      <c r="E385" s="2237">
        <v>11388.420235632682</v>
      </c>
      <c r="F385" s="774"/>
    </row>
    <row r="386" spans="1:6" ht="15" customHeight="1">
      <c r="A386" s="2232"/>
      <c r="B386" s="786" t="s">
        <v>995</v>
      </c>
      <c r="C386" s="2237">
        <v>4208.5026488779549</v>
      </c>
      <c r="D386" s="2237">
        <v>4511.2236971578077</v>
      </c>
      <c r="E386" s="2237">
        <v>8719.7263460357626</v>
      </c>
      <c r="F386" s="774"/>
    </row>
    <row r="387" spans="1:6" ht="15" customHeight="1">
      <c r="A387" s="2232"/>
      <c r="B387" s="786" t="s">
        <v>996</v>
      </c>
      <c r="C387" s="2237">
        <v>3241.7804362006864</v>
      </c>
      <c r="D387" s="2237">
        <v>3485.1352857035299</v>
      </c>
      <c r="E387" s="2237">
        <v>6726.9157219042163</v>
      </c>
      <c r="F387" s="774"/>
    </row>
    <row r="388" spans="1:6" ht="15" customHeight="1">
      <c r="A388" s="2232"/>
      <c r="B388" s="786" t="s">
        <v>997</v>
      </c>
      <c r="C388" s="2237">
        <v>2249.2815192857706</v>
      </c>
      <c r="D388" s="2237">
        <v>2420.2541355498088</v>
      </c>
      <c r="E388" s="2237">
        <v>4669.5356548355794</v>
      </c>
      <c r="F388" s="774"/>
    </row>
    <row r="389" spans="1:6" ht="15" customHeight="1">
      <c r="A389" s="2232"/>
      <c r="B389" s="786" t="s">
        <v>998</v>
      </c>
      <c r="C389" s="2237">
        <v>1699.7516548966221</v>
      </c>
      <c r="D389" s="2237">
        <v>1789.9390950839418</v>
      </c>
      <c r="E389" s="2237">
        <v>3489.6907499805639</v>
      </c>
      <c r="F389" s="774"/>
    </row>
    <row r="390" spans="1:6" ht="15" customHeight="1">
      <c r="A390" s="2232"/>
      <c r="B390" s="786" t="s">
        <v>999</v>
      </c>
      <c r="C390" s="2237">
        <v>1342.2432733753376</v>
      </c>
      <c r="D390" s="2237">
        <v>1336.289864749619</v>
      </c>
      <c r="E390" s="2237">
        <v>2678.5331381249566</v>
      </c>
      <c r="F390" s="774"/>
    </row>
    <row r="391" spans="1:6" ht="15" customHeight="1">
      <c r="A391" s="2232"/>
      <c r="B391" s="786" t="s">
        <v>1000</v>
      </c>
      <c r="C391" s="2237">
        <v>1058.3678663603616</v>
      </c>
      <c r="D391" s="2237">
        <v>984.62440713694184</v>
      </c>
      <c r="E391" s="2237">
        <v>2042.9922734973034</v>
      </c>
      <c r="F391" s="774"/>
    </row>
    <row r="392" spans="1:6" ht="15" customHeight="1">
      <c r="A392" s="2232"/>
      <c r="B392" s="786" t="s">
        <v>1001</v>
      </c>
      <c r="C392" s="2237">
        <v>846.06671120014391</v>
      </c>
      <c r="D392" s="2237">
        <v>681.27610096508943</v>
      </c>
      <c r="E392" s="2237">
        <v>1527.3428121652332</v>
      </c>
      <c r="F392" s="774"/>
    </row>
    <row r="393" spans="1:6" ht="15" customHeight="1">
      <c r="A393" s="2232"/>
      <c r="B393" s="786" t="s">
        <v>1002</v>
      </c>
      <c r="C393" s="2237">
        <v>624.79919453189268</v>
      </c>
      <c r="D393" s="2237">
        <v>474.0654219679289</v>
      </c>
      <c r="E393" s="2237">
        <v>1098.8646164998215</v>
      </c>
      <c r="F393" s="774"/>
    </row>
    <row r="394" spans="1:6" ht="15" customHeight="1">
      <c r="A394" s="2232"/>
      <c r="B394" s="786" t="s">
        <v>1003</v>
      </c>
      <c r="C394" s="2237">
        <v>408.40734839900836</v>
      </c>
      <c r="D394" s="2237">
        <v>309.55957862384088</v>
      </c>
      <c r="E394" s="2237">
        <v>717.96692702284918</v>
      </c>
      <c r="F394" s="774"/>
    </row>
    <row r="395" spans="1:6" ht="15" customHeight="1">
      <c r="A395" s="2232"/>
      <c r="B395" s="786" t="s">
        <v>1004</v>
      </c>
      <c r="C395" s="2237">
        <v>198.02608405565366</v>
      </c>
      <c r="D395" s="2237">
        <v>187.29953838664076</v>
      </c>
      <c r="E395" s="2237">
        <v>385.32562244229439</v>
      </c>
      <c r="F395" s="774"/>
    </row>
    <row r="396" spans="1:6" ht="15" customHeight="1">
      <c r="A396" s="2232"/>
      <c r="B396" s="786" t="s">
        <v>1005</v>
      </c>
      <c r="C396" s="2237">
        <v>249.5060019210749</v>
      </c>
      <c r="D396" s="2237">
        <v>235.27949603786757</v>
      </c>
      <c r="E396" s="2237">
        <v>484.78549795894247</v>
      </c>
      <c r="F396" s="774"/>
    </row>
    <row r="397" spans="1:6" ht="15" customHeight="1">
      <c r="B397" s="2176" t="s">
        <v>969</v>
      </c>
      <c r="C397" s="791"/>
      <c r="D397" s="791"/>
      <c r="E397" s="791"/>
      <c r="F397" s="774"/>
    </row>
    <row r="398" spans="1:6" ht="15" customHeight="1">
      <c r="B398" s="781"/>
      <c r="C398" s="791"/>
      <c r="D398" s="791"/>
      <c r="E398" s="791"/>
      <c r="F398" s="774"/>
    </row>
    <row r="399" spans="1:6" ht="15" customHeight="1">
      <c r="B399" s="2546" t="s">
        <v>2259</v>
      </c>
      <c r="C399" s="2546"/>
      <c r="D399" s="2546"/>
      <c r="E399" s="2546"/>
      <c r="F399" s="774"/>
    </row>
    <row r="400" spans="1:6" ht="15" customHeight="1">
      <c r="B400" s="2546"/>
      <c r="C400" s="2546"/>
      <c r="D400" s="2546"/>
      <c r="E400" s="2546"/>
      <c r="F400" s="774"/>
    </row>
    <row r="401" spans="1:6" ht="15" customHeight="1">
      <c r="B401" s="2246" t="s">
        <v>970</v>
      </c>
      <c r="C401" s="2248" t="s">
        <v>957</v>
      </c>
      <c r="D401" s="2248" t="s">
        <v>958</v>
      </c>
      <c r="E401" s="2248" t="s">
        <v>14</v>
      </c>
      <c r="F401" s="774"/>
    </row>
    <row r="402" spans="1:6" ht="15" customHeight="1">
      <c r="B402" s="2254" t="s">
        <v>14</v>
      </c>
      <c r="C402" s="2261">
        <v>127421</v>
      </c>
      <c r="D402" s="2261">
        <v>37283</v>
      </c>
      <c r="E402" s="2261">
        <v>164704</v>
      </c>
      <c r="F402" s="774"/>
    </row>
    <row r="403" spans="1:6" ht="15" customHeight="1">
      <c r="A403" s="2232"/>
      <c r="B403" s="786" t="s">
        <v>989</v>
      </c>
      <c r="C403" s="2237">
        <v>5159.3766614096266</v>
      </c>
      <c r="D403" s="2237">
        <v>3596.3026553123013</v>
      </c>
      <c r="E403" s="2237">
        <v>8755.6793167219275</v>
      </c>
      <c r="F403" s="774"/>
    </row>
    <row r="404" spans="1:6" ht="15" customHeight="1">
      <c r="A404" s="2232"/>
      <c r="B404" s="786" t="s">
        <v>990</v>
      </c>
      <c r="C404" s="2237">
        <v>5150.358259541129</v>
      </c>
      <c r="D404" s="2237">
        <v>3543.8037114024205</v>
      </c>
      <c r="E404" s="2237">
        <v>8694.161970943549</v>
      </c>
      <c r="F404" s="774"/>
    </row>
    <row r="405" spans="1:6" ht="15" customHeight="1">
      <c r="A405" s="2232"/>
      <c r="B405" s="786" t="s">
        <v>991</v>
      </c>
      <c r="C405" s="2237">
        <v>4719.1765551114577</v>
      </c>
      <c r="D405" s="2237">
        <v>3190.9358098367252</v>
      </c>
      <c r="E405" s="2237">
        <v>7910.1123649481833</v>
      </c>
      <c r="F405" s="774"/>
    </row>
    <row r="406" spans="1:6" ht="15" customHeight="1">
      <c r="A406" s="2232"/>
      <c r="B406" s="786" t="s">
        <v>992</v>
      </c>
      <c r="C406" s="2237">
        <v>4022.5475504014894</v>
      </c>
      <c r="D406" s="2237">
        <v>2765.9443591376939</v>
      </c>
      <c r="E406" s="2237">
        <v>6788.4919095391833</v>
      </c>
      <c r="F406" s="774"/>
    </row>
    <row r="407" spans="1:6" ht="15" customHeight="1">
      <c r="A407" s="2232"/>
      <c r="B407" s="786" t="s">
        <v>993</v>
      </c>
      <c r="C407" s="2237">
        <v>10418.806536001826</v>
      </c>
      <c r="D407" s="2237">
        <v>4318.9131189861546</v>
      </c>
      <c r="E407" s="2237">
        <v>14737.719654987981</v>
      </c>
      <c r="F407" s="774"/>
    </row>
    <row r="408" spans="1:6" ht="15" customHeight="1">
      <c r="A408" s="2232"/>
      <c r="B408" s="786" t="s">
        <v>994</v>
      </c>
      <c r="C408" s="2237">
        <v>20107.462837707004</v>
      </c>
      <c r="D408" s="2237">
        <v>5172.3959499782077</v>
      </c>
      <c r="E408" s="2237">
        <v>25279.858787685211</v>
      </c>
      <c r="F408" s="774"/>
    </row>
    <row r="409" spans="1:6" ht="15" customHeight="1">
      <c r="A409" s="2232"/>
      <c r="B409" s="786" t="s">
        <v>995</v>
      </c>
      <c r="C409" s="2237">
        <v>22198.540961517661</v>
      </c>
      <c r="D409" s="2237">
        <v>4722.5299996647336</v>
      </c>
      <c r="E409" s="2237">
        <v>26921.070961182395</v>
      </c>
      <c r="F409" s="774"/>
    </row>
    <row r="410" spans="1:6" ht="15" customHeight="1">
      <c r="A410" s="2232"/>
      <c r="B410" s="786" t="s">
        <v>996</v>
      </c>
      <c r="C410" s="2237">
        <v>18896.784926492681</v>
      </c>
      <c r="D410" s="2237">
        <v>3737.0498239849812</v>
      </c>
      <c r="E410" s="2237">
        <v>22633.834750477661</v>
      </c>
      <c r="F410" s="774"/>
    </row>
    <row r="411" spans="1:6" ht="15" customHeight="1">
      <c r="A411" s="2232"/>
      <c r="B411" s="786" t="s">
        <v>997</v>
      </c>
      <c r="C411" s="2237">
        <v>14732.835641134181</v>
      </c>
      <c r="D411" s="2237">
        <v>2691.6958527508632</v>
      </c>
      <c r="E411" s="2237">
        <v>17424.531493885042</v>
      </c>
      <c r="F411" s="774"/>
    </row>
    <row r="412" spans="1:6" ht="15" customHeight="1">
      <c r="A412" s="2232"/>
      <c r="B412" s="786" t="s">
        <v>998</v>
      </c>
      <c r="C412" s="2237">
        <v>10904.09865164248</v>
      </c>
      <c r="D412" s="2237">
        <v>1729.7152043450571</v>
      </c>
      <c r="E412" s="2237">
        <v>12633.813855987537</v>
      </c>
      <c r="F412" s="774"/>
    </row>
    <row r="413" spans="1:6" ht="15" customHeight="1">
      <c r="A413" s="2232"/>
      <c r="B413" s="786" t="s">
        <v>999</v>
      </c>
      <c r="C413" s="2237">
        <v>6784.9010585748292</v>
      </c>
      <c r="D413" s="2237">
        <v>977.10534415127245</v>
      </c>
      <c r="E413" s="2237">
        <v>7762.0064027261014</v>
      </c>
      <c r="F413" s="774"/>
    </row>
    <row r="414" spans="1:6" ht="15" customHeight="1">
      <c r="A414" s="2232"/>
      <c r="B414" s="786" t="s">
        <v>1000</v>
      </c>
      <c r="C414" s="2237">
        <v>3126.3225949038301</v>
      </c>
      <c r="D414" s="2237">
        <v>414.36666443155531</v>
      </c>
      <c r="E414" s="2237">
        <v>3540.6892593353855</v>
      </c>
      <c r="F414" s="774"/>
    </row>
    <row r="415" spans="1:6" ht="15" customHeight="1">
      <c r="A415" s="2232"/>
      <c r="B415" s="786" t="s">
        <v>1001</v>
      </c>
      <c r="C415" s="2237">
        <v>816.93108246520933</v>
      </c>
      <c r="D415" s="2237">
        <v>179.87138163408991</v>
      </c>
      <c r="E415" s="2237">
        <v>996.80246409929919</v>
      </c>
      <c r="F415" s="774"/>
    </row>
    <row r="416" spans="1:6" ht="15" customHeight="1">
      <c r="A416" s="2232"/>
      <c r="B416" s="786" t="s">
        <v>1002</v>
      </c>
      <c r="C416" s="2237">
        <v>221.03592504109704</v>
      </c>
      <c r="D416" s="2237">
        <v>91.873151842290554</v>
      </c>
      <c r="E416" s="2237">
        <v>312.90907688338757</v>
      </c>
      <c r="F416" s="774"/>
    </row>
    <row r="417" spans="1:6" ht="15" customHeight="1">
      <c r="A417" s="2232"/>
      <c r="B417" s="786" t="s">
        <v>1003</v>
      </c>
      <c r="C417" s="2237">
        <v>98.241536958521849</v>
      </c>
      <c r="D417" s="2237">
        <v>66.308485484003626</v>
      </c>
      <c r="E417" s="2237">
        <v>164.55002244252546</v>
      </c>
      <c r="F417" s="774"/>
    </row>
    <row r="418" spans="1:6" ht="15" customHeight="1">
      <c r="A418" s="2232"/>
      <c r="B418" s="786" t="s">
        <v>1004</v>
      </c>
      <c r="C418" s="2237">
        <v>30.042227470620038</v>
      </c>
      <c r="D418" s="2237">
        <v>33.218123749211827</v>
      </c>
      <c r="E418" s="2237">
        <v>63.260351219831861</v>
      </c>
      <c r="F418" s="774"/>
    </row>
    <row r="419" spans="1:6" ht="15" customHeight="1">
      <c r="A419" s="2232"/>
      <c r="B419" s="786" t="s">
        <v>1005</v>
      </c>
      <c r="C419" s="2237">
        <v>33.495357064944187</v>
      </c>
      <c r="D419" s="2237">
        <v>50.977043753598146</v>
      </c>
      <c r="E419" s="2237">
        <v>84.472400818542326</v>
      </c>
      <c r="F419" s="774"/>
    </row>
    <row r="420" spans="1:6" ht="15" customHeight="1">
      <c r="B420" s="2176" t="s">
        <v>969</v>
      </c>
      <c r="C420" s="791"/>
      <c r="D420" s="791"/>
      <c r="E420" s="791"/>
      <c r="F420" s="774"/>
    </row>
    <row r="421" spans="1:6" ht="15" customHeight="1">
      <c r="B421" s="781"/>
      <c r="C421" s="791"/>
      <c r="D421" s="791"/>
      <c r="E421" s="791"/>
      <c r="F421" s="774"/>
    </row>
    <row r="422" spans="1:6" ht="15" customHeight="1">
      <c r="B422" s="2546" t="s">
        <v>2258</v>
      </c>
      <c r="C422" s="2546"/>
      <c r="D422" s="2546"/>
      <c r="E422" s="2546"/>
      <c r="F422" s="774"/>
    </row>
    <row r="423" spans="1:6" ht="15" customHeight="1">
      <c r="B423" s="2246" t="s">
        <v>970</v>
      </c>
      <c r="C423" s="2248" t="s">
        <v>957</v>
      </c>
      <c r="D423" s="2248" t="s">
        <v>958</v>
      </c>
      <c r="E423" s="2248" t="s">
        <v>14</v>
      </c>
      <c r="F423" s="774"/>
    </row>
    <row r="424" spans="1:6" ht="15" customHeight="1">
      <c r="B424" s="2254" t="s">
        <v>14</v>
      </c>
      <c r="C424" s="2261">
        <v>377694</v>
      </c>
      <c r="D424" s="2261">
        <v>190527</v>
      </c>
      <c r="E424" s="2261">
        <v>568221</v>
      </c>
      <c r="F424" s="774"/>
    </row>
    <row r="425" spans="1:6" ht="15" customHeight="1">
      <c r="A425" s="2232"/>
      <c r="B425" s="786" t="s">
        <v>989</v>
      </c>
      <c r="C425" s="2237">
        <v>24044.795569071845</v>
      </c>
      <c r="D425" s="2237">
        <v>21799.520521794144</v>
      </c>
      <c r="E425" s="2237">
        <v>45844.316090865992</v>
      </c>
      <c r="F425" s="774"/>
    </row>
    <row r="426" spans="1:6" ht="15" customHeight="1">
      <c r="A426" s="2232"/>
      <c r="B426" s="786" t="s">
        <v>990</v>
      </c>
      <c r="C426" s="2237">
        <v>23652.336409723328</v>
      </c>
      <c r="D426" s="2237">
        <v>21485.720436671752</v>
      </c>
      <c r="E426" s="2237">
        <v>45138.056846395077</v>
      </c>
      <c r="F426" s="774"/>
    </row>
    <row r="427" spans="1:6" ht="15" customHeight="1">
      <c r="A427" s="2232"/>
      <c r="B427" s="786" t="s">
        <v>991</v>
      </c>
      <c r="C427" s="2237">
        <v>22209.801358637404</v>
      </c>
      <c r="D427" s="2237">
        <v>20263.426702624925</v>
      </c>
      <c r="E427" s="2237">
        <v>42473.228061262329</v>
      </c>
      <c r="F427" s="774"/>
    </row>
    <row r="428" spans="1:6" ht="15" customHeight="1">
      <c r="A428" s="2232"/>
      <c r="B428" s="786" t="s">
        <v>992</v>
      </c>
      <c r="C428" s="2237">
        <v>19720.319160290048</v>
      </c>
      <c r="D428" s="2237">
        <v>18377.294488035099</v>
      </c>
      <c r="E428" s="2237">
        <v>38097.613648325147</v>
      </c>
      <c r="F428" s="774"/>
    </row>
    <row r="429" spans="1:6" ht="15" customHeight="1">
      <c r="A429" s="2232"/>
      <c r="B429" s="786" t="s">
        <v>993</v>
      </c>
      <c r="C429" s="2237">
        <v>33311.774334371774</v>
      </c>
      <c r="D429" s="2237">
        <v>21846.313898220498</v>
      </c>
      <c r="E429" s="2237">
        <v>55158.088232592272</v>
      </c>
      <c r="F429" s="774"/>
    </row>
    <row r="430" spans="1:6" ht="15" customHeight="1">
      <c r="A430" s="2232"/>
      <c r="B430" s="786" t="s">
        <v>994</v>
      </c>
      <c r="C430" s="2237">
        <v>53877.246049729663</v>
      </c>
      <c r="D430" s="2237">
        <v>22685.768916042874</v>
      </c>
      <c r="E430" s="2237">
        <v>76563.014965772541</v>
      </c>
      <c r="F430" s="774"/>
    </row>
    <row r="431" spans="1:6" ht="15" customHeight="1">
      <c r="A431" s="2232"/>
      <c r="B431" s="786" t="s">
        <v>995</v>
      </c>
      <c r="C431" s="2237">
        <v>56710.756654893761</v>
      </c>
      <c r="D431" s="2237">
        <v>19461.854957127485</v>
      </c>
      <c r="E431" s="2237">
        <v>76172.611612021254</v>
      </c>
      <c r="F431" s="774"/>
    </row>
    <row r="432" spans="1:6" ht="15" customHeight="1">
      <c r="A432" s="2232"/>
      <c r="B432" s="786" t="s">
        <v>996</v>
      </c>
      <c r="C432" s="2237">
        <v>47775.127094567579</v>
      </c>
      <c r="D432" s="2237">
        <v>15275.559534839067</v>
      </c>
      <c r="E432" s="2237">
        <v>63050.686629406642</v>
      </c>
      <c r="F432" s="774"/>
    </row>
    <row r="433" spans="1:6" ht="15" customHeight="1">
      <c r="A433" s="2232"/>
      <c r="B433" s="786" t="s">
        <v>997</v>
      </c>
      <c r="C433" s="2237">
        <v>36839.115953151704</v>
      </c>
      <c r="D433" s="2237">
        <v>10869.691645837011</v>
      </c>
      <c r="E433" s="2237">
        <v>47708.807598988707</v>
      </c>
      <c r="F433" s="774"/>
    </row>
    <row r="434" spans="1:6" ht="15" customHeight="1">
      <c r="A434" s="2232"/>
      <c r="B434" s="786" t="s">
        <v>998</v>
      </c>
      <c r="C434" s="2237">
        <v>27316.878474482251</v>
      </c>
      <c r="D434" s="2237">
        <v>7331.4691433552716</v>
      </c>
      <c r="E434" s="2237">
        <v>34648.34761783752</v>
      </c>
      <c r="F434" s="774"/>
    </row>
    <row r="435" spans="1:6" ht="15" customHeight="1">
      <c r="A435" s="2232"/>
      <c r="B435" s="786" t="s">
        <v>999</v>
      </c>
      <c r="C435" s="2237">
        <v>17415.598036156855</v>
      </c>
      <c r="D435" s="2237">
        <v>4621.6195854465559</v>
      </c>
      <c r="E435" s="2237">
        <v>22037.217621603409</v>
      </c>
      <c r="F435" s="774"/>
    </row>
    <row r="436" spans="1:6" ht="15" customHeight="1">
      <c r="A436" s="2232"/>
      <c r="B436" s="786" t="s">
        <v>1000</v>
      </c>
      <c r="C436" s="2237">
        <v>8670.9473249689145</v>
      </c>
      <c r="D436" s="2237">
        <v>2577.0164621402923</v>
      </c>
      <c r="E436" s="2237">
        <v>11247.963787109205</v>
      </c>
      <c r="F436" s="774"/>
    </row>
    <row r="437" spans="1:6" ht="15" customHeight="1">
      <c r="A437" s="2232"/>
      <c r="B437" s="786" t="s">
        <v>1001</v>
      </c>
      <c r="C437" s="2237">
        <v>3102.4482213039664</v>
      </c>
      <c r="D437" s="2237">
        <v>1493.4894672430692</v>
      </c>
      <c r="E437" s="2237">
        <v>4595.9376885470356</v>
      </c>
      <c r="F437" s="774"/>
    </row>
    <row r="438" spans="1:6" ht="15" customHeight="1">
      <c r="A438" s="2232"/>
      <c r="B438" s="786" t="s">
        <v>1002</v>
      </c>
      <c r="C438" s="2237">
        <v>1421.0144038216713</v>
      </c>
      <c r="D438" s="2237">
        <v>949.00727692995406</v>
      </c>
      <c r="E438" s="2237">
        <v>2370.0216807516254</v>
      </c>
      <c r="F438" s="774"/>
    </row>
    <row r="439" spans="1:6" ht="15" customHeight="1">
      <c r="A439" s="2232"/>
      <c r="B439" s="786" t="s">
        <v>1003</v>
      </c>
      <c r="C439" s="2237">
        <v>823.60918892605673</v>
      </c>
      <c r="D439" s="2237">
        <v>636.81240795656333</v>
      </c>
      <c r="E439" s="2237">
        <v>1460.4215968826202</v>
      </c>
      <c r="F439" s="774"/>
    </row>
    <row r="440" spans="1:6" ht="15" customHeight="1">
      <c r="A440" s="2232"/>
      <c r="B440" s="786" t="s">
        <v>1004</v>
      </c>
      <c r="C440" s="2237">
        <v>359.30274514168775</v>
      </c>
      <c r="D440" s="2237">
        <v>366.59607594375888</v>
      </c>
      <c r="E440" s="2237">
        <v>725.89882108544668</v>
      </c>
      <c r="F440" s="774"/>
    </row>
    <row r="441" spans="1:6" ht="15" customHeight="1">
      <c r="A441" s="2232"/>
      <c r="B441" s="786" t="s">
        <v>1005</v>
      </c>
      <c r="C441" s="2237">
        <v>442.79209528318938</v>
      </c>
      <c r="D441" s="2237">
        <v>485.57759770286623</v>
      </c>
      <c r="E441" s="2237">
        <v>928.36969298605561</v>
      </c>
      <c r="F441" s="774"/>
    </row>
    <row r="442" spans="1:6" ht="15" customHeight="1">
      <c r="B442" s="2176" t="s">
        <v>969</v>
      </c>
      <c r="C442" s="791"/>
      <c r="D442" s="791"/>
      <c r="E442" s="791"/>
      <c r="F442" s="774"/>
    </row>
    <row r="443" spans="1:6" ht="15" customHeight="1">
      <c r="B443" s="781"/>
      <c r="C443" s="791"/>
      <c r="D443" s="791"/>
      <c r="E443" s="791"/>
      <c r="F443" s="774"/>
    </row>
    <row r="444" spans="1:6" ht="15" customHeight="1">
      <c r="B444" s="2546" t="s">
        <v>2257</v>
      </c>
      <c r="C444" s="2546"/>
      <c r="D444" s="2546"/>
      <c r="E444" s="2546"/>
      <c r="F444" s="774"/>
    </row>
    <row r="445" spans="1:6" ht="15" customHeight="1">
      <c r="B445" s="2246" t="s">
        <v>970</v>
      </c>
      <c r="C445" s="2248" t="s">
        <v>957</v>
      </c>
      <c r="D445" s="2248" t="s">
        <v>958</v>
      </c>
      <c r="E445" s="2248" t="s">
        <v>14</v>
      </c>
      <c r="F445" s="774"/>
    </row>
    <row r="446" spans="1:6" ht="15" customHeight="1">
      <c r="B446" s="2254" t="s">
        <v>14</v>
      </c>
      <c r="C446" s="2261">
        <v>87660</v>
      </c>
      <c r="D446" s="2261">
        <v>89468</v>
      </c>
      <c r="E446" s="2261">
        <v>177128</v>
      </c>
      <c r="F446" s="774"/>
    </row>
    <row r="447" spans="1:6" ht="15" customHeight="1">
      <c r="A447" s="2232"/>
      <c r="B447" s="786" t="s">
        <v>989</v>
      </c>
      <c r="C447" s="2237">
        <v>12301.090444992768</v>
      </c>
      <c r="D447" s="2237">
        <v>12051.411462887783</v>
      </c>
      <c r="E447" s="2237">
        <v>24352.501907880553</v>
      </c>
      <c r="F447" s="774"/>
    </row>
    <row r="448" spans="1:6" ht="15" customHeight="1">
      <c r="A448" s="2232"/>
      <c r="B448" s="786" t="s">
        <v>990</v>
      </c>
      <c r="C448" s="2237">
        <v>11929.158853058794</v>
      </c>
      <c r="D448" s="2237">
        <v>11879.914592973089</v>
      </c>
      <c r="E448" s="2237">
        <v>23809.073446031882</v>
      </c>
      <c r="F448" s="774"/>
    </row>
    <row r="449" spans="1:6" ht="15" customHeight="1">
      <c r="A449" s="2232"/>
      <c r="B449" s="786" t="s">
        <v>991</v>
      </c>
      <c r="C449" s="2237">
        <v>11468.0739119434</v>
      </c>
      <c r="D449" s="2237">
        <v>11614.101755429432</v>
      </c>
      <c r="E449" s="2237">
        <v>23082.175667372831</v>
      </c>
      <c r="F449" s="774"/>
    </row>
    <row r="450" spans="1:6" ht="15" customHeight="1">
      <c r="A450" s="2232"/>
      <c r="B450" s="786" t="s">
        <v>992</v>
      </c>
      <c r="C450" s="2237">
        <v>10564.249468220878</v>
      </c>
      <c r="D450" s="2237">
        <v>10879.947949663823</v>
      </c>
      <c r="E450" s="2237">
        <v>21444.197417884701</v>
      </c>
      <c r="F450" s="774"/>
    </row>
    <row r="451" spans="1:6" ht="15" customHeight="1">
      <c r="A451" s="2232"/>
      <c r="B451" s="786" t="s">
        <v>993</v>
      </c>
      <c r="C451" s="2237">
        <v>9596.6242816900849</v>
      </c>
      <c r="D451" s="2237">
        <v>10139.502727133899</v>
      </c>
      <c r="E451" s="2237">
        <v>19736.127008823983</v>
      </c>
      <c r="F451" s="774"/>
    </row>
    <row r="452" spans="1:6" ht="15" customHeight="1">
      <c r="A452" s="2232"/>
      <c r="B452" s="786" t="s">
        <v>994</v>
      </c>
      <c r="C452" s="2237">
        <v>8108.9042797583588</v>
      </c>
      <c r="D452" s="2237">
        <v>8665.5140462939889</v>
      </c>
      <c r="E452" s="2237">
        <v>16774.41832605235</v>
      </c>
      <c r="F452" s="774"/>
    </row>
    <row r="453" spans="1:6" ht="15" customHeight="1">
      <c r="A453" s="2232"/>
      <c r="B453" s="786" t="s">
        <v>995</v>
      </c>
      <c r="C453" s="2237">
        <v>6182.7304328988503</v>
      </c>
      <c r="D453" s="2237">
        <v>6661.0031148369408</v>
      </c>
      <c r="E453" s="2237">
        <v>12843.733547735792</v>
      </c>
      <c r="F453" s="774"/>
    </row>
    <row r="454" spans="1:6" ht="15" customHeight="1">
      <c r="A454" s="2232"/>
      <c r="B454" s="786" t="s">
        <v>996</v>
      </c>
      <c r="C454" s="2237">
        <v>4762.5144218497408</v>
      </c>
      <c r="D454" s="2237">
        <v>5145.9423323044484</v>
      </c>
      <c r="E454" s="2237">
        <v>9908.4567541541892</v>
      </c>
      <c r="F454" s="774"/>
    </row>
    <row r="455" spans="1:6" ht="15" customHeight="1">
      <c r="A455" s="2232"/>
      <c r="B455" s="786" t="s">
        <v>997</v>
      </c>
      <c r="C455" s="2237">
        <v>3304.4297370592881</v>
      </c>
      <c r="D455" s="2237">
        <v>3573.6025118309094</v>
      </c>
      <c r="E455" s="2237">
        <v>6878.0322488901975</v>
      </c>
      <c r="F455" s="774"/>
    </row>
    <row r="456" spans="1:6" ht="15" customHeight="1">
      <c r="A456" s="2232"/>
      <c r="B456" s="786" t="s">
        <v>998</v>
      </c>
      <c r="C456" s="2237">
        <v>2497.112907342806</v>
      </c>
      <c r="D456" s="2237">
        <v>2642.9170194406961</v>
      </c>
      <c r="E456" s="2237">
        <v>5140.0299267835017</v>
      </c>
      <c r="F456" s="774"/>
    </row>
    <row r="457" spans="1:6" ht="15" customHeight="1">
      <c r="A457" s="2232"/>
      <c r="B457" s="786" t="s">
        <v>999</v>
      </c>
      <c r="C457" s="2237">
        <v>1971.8957137555863</v>
      </c>
      <c r="D457" s="2237">
        <v>1973.0856966880483</v>
      </c>
      <c r="E457" s="2237">
        <v>3944.981410443635</v>
      </c>
      <c r="F457" s="774"/>
    </row>
    <row r="458" spans="1:6" ht="15" customHeight="1">
      <c r="A458" s="2232"/>
      <c r="B458" s="786" t="s">
        <v>1000</v>
      </c>
      <c r="C458" s="2237">
        <v>1554.8530587934993</v>
      </c>
      <c r="D458" s="2237">
        <v>1453.8375135366778</v>
      </c>
      <c r="E458" s="2237">
        <v>3008.690572330177</v>
      </c>
      <c r="F458" s="774"/>
    </row>
    <row r="459" spans="1:6" ht="15" customHeight="1">
      <c r="A459" s="2232"/>
      <c r="B459" s="786" t="s">
        <v>1001</v>
      </c>
      <c r="C459" s="2237">
        <v>1242.9604636210531</v>
      </c>
      <c r="D459" s="2237">
        <v>1005.9315465671716</v>
      </c>
      <c r="E459" s="2237">
        <v>2248.892010188225</v>
      </c>
      <c r="F459" s="774"/>
    </row>
    <row r="460" spans="1:6" ht="15" customHeight="1">
      <c r="A460" s="2232"/>
      <c r="B460" s="786" t="s">
        <v>1002</v>
      </c>
      <c r="C460" s="2237">
        <v>917.89534586913976</v>
      </c>
      <c r="D460" s="2237">
        <v>699.97665031648307</v>
      </c>
      <c r="E460" s="2237">
        <v>1617.8719961856227</v>
      </c>
      <c r="F460" s="774"/>
    </row>
    <row r="461" spans="1:6" ht="15" customHeight="1">
      <c r="A461" s="2232"/>
      <c r="B461" s="786" t="s">
        <v>1003</v>
      </c>
      <c r="C461" s="2237">
        <v>599.99309793455677</v>
      </c>
      <c r="D461" s="2237">
        <v>457.07716040331059</v>
      </c>
      <c r="E461" s="2237">
        <v>1057.0702583378675</v>
      </c>
      <c r="F461" s="774"/>
    </row>
    <row r="462" spans="1:6" ht="15" customHeight="1">
      <c r="A462" s="2232"/>
      <c r="B462" s="786" t="s">
        <v>1004</v>
      </c>
      <c r="C462" s="2237">
        <v>290.92102311616753</v>
      </c>
      <c r="D462" s="2237">
        <v>276.55529682266888</v>
      </c>
      <c r="E462" s="2237">
        <v>567.47631993883647</v>
      </c>
      <c r="F462" s="774"/>
    </row>
    <row r="463" spans="1:6" ht="15" customHeight="1">
      <c r="A463" s="2232"/>
      <c r="B463" s="786" t="s">
        <v>1005</v>
      </c>
      <c r="C463" s="2237">
        <v>366.55040520875878</v>
      </c>
      <c r="D463" s="2237">
        <v>347.39963282088581</v>
      </c>
      <c r="E463" s="2237">
        <v>713.95003802964459</v>
      </c>
      <c r="F463" s="774"/>
    </row>
    <row r="464" spans="1:6" ht="15" customHeight="1">
      <c r="B464" s="2176" t="s">
        <v>969</v>
      </c>
      <c r="C464" s="791"/>
      <c r="D464" s="791"/>
      <c r="E464" s="791"/>
      <c r="F464" s="774"/>
    </row>
    <row r="465" spans="1:6" ht="15" customHeight="1">
      <c r="B465" s="781"/>
      <c r="C465" s="791"/>
      <c r="D465" s="791"/>
      <c r="E465" s="791"/>
      <c r="F465" s="774"/>
    </row>
    <row r="466" spans="1:6" ht="15" customHeight="1">
      <c r="B466" s="2546" t="s">
        <v>2256</v>
      </c>
      <c r="C466" s="2546"/>
      <c r="D466" s="2546"/>
      <c r="E466" s="2546"/>
      <c r="F466" s="774"/>
    </row>
    <row r="467" spans="1:6" ht="15" customHeight="1">
      <c r="B467" s="2246" t="s">
        <v>970</v>
      </c>
      <c r="C467" s="2248" t="s">
        <v>957</v>
      </c>
      <c r="D467" s="2248" t="s">
        <v>958</v>
      </c>
      <c r="E467" s="2248" t="s">
        <v>14</v>
      </c>
      <c r="F467" s="796"/>
    </row>
    <row r="468" spans="1:6" ht="15" customHeight="1">
      <c r="B468" s="2254" t="s">
        <v>14</v>
      </c>
      <c r="C468" s="2261">
        <v>290034</v>
      </c>
      <c r="D468" s="2261">
        <v>101059</v>
      </c>
      <c r="E468" s="2261">
        <v>391093</v>
      </c>
      <c r="F468" s="774"/>
    </row>
    <row r="469" spans="1:6" ht="15" customHeight="1">
      <c r="A469" s="2232"/>
      <c r="B469" s="786" t="s">
        <v>989</v>
      </c>
      <c r="C469" s="2237">
        <v>11743.705124079075</v>
      </c>
      <c r="D469" s="2237">
        <v>9748.1090589063606</v>
      </c>
      <c r="E469" s="2237">
        <v>21491.814182985436</v>
      </c>
      <c r="F469" s="774"/>
    </row>
    <row r="470" spans="1:6" ht="15" customHeight="1">
      <c r="A470" s="2232"/>
      <c r="B470" s="786" t="s">
        <v>990</v>
      </c>
      <c r="C470" s="2237">
        <v>11723.177556664536</v>
      </c>
      <c r="D470" s="2237">
        <v>9605.805843698663</v>
      </c>
      <c r="E470" s="2237">
        <v>21328.983400363199</v>
      </c>
      <c r="F470" s="774"/>
    </row>
    <row r="471" spans="1:6" ht="15" customHeight="1">
      <c r="A471" s="2232"/>
      <c r="B471" s="786" t="s">
        <v>991</v>
      </c>
      <c r="C471" s="2237">
        <v>10741.727446694003</v>
      </c>
      <c r="D471" s="2237">
        <v>8649.3249471954932</v>
      </c>
      <c r="E471" s="2237">
        <v>19391.052393889495</v>
      </c>
      <c r="F471" s="774"/>
    </row>
    <row r="472" spans="1:6" ht="15" customHeight="1">
      <c r="A472" s="2232"/>
      <c r="B472" s="786" t="s">
        <v>992</v>
      </c>
      <c r="C472" s="2237">
        <v>9156.069692069168</v>
      </c>
      <c r="D472" s="2237">
        <v>7497.3465383712737</v>
      </c>
      <c r="E472" s="2237">
        <v>16653.416230440442</v>
      </c>
      <c r="F472" s="774"/>
    </row>
    <row r="473" spans="1:6" ht="15" customHeight="1">
      <c r="A473" s="2232"/>
      <c r="B473" s="786" t="s">
        <v>993</v>
      </c>
      <c r="C473" s="2237">
        <v>23715.150052681689</v>
      </c>
      <c r="D473" s="2237">
        <v>11706.8111710866</v>
      </c>
      <c r="E473" s="2237">
        <v>35421.961223768289</v>
      </c>
      <c r="F473" s="774"/>
    </row>
    <row r="474" spans="1:6" ht="15" customHeight="1">
      <c r="A474" s="2232"/>
      <c r="B474" s="786" t="s">
        <v>994</v>
      </c>
      <c r="C474" s="2237">
        <v>45768.341769971303</v>
      </c>
      <c r="D474" s="2237">
        <v>14020.254869748886</v>
      </c>
      <c r="E474" s="2237">
        <v>59788.596639720185</v>
      </c>
      <c r="F474" s="774"/>
    </row>
    <row r="475" spans="1:6" ht="15" customHeight="1">
      <c r="A475" s="2232"/>
      <c r="B475" s="786" t="s">
        <v>995</v>
      </c>
      <c r="C475" s="2237">
        <v>50528.026221994907</v>
      </c>
      <c r="D475" s="2237">
        <v>12800.851842290544</v>
      </c>
      <c r="E475" s="2237">
        <v>63328.878064285454</v>
      </c>
      <c r="F475" s="774"/>
    </row>
    <row r="476" spans="1:6" ht="15" customHeight="1">
      <c r="A476" s="2232"/>
      <c r="B476" s="786" t="s">
        <v>996</v>
      </c>
      <c r="C476" s="2237">
        <v>43012.612672717834</v>
      </c>
      <c r="D476" s="2237">
        <v>10129.617202534619</v>
      </c>
      <c r="E476" s="2237">
        <v>53142.229875252451</v>
      </c>
      <c r="F476" s="774"/>
    </row>
    <row r="477" spans="1:6" ht="15" customHeight="1">
      <c r="A477" s="2232"/>
      <c r="B477" s="786" t="s">
        <v>997</v>
      </c>
      <c r="C477" s="2237">
        <v>33534.686216092414</v>
      </c>
      <c r="D477" s="2237">
        <v>7296.0891340061016</v>
      </c>
      <c r="E477" s="2237">
        <v>40830.775350098513</v>
      </c>
      <c r="F477" s="774"/>
    </row>
    <row r="478" spans="1:6" ht="15" customHeight="1">
      <c r="A478" s="2232"/>
      <c r="B478" s="786" t="s">
        <v>998</v>
      </c>
      <c r="C478" s="2237">
        <v>24819.765567139446</v>
      </c>
      <c r="D478" s="2237">
        <v>4688.5521239145755</v>
      </c>
      <c r="E478" s="2237">
        <v>29508.317691054021</v>
      </c>
      <c r="F478" s="774"/>
    </row>
    <row r="479" spans="1:6" ht="15" customHeight="1">
      <c r="A479" s="2232"/>
      <c r="B479" s="786" t="s">
        <v>999</v>
      </c>
      <c r="C479" s="2237">
        <v>15443.702322401268</v>
      </c>
      <c r="D479" s="2237">
        <v>2648.5338887585076</v>
      </c>
      <c r="E479" s="2237">
        <v>18092.236211159776</v>
      </c>
      <c r="F479" s="774"/>
    </row>
    <row r="480" spans="1:6" ht="15" customHeight="1">
      <c r="A480" s="2232"/>
      <c r="B480" s="786" t="s">
        <v>1000</v>
      </c>
      <c r="C480" s="2237">
        <v>7116.0942661754143</v>
      </c>
      <c r="D480" s="2237">
        <v>1123.1789486036146</v>
      </c>
      <c r="E480" s="2237">
        <v>8239.2732147790284</v>
      </c>
      <c r="F480" s="774"/>
    </row>
    <row r="481" spans="1:6" ht="15" customHeight="1">
      <c r="A481" s="2232"/>
      <c r="B481" s="786" t="s">
        <v>1001</v>
      </c>
      <c r="C481" s="2237">
        <v>1859.4877576829135</v>
      </c>
      <c r="D481" s="2237">
        <v>487.55792067589766</v>
      </c>
      <c r="E481" s="2237">
        <v>2347.0456783588111</v>
      </c>
      <c r="F481" s="774"/>
    </row>
    <row r="482" spans="1:6" ht="15" customHeight="1">
      <c r="A482" s="2232"/>
      <c r="B482" s="786" t="s">
        <v>1002</v>
      </c>
      <c r="C482" s="2237">
        <v>503.11905795253165</v>
      </c>
      <c r="D482" s="2237">
        <v>249.03062661347104</v>
      </c>
      <c r="E482" s="2237">
        <v>752.14968456600263</v>
      </c>
      <c r="F482" s="774"/>
    </row>
    <row r="483" spans="1:6" ht="15" customHeight="1">
      <c r="A483" s="2232"/>
      <c r="B483" s="786" t="s">
        <v>1003</v>
      </c>
      <c r="C483" s="2237">
        <v>223.61609099150002</v>
      </c>
      <c r="D483" s="2237">
        <v>179.73524755325275</v>
      </c>
      <c r="E483" s="2237">
        <v>403.35133854475276</v>
      </c>
      <c r="F483" s="774"/>
    </row>
    <row r="484" spans="1:6" ht="15" customHeight="1">
      <c r="A484" s="2232"/>
      <c r="B484" s="786" t="s">
        <v>1004</v>
      </c>
      <c r="C484" s="2237">
        <v>68.381722025520219</v>
      </c>
      <c r="D484" s="2237">
        <v>90.040779121089997</v>
      </c>
      <c r="E484" s="2237">
        <v>158.42250114661022</v>
      </c>
      <c r="F484" s="774"/>
    </row>
    <row r="485" spans="1:6" ht="15" customHeight="1">
      <c r="A485" s="2232"/>
      <c r="B485" s="786" t="s">
        <v>1005</v>
      </c>
      <c r="C485" s="2237">
        <v>76.241690074430593</v>
      </c>
      <c r="D485" s="2237">
        <v>138.17796488198042</v>
      </c>
      <c r="E485" s="2237">
        <v>214.41965495641102</v>
      </c>
      <c r="F485" s="774"/>
    </row>
    <row r="486" spans="1:6" ht="15" customHeight="1">
      <c r="B486" s="2176" t="s">
        <v>969</v>
      </c>
      <c r="C486" s="791"/>
      <c r="D486" s="791"/>
      <c r="E486" s="791"/>
      <c r="F486" s="774"/>
    </row>
    <row r="487" spans="1:6" ht="15" customHeight="1">
      <c r="B487" s="781"/>
      <c r="C487" s="791"/>
      <c r="D487" s="791"/>
      <c r="E487" s="791"/>
      <c r="F487" s="774"/>
    </row>
    <row r="488" spans="1:6" ht="15" customHeight="1">
      <c r="B488" s="2546" t="s">
        <v>2255</v>
      </c>
      <c r="C488" s="2546"/>
      <c r="D488" s="2546"/>
      <c r="E488" s="2546"/>
      <c r="F488" s="774"/>
    </row>
    <row r="489" spans="1:6" ht="15" customHeight="1">
      <c r="B489" s="2246" t="s">
        <v>970</v>
      </c>
      <c r="C489" s="2248" t="s">
        <v>957</v>
      </c>
      <c r="D489" s="2248" t="s">
        <v>958</v>
      </c>
      <c r="E489" s="2248" t="s">
        <v>14</v>
      </c>
      <c r="F489" s="774"/>
    </row>
    <row r="490" spans="1:6" ht="15" customHeight="1">
      <c r="B490" s="2254" t="s">
        <v>14</v>
      </c>
      <c r="C490" s="2261">
        <v>244202</v>
      </c>
      <c r="D490" s="2261">
        <v>132727</v>
      </c>
      <c r="E490" s="2261">
        <v>376929</v>
      </c>
      <c r="F490" s="774"/>
    </row>
    <row r="491" spans="1:6" ht="15" customHeight="1">
      <c r="A491" s="2232"/>
      <c r="B491" s="786" t="s">
        <v>989</v>
      </c>
      <c r="C491" s="2237">
        <v>15018.728986333097</v>
      </c>
      <c r="D491" s="2237">
        <v>14810.646388760475</v>
      </c>
      <c r="E491" s="2237">
        <v>29829.375375093572</v>
      </c>
      <c r="F491" s="774"/>
    </row>
    <row r="492" spans="1:6" ht="15" customHeight="1">
      <c r="A492" s="2232"/>
      <c r="B492" s="786" t="s">
        <v>990</v>
      </c>
      <c r="C492" s="2237">
        <v>14787.032067715572</v>
      </c>
      <c r="D492" s="2237">
        <v>14597.039885361826</v>
      </c>
      <c r="E492" s="2237">
        <v>29384.071953077397</v>
      </c>
      <c r="F492" s="774"/>
    </row>
    <row r="493" spans="1:6" ht="15" customHeight="1">
      <c r="A493" s="2232"/>
      <c r="B493" s="786" t="s">
        <v>991</v>
      </c>
      <c r="C493" s="2237">
        <v>13864.261595311789</v>
      </c>
      <c r="D493" s="2237">
        <v>13681.778067077981</v>
      </c>
      <c r="E493" s="2237">
        <v>27546.039662389769</v>
      </c>
      <c r="F493" s="774"/>
    </row>
    <row r="494" spans="1:6" ht="15" customHeight="1">
      <c r="A494" s="2232"/>
      <c r="B494" s="786" t="s">
        <v>992</v>
      </c>
      <c r="C494" s="2237">
        <v>12280.260744760506</v>
      </c>
      <c r="D494" s="2237">
        <v>12336.478097889711</v>
      </c>
      <c r="E494" s="2237">
        <v>24616.738842650215</v>
      </c>
      <c r="F494" s="774"/>
    </row>
    <row r="495" spans="1:6" ht="15" customHeight="1">
      <c r="A495" s="2232"/>
      <c r="B495" s="786" t="s">
        <v>993</v>
      </c>
      <c r="C495" s="2237">
        <v>21391.621406328879</v>
      </c>
      <c r="D495" s="2237">
        <v>15243.471906873485</v>
      </c>
      <c r="E495" s="2237">
        <v>36635.093313202364</v>
      </c>
      <c r="F495" s="774"/>
    </row>
    <row r="496" spans="1:6" ht="15" customHeight="1">
      <c r="A496" s="2232"/>
      <c r="B496" s="786" t="s">
        <v>994</v>
      </c>
      <c r="C496" s="2237">
        <v>35180.034910080896</v>
      </c>
      <c r="D496" s="2237">
        <v>16214.892921707164</v>
      </c>
      <c r="E496" s="2237">
        <v>51394.92783178806</v>
      </c>
      <c r="F496" s="774"/>
    </row>
    <row r="497" spans="1:6" ht="15" customHeight="1">
      <c r="A497" s="2232"/>
      <c r="B497" s="786" t="s">
        <v>995</v>
      </c>
      <c r="C497" s="2237">
        <v>37214.949059420396</v>
      </c>
      <c r="D497" s="2237">
        <v>14070.551300856027</v>
      </c>
      <c r="E497" s="2237">
        <v>51285.500360276419</v>
      </c>
      <c r="F497" s="774"/>
    </row>
    <row r="498" spans="1:6" ht="15" customHeight="1">
      <c r="A498" s="2232"/>
      <c r="B498" s="786" t="s">
        <v>996</v>
      </c>
      <c r="C498" s="2237">
        <v>31386.198307461291</v>
      </c>
      <c r="D498" s="2237">
        <v>11060.963797180873</v>
      </c>
      <c r="E498" s="2237">
        <v>42447.162104642164</v>
      </c>
      <c r="F498" s="774"/>
    </row>
    <row r="499" spans="1:6" ht="15" customHeight="1">
      <c r="A499" s="2232"/>
      <c r="B499" s="786" t="s">
        <v>997</v>
      </c>
      <c r="C499" s="2237">
        <v>24230.59903984152</v>
      </c>
      <c r="D499" s="2237">
        <v>7888.9309221129079</v>
      </c>
      <c r="E499" s="2237">
        <v>32119.529961954424</v>
      </c>
      <c r="F499" s="774"/>
    </row>
    <row r="500" spans="1:6" ht="15" customHeight="1">
      <c r="A500" s="2232"/>
      <c r="B500" s="786" t="s">
        <v>998</v>
      </c>
      <c r="C500" s="2237">
        <v>17963.756414847081</v>
      </c>
      <c r="D500" s="2237">
        <v>5272.8526963517525</v>
      </c>
      <c r="E500" s="2237">
        <v>23236.609111198835</v>
      </c>
      <c r="F500" s="774"/>
    </row>
    <row r="501" spans="1:6" ht="15" customHeight="1">
      <c r="A501" s="2232"/>
      <c r="B501" s="786" t="s">
        <v>999</v>
      </c>
      <c r="C501" s="2237">
        <v>11422.781861007474</v>
      </c>
      <c r="D501" s="2237">
        <v>3260.3628667083694</v>
      </c>
      <c r="E501" s="2237">
        <v>14683.144727715844</v>
      </c>
      <c r="F501" s="774"/>
    </row>
    <row r="502" spans="1:6" ht="15" customHeight="1">
      <c r="A502" s="2232"/>
      <c r="B502" s="786" t="s">
        <v>1000</v>
      </c>
      <c r="C502" s="2237">
        <v>5642.2226345548252</v>
      </c>
      <c r="D502" s="2237">
        <v>1744.7906169587554</v>
      </c>
      <c r="E502" s="2237">
        <v>7387.0132515135801</v>
      </c>
      <c r="F502" s="774"/>
    </row>
    <row r="503" spans="1:6" ht="15" customHeight="1">
      <c r="A503" s="2232"/>
      <c r="B503" s="786" t="s">
        <v>1001</v>
      </c>
      <c r="C503" s="2237">
        <v>1964.8623083422099</v>
      </c>
      <c r="D503" s="2237">
        <v>977.36891247867402</v>
      </c>
      <c r="E503" s="2237">
        <v>2942.2312208208841</v>
      </c>
      <c r="F503" s="774"/>
    </row>
    <row r="504" spans="1:6" ht="15" customHeight="1">
      <c r="A504" s="2232"/>
      <c r="B504" s="786" t="s">
        <v>1002</v>
      </c>
      <c r="C504" s="2237">
        <v>872.59558530611014</v>
      </c>
      <c r="D504" s="2237">
        <v>608.47068375805463</v>
      </c>
      <c r="E504" s="2237">
        <v>1481.0662690641648</v>
      </c>
      <c r="F504" s="774"/>
    </row>
    <row r="505" spans="1:6" ht="15" customHeight="1">
      <c r="A505" s="2232"/>
      <c r="B505" s="786" t="s">
        <v>1003</v>
      </c>
      <c r="C505" s="2237">
        <v>500.41145091644159</v>
      </c>
      <c r="D505" s="2237">
        <v>410.91559783120209</v>
      </c>
      <c r="E505" s="2237">
        <v>911.32704874764363</v>
      </c>
      <c r="F505" s="774"/>
    </row>
    <row r="506" spans="1:6" ht="15" customHeight="1">
      <c r="A506" s="2232"/>
      <c r="B506" s="786" t="s">
        <v>1004</v>
      </c>
      <c r="C506" s="2237">
        <v>216.01593063616619</v>
      </c>
      <c r="D506" s="2237">
        <v>233.77424005541747</v>
      </c>
      <c r="E506" s="2237">
        <v>449.79017069158368</v>
      </c>
      <c r="F506" s="774"/>
    </row>
    <row r="507" spans="1:6" ht="15" customHeight="1">
      <c r="A507" s="2232"/>
      <c r="B507" s="786" t="s">
        <v>1005</v>
      </c>
      <c r="C507" s="2237">
        <v>265.57998105399201</v>
      </c>
      <c r="D507" s="2237">
        <v>313.56174487481985</v>
      </c>
      <c r="E507" s="2237">
        <v>579.14172592881187</v>
      </c>
      <c r="F507" s="774"/>
    </row>
    <row r="508" spans="1:6" ht="15" customHeight="1">
      <c r="B508" s="2176" t="s">
        <v>969</v>
      </c>
      <c r="C508" s="791"/>
      <c r="D508" s="791"/>
      <c r="E508" s="791"/>
      <c r="F508" s="774"/>
    </row>
    <row r="509" spans="1:6" ht="15" customHeight="1">
      <c r="B509" s="781"/>
      <c r="C509" s="791"/>
      <c r="D509" s="791"/>
      <c r="E509" s="791"/>
      <c r="F509" s="774"/>
    </row>
    <row r="510" spans="1:6" ht="15" customHeight="1">
      <c r="B510" s="2546" t="s">
        <v>2254</v>
      </c>
      <c r="C510" s="2546"/>
      <c r="D510" s="2546"/>
      <c r="E510" s="2546"/>
      <c r="F510" s="774"/>
    </row>
    <row r="511" spans="1:6" ht="15" customHeight="1">
      <c r="B511" s="2246" t="s">
        <v>970</v>
      </c>
      <c r="C511" s="2248" t="s">
        <v>957</v>
      </c>
      <c r="D511" s="2248" t="s">
        <v>958</v>
      </c>
      <c r="E511" s="2248" t="s">
        <v>14</v>
      </c>
      <c r="F511" s="796"/>
    </row>
    <row r="512" spans="1:6" ht="15" customHeight="1">
      <c r="B512" s="2254" t="s">
        <v>14</v>
      </c>
      <c r="C512" s="2261">
        <v>51392</v>
      </c>
      <c r="D512" s="2261">
        <v>52505</v>
      </c>
      <c r="E512" s="2261">
        <v>103897</v>
      </c>
      <c r="F512" s="774"/>
    </row>
    <row r="513" spans="1:6" ht="15" customHeight="1">
      <c r="A513" s="2232"/>
      <c r="B513" s="786" t="s">
        <v>989</v>
      </c>
      <c r="C513" s="2237">
        <v>7211.7002070393373</v>
      </c>
      <c r="D513" s="2237">
        <v>7072.4656733013271</v>
      </c>
      <c r="E513" s="2237">
        <v>14284.165880340664</v>
      </c>
      <c r="F513" s="774"/>
    </row>
    <row r="514" spans="1:6" ht="15" customHeight="1">
      <c r="A514" s="2232"/>
      <c r="B514" s="786" t="s">
        <v>990</v>
      </c>
      <c r="C514" s="2237">
        <v>6993.6496894409938</v>
      </c>
      <c r="D514" s="2237">
        <v>6971.8213853450625</v>
      </c>
      <c r="E514" s="2237">
        <v>13965.471074786055</v>
      </c>
      <c r="F514" s="774"/>
    </row>
    <row r="515" spans="1:6" ht="15" customHeight="1">
      <c r="A515" s="2232"/>
      <c r="B515" s="786" t="s">
        <v>991</v>
      </c>
      <c r="C515" s="2237">
        <v>6723.3316733127449</v>
      </c>
      <c r="D515" s="2237">
        <v>6815.8270294275308</v>
      </c>
      <c r="E515" s="2237">
        <v>13539.158702740275</v>
      </c>
      <c r="F515" s="774"/>
    </row>
    <row r="516" spans="1:6" ht="15" customHeight="1">
      <c r="A516" s="2232"/>
      <c r="B516" s="786" t="s">
        <v>992</v>
      </c>
      <c r="C516" s="2237">
        <v>6193.4509316770182</v>
      </c>
      <c r="D516" s="2237">
        <v>6384.9830900109428</v>
      </c>
      <c r="E516" s="2237">
        <v>12578.434021687961</v>
      </c>
      <c r="F516" s="774"/>
    </row>
    <row r="517" spans="1:6" ht="15" customHeight="1">
      <c r="A517" s="2232"/>
      <c r="B517" s="786" t="s">
        <v>993</v>
      </c>
      <c r="C517" s="2237">
        <v>5626.1660402078123</v>
      </c>
      <c r="D517" s="2237">
        <v>5950.4469831466595</v>
      </c>
      <c r="E517" s="2237">
        <v>11576.613023354472</v>
      </c>
      <c r="F517" s="774"/>
    </row>
    <row r="518" spans="1:6" ht="15" customHeight="1">
      <c r="A518" s="2232"/>
      <c r="B518" s="786" t="s">
        <v>994</v>
      </c>
      <c r="C518" s="2237">
        <v>4753.9677018633538</v>
      </c>
      <c r="D518" s="2237">
        <v>5085.4251240741478</v>
      </c>
      <c r="E518" s="2237">
        <v>9839.3928259375025</v>
      </c>
      <c r="F518" s="774"/>
    </row>
    <row r="519" spans="1:6" ht="15" customHeight="1">
      <c r="A519" s="2232"/>
      <c r="B519" s="786" t="s">
        <v>995</v>
      </c>
      <c r="C519" s="2237">
        <v>3624.7191696045829</v>
      </c>
      <c r="D519" s="2237">
        <v>3909.0621065019177</v>
      </c>
      <c r="E519" s="2237">
        <v>7533.7812761065006</v>
      </c>
      <c r="F519" s="774"/>
    </row>
    <row r="520" spans="1:6" ht="15" customHeight="1">
      <c r="A520" s="2232"/>
      <c r="B520" s="786" t="s">
        <v>996</v>
      </c>
      <c r="C520" s="2237">
        <v>2792.0960662525881</v>
      </c>
      <c r="D520" s="2237">
        <v>3019.9367612738079</v>
      </c>
      <c r="E520" s="2237">
        <v>5812.0328275263964</v>
      </c>
      <c r="F520" s="774"/>
    </row>
    <row r="521" spans="1:6" ht="15" customHeight="1">
      <c r="A521" s="2232"/>
      <c r="B521" s="786" t="s">
        <v>997</v>
      </c>
      <c r="C521" s="2237">
        <v>1937.2718805264765</v>
      </c>
      <c r="D521" s="2237">
        <v>2097.1967617883702</v>
      </c>
      <c r="E521" s="2237">
        <v>4034.4686423148469</v>
      </c>
      <c r="F521" s="774"/>
    </row>
    <row r="522" spans="1:6" ht="15" customHeight="1">
      <c r="A522" s="2232"/>
      <c r="B522" s="786" t="s">
        <v>998</v>
      </c>
      <c r="C522" s="2237">
        <v>1463.9701863354037</v>
      </c>
      <c r="D522" s="2237">
        <v>1551.0166551810005</v>
      </c>
      <c r="E522" s="2237">
        <v>3014.9868415164042</v>
      </c>
      <c r="F522" s="774"/>
    </row>
    <row r="523" spans="1:6" ht="15" customHeight="1">
      <c r="A523" s="2232"/>
      <c r="B523" s="786" t="s">
        <v>999</v>
      </c>
      <c r="C523" s="2237">
        <v>1156.0536678225769</v>
      </c>
      <c r="D523" s="2237">
        <v>1157.9208712009431</v>
      </c>
      <c r="E523" s="2237">
        <v>2313.9745390235203</v>
      </c>
      <c r="F523" s="774"/>
    </row>
    <row r="524" spans="1:6" ht="15" customHeight="1">
      <c r="A524" s="2232"/>
      <c r="B524" s="786" t="s">
        <v>1000</v>
      </c>
      <c r="C524" s="2237">
        <v>911.55610766045527</v>
      </c>
      <c r="D524" s="2237">
        <v>853.1959879313639</v>
      </c>
      <c r="E524" s="2237">
        <v>1764.7520955918192</v>
      </c>
      <c r="F524" s="774"/>
    </row>
    <row r="525" spans="1:6" ht="15" customHeight="1">
      <c r="A525" s="2232"/>
      <c r="B525" s="786" t="s">
        <v>1001</v>
      </c>
      <c r="C525" s="2237">
        <v>728.70435941607536</v>
      </c>
      <c r="D525" s="2237">
        <v>590.33884576059984</v>
      </c>
      <c r="E525" s="2237">
        <v>1319.0432051766752</v>
      </c>
      <c r="F525" s="774"/>
    </row>
    <row r="526" spans="1:6" ht="15" customHeight="1">
      <c r="A526" s="2232"/>
      <c r="B526" s="786" t="s">
        <v>1002</v>
      </c>
      <c r="C526" s="2237">
        <v>538.13002070393372</v>
      </c>
      <c r="D526" s="2237">
        <v>410.78680673388192</v>
      </c>
      <c r="E526" s="2237">
        <v>948.91682743781564</v>
      </c>
      <c r="F526" s="774"/>
    </row>
    <row r="527" spans="1:6" ht="15" customHeight="1">
      <c r="A527" s="2232"/>
      <c r="B527" s="786" t="s">
        <v>1003</v>
      </c>
      <c r="C527" s="2237">
        <v>351.7550226905401</v>
      </c>
      <c r="D527" s="2237">
        <v>268.23932922358631</v>
      </c>
      <c r="E527" s="2237">
        <v>619.99435191412636</v>
      </c>
      <c r="F527" s="774"/>
    </row>
    <row r="528" spans="1:6" ht="15" customHeight="1">
      <c r="A528" s="2232"/>
      <c r="B528" s="786" t="s">
        <v>1004</v>
      </c>
      <c r="C528" s="2237">
        <v>170.55684713650561</v>
      </c>
      <c r="D528" s="2237">
        <v>162.29865269900111</v>
      </c>
      <c r="E528" s="2237">
        <v>332.85549983550675</v>
      </c>
      <c r="F528" s="774"/>
    </row>
    <row r="529" spans="1:6" ht="15" customHeight="1">
      <c r="A529" s="2232"/>
      <c r="B529" s="786" t="s">
        <v>1005</v>
      </c>
      <c r="C529" s="2237">
        <v>214.89571554287622</v>
      </c>
      <c r="D529" s="2237">
        <v>203.87420889324241</v>
      </c>
      <c r="E529" s="2237">
        <v>418.76992443611863</v>
      </c>
      <c r="F529" s="774"/>
    </row>
    <row r="530" spans="1:6" ht="15" customHeight="1">
      <c r="B530" s="2176" t="s">
        <v>969</v>
      </c>
      <c r="C530" s="791"/>
      <c r="D530" s="791"/>
      <c r="E530" s="791"/>
      <c r="F530" s="774"/>
    </row>
    <row r="531" spans="1:6" ht="15" customHeight="1">
      <c r="B531" s="781"/>
      <c r="C531" s="791"/>
      <c r="D531" s="791"/>
      <c r="E531" s="791"/>
      <c r="F531" s="774"/>
    </row>
    <row r="532" spans="1:6" ht="15" customHeight="1">
      <c r="B532" s="2546" t="s">
        <v>2253</v>
      </c>
      <c r="C532" s="2546"/>
      <c r="D532" s="2546"/>
      <c r="E532" s="2546"/>
      <c r="F532" s="774"/>
    </row>
    <row r="533" spans="1:6" ht="15" customHeight="1">
      <c r="B533" s="2546"/>
      <c r="C533" s="2546"/>
      <c r="D533" s="2546"/>
      <c r="E533" s="2546"/>
      <c r="F533" s="774"/>
    </row>
    <row r="534" spans="1:6" ht="15" customHeight="1">
      <c r="B534" s="2246" t="s">
        <v>970</v>
      </c>
      <c r="C534" s="2248" t="s">
        <v>957</v>
      </c>
      <c r="D534" s="2248" t="s">
        <v>958</v>
      </c>
      <c r="E534" s="2248" t="s">
        <v>14</v>
      </c>
      <c r="F534" s="774"/>
    </row>
    <row r="535" spans="1:6" ht="15" customHeight="1">
      <c r="B535" s="2254" t="s">
        <v>14</v>
      </c>
      <c r="C535" s="2261">
        <v>192810</v>
      </c>
      <c r="D535" s="2261">
        <v>80222</v>
      </c>
      <c r="E535" s="2261">
        <v>273032</v>
      </c>
      <c r="F535" s="774"/>
    </row>
    <row r="536" spans="1:6" ht="15" customHeight="1">
      <c r="A536" s="2232"/>
      <c r="B536" s="786" t="s">
        <v>989</v>
      </c>
      <c r="C536" s="2237">
        <v>7807.0287792937597</v>
      </c>
      <c r="D536" s="2237">
        <v>7738.1807154591479</v>
      </c>
      <c r="E536" s="2237">
        <v>15545.209494752908</v>
      </c>
      <c r="F536" s="774"/>
    </row>
    <row r="537" spans="1:6" ht="15" customHeight="1">
      <c r="A537" s="2232"/>
      <c r="B537" s="786" t="s">
        <v>990</v>
      </c>
      <c r="C537" s="2237">
        <v>7793.3823782745785</v>
      </c>
      <c r="D537" s="2237">
        <v>7625.2185000167638</v>
      </c>
      <c r="E537" s="2237">
        <v>15418.600878291341</v>
      </c>
      <c r="F537" s="774"/>
    </row>
    <row r="538" spans="1:6" ht="15" customHeight="1">
      <c r="A538" s="2232"/>
      <c r="B538" s="786" t="s">
        <v>991</v>
      </c>
      <c r="C538" s="2237">
        <v>7140.9299219990435</v>
      </c>
      <c r="D538" s="2237">
        <v>6865.9510376504504</v>
      </c>
      <c r="E538" s="2237">
        <v>14006.880959649494</v>
      </c>
      <c r="F538" s="774"/>
    </row>
    <row r="539" spans="1:6" ht="15" customHeight="1">
      <c r="A539" s="2232"/>
      <c r="B539" s="786" t="s">
        <v>992</v>
      </c>
      <c r="C539" s="2237">
        <v>6086.8098130834878</v>
      </c>
      <c r="D539" s="2237">
        <v>5951.495007878767</v>
      </c>
      <c r="E539" s="2237">
        <v>12038.304820962254</v>
      </c>
      <c r="F539" s="774"/>
    </row>
    <row r="540" spans="1:6" ht="15" customHeight="1">
      <c r="A540" s="2232"/>
      <c r="B540" s="786" t="s">
        <v>993</v>
      </c>
      <c r="C540" s="2237">
        <v>15765.455366121065</v>
      </c>
      <c r="D540" s="2237">
        <v>9293.0249237268254</v>
      </c>
      <c r="E540" s="2237">
        <v>25058.480289847888</v>
      </c>
      <c r="F540" s="774"/>
    </row>
    <row r="541" spans="1:6" ht="15" customHeight="1">
      <c r="A541" s="2232"/>
      <c r="B541" s="786" t="s">
        <v>994</v>
      </c>
      <c r="C541" s="2237">
        <v>30426.067208217544</v>
      </c>
      <c r="D541" s="2237">
        <v>11129.467797633017</v>
      </c>
      <c r="E541" s="2237">
        <v>41555.535005850557</v>
      </c>
      <c r="F541" s="774"/>
    </row>
    <row r="542" spans="1:6" ht="15" customHeight="1">
      <c r="A542" s="2232"/>
      <c r="B542" s="786" t="s">
        <v>995</v>
      </c>
      <c r="C542" s="2237">
        <v>33590.229889815811</v>
      </c>
      <c r="D542" s="2237">
        <v>10161.48919435411</v>
      </c>
      <c r="E542" s="2237">
        <v>43751.719084169919</v>
      </c>
      <c r="F542" s="774"/>
    </row>
    <row r="543" spans="1:6" ht="15" customHeight="1">
      <c r="A543" s="2232"/>
      <c r="B543" s="786" t="s">
        <v>996</v>
      </c>
      <c r="C543" s="2237">
        <v>28594.102241208704</v>
      </c>
      <c r="D543" s="2237">
        <v>8041.0270359070664</v>
      </c>
      <c r="E543" s="2237">
        <v>36635.129277115768</v>
      </c>
      <c r="F543" s="774"/>
    </row>
    <row r="544" spans="1:6" ht="15" customHeight="1">
      <c r="A544" s="2232"/>
      <c r="B544" s="786" t="s">
        <v>997</v>
      </c>
      <c r="C544" s="2237">
        <v>22293.327159315042</v>
      </c>
      <c r="D544" s="2237">
        <v>5791.7341603245377</v>
      </c>
      <c r="E544" s="2237">
        <v>28085.061319639579</v>
      </c>
      <c r="F544" s="774"/>
    </row>
    <row r="545" spans="1:6" ht="15" customHeight="1">
      <c r="A545" s="2232"/>
      <c r="B545" s="786" t="s">
        <v>998</v>
      </c>
      <c r="C545" s="2237">
        <v>16499.786228511679</v>
      </c>
      <c r="D545" s="2237">
        <v>3721.8360411707522</v>
      </c>
      <c r="E545" s="2237">
        <v>20221.62226968243</v>
      </c>
      <c r="F545" s="774"/>
    </row>
    <row r="546" spans="1:6" ht="15" customHeight="1">
      <c r="A546" s="2232"/>
      <c r="B546" s="786" t="s">
        <v>999</v>
      </c>
      <c r="C546" s="2237">
        <v>10266.728193184897</v>
      </c>
      <c r="D546" s="2237">
        <v>2102.4419955074263</v>
      </c>
      <c r="E546" s="2237">
        <v>12369.170188692324</v>
      </c>
      <c r="F546" s="774"/>
    </row>
    <row r="547" spans="1:6" ht="15" customHeight="1">
      <c r="A547" s="2232"/>
      <c r="B547" s="786" t="s">
        <v>1000</v>
      </c>
      <c r="C547" s="2237">
        <v>4730.6665268943698</v>
      </c>
      <c r="D547" s="2237">
        <v>891.59462902739153</v>
      </c>
      <c r="E547" s="2237">
        <v>5622.2611559217612</v>
      </c>
      <c r="F547" s="774"/>
    </row>
    <row r="548" spans="1:6" ht="15" customHeight="1">
      <c r="A548" s="2232"/>
      <c r="B548" s="786" t="s">
        <v>1001</v>
      </c>
      <c r="C548" s="2237">
        <v>1236.1579489261346</v>
      </c>
      <c r="D548" s="2237">
        <v>387.03006671807424</v>
      </c>
      <c r="E548" s="2237">
        <v>1623.1880156442089</v>
      </c>
      <c r="F548" s="774"/>
    </row>
    <row r="549" spans="1:6" ht="15" customHeight="1">
      <c r="A549" s="2232"/>
      <c r="B549" s="786" t="s">
        <v>1002</v>
      </c>
      <c r="C549" s="2237">
        <v>334.46556460217641</v>
      </c>
      <c r="D549" s="2237">
        <v>197.68387702417274</v>
      </c>
      <c r="E549" s="2237">
        <v>532.14944162634913</v>
      </c>
      <c r="F549" s="774"/>
    </row>
    <row r="550" spans="1:6" ht="15" customHeight="1">
      <c r="A550" s="2232"/>
      <c r="B550" s="786" t="s">
        <v>1003</v>
      </c>
      <c r="C550" s="2237">
        <v>148.65642822590152</v>
      </c>
      <c r="D550" s="2237">
        <v>142.67626860761578</v>
      </c>
      <c r="E550" s="2237">
        <v>291.33269683351728</v>
      </c>
      <c r="F550" s="774"/>
    </row>
    <row r="551" spans="1:6" ht="15" customHeight="1">
      <c r="A551" s="2232"/>
      <c r="B551" s="786" t="s">
        <v>1004</v>
      </c>
      <c r="C551" s="2237">
        <v>45.459083499660572</v>
      </c>
      <c r="D551" s="2237">
        <v>71.475587356416369</v>
      </c>
      <c r="E551" s="2237">
        <v>116.93467085607693</v>
      </c>
      <c r="F551" s="774"/>
    </row>
    <row r="552" spans="1:6" ht="15" customHeight="1">
      <c r="A552" s="2232"/>
      <c r="B552" s="786" t="s">
        <v>1005</v>
      </c>
      <c r="C552" s="2237">
        <v>50.684265511115811</v>
      </c>
      <c r="D552" s="2237">
        <v>109.68753598157741</v>
      </c>
      <c r="E552" s="2237">
        <v>160.37180149269324</v>
      </c>
      <c r="F552" s="774"/>
    </row>
    <row r="553" spans="1:6" ht="15" customHeight="1">
      <c r="B553" s="2176" t="s">
        <v>969</v>
      </c>
      <c r="C553" s="791"/>
      <c r="D553" s="791"/>
      <c r="E553" s="791"/>
      <c r="F553" s="774"/>
    </row>
    <row r="554" spans="1:6" ht="15" customHeight="1">
      <c r="B554" s="781"/>
      <c r="C554" s="791"/>
      <c r="D554" s="791"/>
      <c r="E554" s="791"/>
      <c r="F554" s="774"/>
    </row>
    <row r="555" spans="1:6" ht="15" customHeight="1">
      <c r="B555" s="2546" t="s">
        <v>2252</v>
      </c>
      <c r="C555" s="2546"/>
      <c r="D555" s="2546"/>
      <c r="E555" s="2546"/>
      <c r="F555" s="774"/>
    </row>
    <row r="556" spans="1:6" ht="15" customHeight="1">
      <c r="B556" s="2246" t="s">
        <v>970</v>
      </c>
      <c r="C556" s="2248" t="s">
        <v>957</v>
      </c>
      <c r="D556" s="2248" t="s">
        <v>958</v>
      </c>
      <c r="E556" s="2248" t="s">
        <v>14</v>
      </c>
      <c r="F556" s="774"/>
    </row>
    <row r="557" spans="1:6" ht="15" customHeight="1">
      <c r="B557" s="2254" t="s">
        <v>14</v>
      </c>
      <c r="C557" s="2261">
        <v>133492</v>
      </c>
      <c r="D557" s="2261">
        <v>57800</v>
      </c>
      <c r="E557" s="2261">
        <v>191292</v>
      </c>
      <c r="F557" s="774"/>
    </row>
    <row r="558" spans="1:6" ht="15" customHeight="1">
      <c r="A558" s="2232"/>
      <c r="B558" s="786" t="s">
        <v>989</v>
      </c>
      <c r="C558" s="2237">
        <v>9026.0665827387456</v>
      </c>
      <c r="D558" s="2237">
        <v>6988.8741330336698</v>
      </c>
      <c r="E558" s="2237">
        <v>16014.940715772416</v>
      </c>
      <c r="F558" s="774"/>
    </row>
    <row r="559" spans="1:6" ht="15" customHeight="1">
      <c r="A559" s="2232"/>
      <c r="B559" s="786" t="s">
        <v>990</v>
      </c>
      <c r="C559" s="2237">
        <v>8865.3043420077574</v>
      </c>
      <c r="D559" s="2237">
        <v>6888.6805513099262</v>
      </c>
      <c r="E559" s="2237">
        <v>15753.984893317684</v>
      </c>
      <c r="F559" s="774"/>
    </row>
    <row r="560" spans="1:6" ht="15" customHeight="1">
      <c r="A560" s="2232"/>
      <c r="B560" s="786" t="s">
        <v>991</v>
      </c>
      <c r="C560" s="2237">
        <v>8345.5397633256143</v>
      </c>
      <c r="D560" s="2237">
        <v>6581.6486355469442</v>
      </c>
      <c r="E560" s="2237">
        <v>14927.188398872557</v>
      </c>
      <c r="F560" s="774"/>
    </row>
    <row r="561" spans="1:6" ht="15" customHeight="1">
      <c r="A561" s="2232"/>
      <c r="B561" s="786" t="s">
        <v>992</v>
      </c>
      <c r="C561" s="2237">
        <v>7440.0584155295419</v>
      </c>
      <c r="D561" s="2237">
        <v>6040.8163901453872</v>
      </c>
      <c r="E561" s="2237">
        <v>13480.874805674928</v>
      </c>
      <c r="F561" s="774"/>
    </row>
    <row r="562" spans="1:6" ht="15" customHeight="1">
      <c r="A562" s="2232"/>
      <c r="B562" s="786" t="s">
        <v>993</v>
      </c>
      <c r="C562" s="2237">
        <v>11920.152928042899</v>
      </c>
      <c r="D562" s="2237">
        <v>6602.8419913470143</v>
      </c>
      <c r="E562" s="2237">
        <v>18522.994919389912</v>
      </c>
      <c r="F562" s="774"/>
    </row>
    <row r="563" spans="1:6" ht="15" customHeight="1">
      <c r="A563" s="2232"/>
      <c r="B563" s="786" t="s">
        <v>994</v>
      </c>
      <c r="C563" s="2237">
        <v>18697.211139648767</v>
      </c>
      <c r="D563" s="2237">
        <v>6470.875994335709</v>
      </c>
      <c r="E563" s="2237">
        <v>25168.087133984474</v>
      </c>
      <c r="F563" s="774"/>
    </row>
    <row r="564" spans="1:6" ht="15" customHeight="1">
      <c r="A564" s="2232"/>
      <c r="B564" s="786" t="s">
        <v>995</v>
      </c>
      <c r="C564" s="2237">
        <v>19495.807595473369</v>
      </c>
      <c r="D564" s="2237">
        <v>5391.3036562714569</v>
      </c>
      <c r="E564" s="2237">
        <v>24887.111251744827</v>
      </c>
      <c r="F564" s="774"/>
    </row>
    <row r="565" spans="1:6" ht="15" customHeight="1">
      <c r="A565" s="2232"/>
      <c r="B565" s="786" t="s">
        <v>996</v>
      </c>
      <c r="C565" s="2237">
        <v>16388.928787106281</v>
      </c>
      <c r="D565" s="2237">
        <v>4214.5957376581928</v>
      </c>
      <c r="E565" s="2237">
        <v>20603.524524764471</v>
      </c>
      <c r="F565" s="774"/>
    </row>
    <row r="566" spans="1:6" ht="15" customHeight="1">
      <c r="A566" s="2232"/>
      <c r="B566" s="786" t="s">
        <v>997</v>
      </c>
      <c r="C566" s="2237">
        <v>12608.516913310184</v>
      </c>
      <c r="D566" s="2237">
        <v>2980.7607237241027</v>
      </c>
      <c r="E566" s="2237">
        <v>15589.277637034287</v>
      </c>
      <c r="F566" s="774"/>
    </row>
    <row r="567" spans="1:6" ht="15" customHeight="1">
      <c r="A567" s="2232"/>
      <c r="B567" s="786" t="s">
        <v>998</v>
      </c>
      <c r="C567" s="2237">
        <v>9353.1220596351668</v>
      </c>
      <c r="D567" s="2237">
        <v>2058.6164470035187</v>
      </c>
      <c r="E567" s="2237">
        <v>11411.738506638687</v>
      </c>
      <c r="F567" s="774"/>
    </row>
    <row r="568" spans="1:6" ht="15" customHeight="1">
      <c r="A568" s="2232"/>
      <c r="B568" s="786" t="s">
        <v>999</v>
      </c>
      <c r="C568" s="2237">
        <v>5992.8161751493799</v>
      </c>
      <c r="D568" s="2237">
        <v>1361.2567187381865</v>
      </c>
      <c r="E568" s="2237">
        <v>7354.0728938875673</v>
      </c>
      <c r="F568" s="774"/>
    </row>
    <row r="569" spans="1:6" ht="15" customHeight="1">
      <c r="A569" s="2232"/>
      <c r="B569" s="786" t="s">
        <v>1000</v>
      </c>
      <c r="C569" s="2237">
        <v>3028.7246904140884</v>
      </c>
      <c r="D569" s="2237">
        <v>832.22584518153678</v>
      </c>
      <c r="E569" s="2237">
        <v>3860.9505355956248</v>
      </c>
      <c r="F569" s="774"/>
    </row>
    <row r="570" spans="1:6" ht="15" customHeight="1">
      <c r="A570" s="2232"/>
      <c r="B570" s="786" t="s">
        <v>1001</v>
      </c>
      <c r="C570" s="2237">
        <v>1137.5859129617565</v>
      </c>
      <c r="D570" s="2237">
        <v>516.12055476439525</v>
      </c>
      <c r="E570" s="2237">
        <v>1653.7064677261519</v>
      </c>
      <c r="F570" s="774"/>
    </row>
    <row r="571" spans="1:6" ht="15" customHeight="1">
      <c r="A571" s="2232"/>
      <c r="B571" s="786" t="s">
        <v>1002</v>
      </c>
      <c r="C571" s="2237">
        <v>548.41881851556127</v>
      </c>
      <c r="D571" s="2237">
        <v>340.53659317189948</v>
      </c>
      <c r="E571" s="2237">
        <v>888.95541168746081</v>
      </c>
      <c r="F571" s="774"/>
    </row>
    <row r="572" spans="1:6" ht="15" customHeight="1">
      <c r="A572" s="2232"/>
      <c r="B572" s="786" t="s">
        <v>1003</v>
      </c>
      <c r="C572" s="2237">
        <v>323.19773800961525</v>
      </c>
      <c r="D572" s="2237">
        <v>225.89681012536124</v>
      </c>
      <c r="E572" s="2237">
        <v>549.09454813497655</v>
      </c>
      <c r="F572" s="774"/>
    </row>
    <row r="573" spans="1:6" ht="15" customHeight="1">
      <c r="A573" s="2232"/>
      <c r="B573" s="786" t="s">
        <v>1004</v>
      </c>
      <c r="C573" s="2237">
        <v>143.28681450552156</v>
      </c>
      <c r="D573" s="2237">
        <v>132.82183588834141</v>
      </c>
      <c r="E573" s="2237">
        <v>276.108650393863</v>
      </c>
      <c r="F573" s="774"/>
    </row>
    <row r="574" spans="1:6" ht="15" customHeight="1">
      <c r="A574" s="2232"/>
      <c r="B574" s="786" t="s">
        <v>1005</v>
      </c>
      <c r="C574" s="2237">
        <v>177.21211422919731</v>
      </c>
      <c r="D574" s="2237">
        <v>172.01585282804643</v>
      </c>
      <c r="E574" s="2237">
        <v>349.22796705724375</v>
      </c>
      <c r="F574" s="774"/>
    </row>
    <row r="575" spans="1:6" ht="15" customHeight="1">
      <c r="B575" s="2176" t="s">
        <v>969</v>
      </c>
      <c r="C575" s="791"/>
      <c r="D575" s="791"/>
      <c r="E575" s="791"/>
      <c r="F575" s="774"/>
    </row>
    <row r="576" spans="1:6" ht="15" customHeight="1">
      <c r="B576" s="781"/>
      <c r="C576" s="791"/>
      <c r="D576" s="791"/>
      <c r="E576" s="791"/>
      <c r="F576" s="774"/>
    </row>
    <row r="577" spans="1:6" ht="15" customHeight="1">
      <c r="B577" s="2546" t="s">
        <v>2251</v>
      </c>
      <c r="C577" s="2546"/>
      <c r="D577" s="2546"/>
      <c r="E577" s="2546"/>
      <c r="F577" s="774"/>
    </row>
    <row r="578" spans="1:6" ht="15" customHeight="1">
      <c r="B578" s="2246" t="s">
        <v>970</v>
      </c>
      <c r="C578" s="2248" t="s">
        <v>957</v>
      </c>
      <c r="D578" s="2248" t="s">
        <v>958</v>
      </c>
      <c r="E578" s="2248" t="s">
        <v>14</v>
      </c>
      <c r="F578" s="774"/>
    </row>
    <row r="579" spans="1:6" ht="15" customHeight="1">
      <c r="B579" s="2254" t="s">
        <v>14</v>
      </c>
      <c r="C579" s="2261">
        <v>36268</v>
      </c>
      <c r="D579" s="2261">
        <v>36963</v>
      </c>
      <c r="E579" s="2261">
        <v>73231</v>
      </c>
      <c r="F579" s="774"/>
    </row>
    <row r="580" spans="1:6" ht="15" customHeight="1">
      <c r="A580" s="2232"/>
      <c r="B580" s="786" t="s">
        <v>989</v>
      </c>
      <c r="C580" s="2237">
        <v>5089.3902379534302</v>
      </c>
      <c r="D580" s="2237">
        <v>4978.9457895864571</v>
      </c>
      <c r="E580" s="2237">
        <v>10068.336027539888</v>
      </c>
      <c r="F580" s="774"/>
    </row>
    <row r="581" spans="1:6" ht="15" customHeight="1">
      <c r="A581" s="2232"/>
      <c r="B581" s="786" t="s">
        <v>990</v>
      </c>
      <c r="C581" s="2237">
        <v>4935.5091636178004</v>
      </c>
      <c r="D581" s="2237">
        <v>4908.0932076280269</v>
      </c>
      <c r="E581" s="2237">
        <v>9843.6023712458264</v>
      </c>
      <c r="F581" s="774"/>
    </row>
    <row r="582" spans="1:6" ht="15" customHeight="1">
      <c r="A582" s="2232"/>
      <c r="B582" s="786" t="s">
        <v>991</v>
      </c>
      <c r="C582" s="2237">
        <v>4744.7422386306553</v>
      </c>
      <c r="D582" s="2237">
        <v>4798.2747260019014</v>
      </c>
      <c r="E582" s="2237">
        <v>9543.0169646325558</v>
      </c>
      <c r="F582" s="774"/>
    </row>
    <row r="583" spans="1:6" ht="15" customHeight="1">
      <c r="A583" s="2232"/>
      <c r="B583" s="786" t="s">
        <v>992</v>
      </c>
      <c r="C583" s="2237">
        <v>4370.7985365438608</v>
      </c>
      <c r="D583" s="2237">
        <v>4494.9648596528805</v>
      </c>
      <c r="E583" s="2237">
        <v>8865.7633961967404</v>
      </c>
      <c r="F583" s="774"/>
    </row>
    <row r="584" spans="1:6" ht="15" customHeight="1">
      <c r="A584" s="2232"/>
      <c r="B584" s="786" t="s">
        <v>993</v>
      </c>
      <c r="C584" s="2237">
        <v>3970.4582414822721</v>
      </c>
      <c r="D584" s="2237">
        <v>4189.0557439872391</v>
      </c>
      <c r="E584" s="2237">
        <v>8159.5139854695117</v>
      </c>
      <c r="F584" s="774"/>
    </row>
    <row r="585" spans="1:6" ht="15" customHeight="1">
      <c r="A585" s="2232"/>
      <c r="B585" s="786" t="s">
        <v>994</v>
      </c>
      <c r="C585" s="2237">
        <v>3354.936577895005</v>
      </c>
      <c r="D585" s="2237">
        <v>3580.0889222198407</v>
      </c>
      <c r="E585" s="2237">
        <v>6935.0255001148453</v>
      </c>
      <c r="F585" s="774"/>
    </row>
    <row r="586" spans="1:6" ht="15" customHeight="1">
      <c r="A586" s="2232"/>
      <c r="B586" s="786" t="s">
        <v>995</v>
      </c>
      <c r="C586" s="2237">
        <v>2558.0112632942678</v>
      </c>
      <c r="D586" s="2237">
        <v>2751.9410083350231</v>
      </c>
      <c r="E586" s="2237">
        <v>5309.9522716292904</v>
      </c>
      <c r="F586" s="774"/>
    </row>
    <row r="587" spans="1:6" ht="15" customHeight="1">
      <c r="A587" s="2232"/>
      <c r="B587" s="786" t="s">
        <v>996</v>
      </c>
      <c r="C587" s="2237">
        <v>1970.4183555971526</v>
      </c>
      <c r="D587" s="2237">
        <v>2126.0055710306401</v>
      </c>
      <c r="E587" s="2237">
        <v>4096.4239266277928</v>
      </c>
      <c r="F587" s="774"/>
    </row>
    <row r="588" spans="1:6" ht="15" customHeight="1">
      <c r="A588" s="2232"/>
      <c r="B588" s="786" t="s">
        <v>997</v>
      </c>
      <c r="C588" s="2237">
        <v>1367.1578565328116</v>
      </c>
      <c r="D588" s="2237">
        <v>1476.4057500425392</v>
      </c>
      <c r="E588" s="2237">
        <v>2843.5636065753506</v>
      </c>
      <c r="F588" s="774"/>
    </row>
    <row r="589" spans="1:6" ht="15" customHeight="1">
      <c r="A589" s="2232"/>
      <c r="B589" s="786" t="s">
        <v>998</v>
      </c>
      <c r="C589" s="2237">
        <v>1033.1427210074023</v>
      </c>
      <c r="D589" s="2237">
        <v>1091.9003642596956</v>
      </c>
      <c r="E589" s="2237">
        <v>2125.0430852670979</v>
      </c>
      <c r="F589" s="774"/>
    </row>
    <row r="590" spans="1:6" ht="15" customHeight="1">
      <c r="A590" s="2232"/>
      <c r="B590" s="786" t="s">
        <v>999</v>
      </c>
      <c r="C590" s="2237">
        <v>815.84204593300944</v>
      </c>
      <c r="D590" s="2237">
        <v>815.16482548710519</v>
      </c>
      <c r="E590" s="2237">
        <v>1631.0068714201147</v>
      </c>
      <c r="F590" s="774"/>
    </row>
    <row r="591" spans="1:6" ht="15" customHeight="1">
      <c r="A591" s="2232"/>
      <c r="B591" s="786" t="s">
        <v>1000</v>
      </c>
      <c r="C591" s="2237">
        <v>643.29695113304388</v>
      </c>
      <c r="D591" s="2237">
        <v>600.64152560531386</v>
      </c>
      <c r="E591" s="2237">
        <v>1243.9384767383576</v>
      </c>
      <c r="F591" s="774"/>
    </row>
    <row r="592" spans="1:6" ht="15" customHeight="1">
      <c r="A592" s="2232"/>
      <c r="B592" s="786" t="s">
        <v>1001</v>
      </c>
      <c r="C592" s="2237">
        <v>514.25610420497776</v>
      </c>
      <c r="D592" s="2237">
        <v>415.59270080657177</v>
      </c>
      <c r="E592" s="2237">
        <v>929.84880501154953</v>
      </c>
      <c r="F592" s="774"/>
    </row>
    <row r="593" spans="1:6" ht="15" customHeight="1">
      <c r="A593" s="2232"/>
      <c r="B593" s="786" t="s">
        <v>1002</v>
      </c>
      <c r="C593" s="2237">
        <v>379.76532516520604</v>
      </c>
      <c r="D593" s="2237">
        <v>289.18984358260121</v>
      </c>
      <c r="E593" s="2237">
        <v>668.95516874780719</v>
      </c>
      <c r="F593" s="774"/>
    </row>
    <row r="594" spans="1:6" ht="15" customHeight="1">
      <c r="A594" s="2232"/>
      <c r="B594" s="786" t="s">
        <v>1003</v>
      </c>
      <c r="C594" s="2237">
        <v>248.23807524401673</v>
      </c>
      <c r="D594" s="2237">
        <v>188.83783117972425</v>
      </c>
      <c r="E594" s="2237">
        <v>437.075906423741</v>
      </c>
      <c r="F594" s="774"/>
    </row>
    <row r="595" spans="1:6" ht="15" customHeight="1">
      <c r="A595" s="2232"/>
      <c r="B595" s="786" t="s">
        <v>1004</v>
      </c>
      <c r="C595" s="2237">
        <v>120.36417597966191</v>
      </c>
      <c r="D595" s="2237">
        <v>114.2566441236678</v>
      </c>
      <c r="E595" s="2237">
        <v>234.62082010332972</v>
      </c>
      <c r="F595" s="774"/>
    </row>
    <row r="596" spans="1:6" ht="15" customHeight="1">
      <c r="A596" s="2232"/>
      <c r="B596" s="786" t="s">
        <v>1005</v>
      </c>
      <c r="C596" s="2237">
        <v>151.65468966588253</v>
      </c>
      <c r="D596" s="2237">
        <v>143.52542392764343</v>
      </c>
      <c r="E596" s="2237">
        <v>295.18011359352596</v>
      </c>
      <c r="F596" s="774"/>
    </row>
    <row r="597" spans="1:6" ht="15" customHeight="1">
      <c r="B597" s="2176" t="s">
        <v>969</v>
      </c>
      <c r="C597" s="791"/>
      <c r="D597" s="791"/>
      <c r="E597" s="791"/>
      <c r="F597" s="774"/>
    </row>
    <row r="598" spans="1:6" ht="15" customHeight="1">
      <c r="B598" s="781"/>
      <c r="C598" s="791"/>
      <c r="D598" s="791"/>
      <c r="E598" s="791"/>
      <c r="F598" s="774"/>
    </row>
    <row r="599" spans="1:6" ht="15" customHeight="1">
      <c r="B599" s="2546" t="s">
        <v>2250</v>
      </c>
      <c r="C599" s="2546"/>
      <c r="D599" s="2546"/>
      <c r="E599" s="2546"/>
      <c r="F599" s="774"/>
    </row>
    <row r="600" spans="1:6" ht="15" customHeight="1">
      <c r="B600" s="2546"/>
      <c r="C600" s="2546"/>
      <c r="D600" s="2546"/>
      <c r="E600" s="2546"/>
      <c r="F600" s="774"/>
    </row>
    <row r="601" spans="1:6" ht="15" customHeight="1">
      <c r="B601" s="2246" t="s">
        <v>970</v>
      </c>
      <c r="C601" s="2248" t="s">
        <v>957</v>
      </c>
      <c r="D601" s="2248" t="s">
        <v>958</v>
      </c>
      <c r="E601" s="2248" t="s">
        <v>14</v>
      </c>
      <c r="F601" s="774"/>
    </row>
    <row r="602" spans="1:6" ht="15" customHeight="1">
      <c r="B602" s="2254" t="s">
        <v>14</v>
      </c>
      <c r="C602" s="2261">
        <v>97224</v>
      </c>
      <c r="D602" s="2261">
        <v>20837</v>
      </c>
      <c r="E602" s="2261">
        <v>118061</v>
      </c>
      <c r="F602" s="774"/>
    </row>
    <row r="603" spans="1:6" ht="15" customHeight="1">
      <c r="A603" s="2232"/>
      <c r="B603" s="786" t="s">
        <v>989</v>
      </c>
      <c r="C603" s="2237">
        <v>3936.6763447853145</v>
      </c>
      <c r="D603" s="2237">
        <v>2009.9283434472125</v>
      </c>
      <c r="E603" s="2237">
        <v>5946.6046882325272</v>
      </c>
      <c r="F603" s="774"/>
    </row>
    <row r="604" spans="1:6" ht="15" customHeight="1">
      <c r="A604" s="2232"/>
      <c r="B604" s="786" t="s">
        <v>990</v>
      </c>
      <c r="C604" s="2237">
        <v>3929.7951783899571</v>
      </c>
      <c r="D604" s="2237">
        <v>1980.587343681899</v>
      </c>
      <c r="E604" s="2237">
        <v>5910.3825220718563</v>
      </c>
      <c r="F604" s="774"/>
    </row>
    <row r="605" spans="1:6" ht="15" customHeight="1">
      <c r="A605" s="2232"/>
      <c r="B605" s="786" t="s">
        <v>991</v>
      </c>
      <c r="C605" s="2237">
        <v>3600.7975246949591</v>
      </c>
      <c r="D605" s="2237">
        <v>1783.373909545043</v>
      </c>
      <c r="E605" s="2237">
        <v>5384.1714342400019</v>
      </c>
      <c r="F605" s="774"/>
    </row>
    <row r="606" spans="1:6" ht="15" customHeight="1">
      <c r="A606" s="2232"/>
      <c r="B606" s="786" t="s">
        <v>992</v>
      </c>
      <c r="C606" s="2237">
        <v>3069.2598789856806</v>
      </c>
      <c r="D606" s="2237">
        <v>1545.8515304925068</v>
      </c>
      <c r="E606" s="2237">
        <v>4615.1114094781879</v>
      </c>
      <c r="F606" s="774"/>
    </row>
    <row r="607" spans="1:6" ht="15" customHeight="1">
      <c r="A607" s="2232"/>
      <c r="B607" s="786" t="s">
        <v>993</v>
      </c>
      <c r="C607" s="2237">
        <v>7949.694686560626</v>
      </c>
      <c r="D607" s="2237">
        <v>2413.7862473597752</v>
      </c>
      <c r="E607" s="2237">
        <v>10363.4809339204</v>
      </c>
      <c r="F607" s="774"/>
    </row>
    <row r="608" spans="1:6" ht="15" customHeight="1">
      <c r="A608" s="2232"/>
      <c r="B608" s="786" t="s">
        <v>994</v>
      </c>
      <c r="C608" s="2237">
        <v>15342.27456175376</v>
      </c>
      <c r="D608" s="2237">
        <v>2890.7870721158679</v>
      </c>
      <c r="E608" s="2237">
        <v>18233.061633869627</v>
      </c>
      <c r="F608" s="774"/>
    </row>
    <row r="609" spans="1:6" ht="15" customHeight="1">
      <c r="A609" s="2232"/>
      <c r="B609" s="786" t="s">
        <v>995</v>
      </c>
      <c r="C609" s="2237">
        <v>16937.796332179099</v>
      </c>
      <c r="D609" s="2237">
        <v>2639.3626479364339</v>
      </c>
      <c r="E609" s="2237">
        <v>19577.158980115535</v>
      </c>
      <c r="F609" s="774"/>
    </row>
    <row r="610" spans="1:6" ht="15" customHeight="1">
      <c r="A610" s="2232"/>
      <c r="B610" s="786" t="s">
        <v>996</v>
      </c>
      <c r="C610" s="2237">
        <v>14418.510431509128</v>
      </c>
      <c r="D610" s="2237">
        <v>2088.5901666275527</v>
      </c>
      <c r="E610" s="2237">
        <v>16507.10059813668</v>
      </c>
      <c r="F610" s="774"/>
    </row>
    <row r="611" spans="1:6" ht="15" customHeight="1">
      <c r="A611" s="2232"/>
      <c r="B611" s="786" t="s">
        <v>997</v>
      </c>
      <c r="C611" s="2237">
        <v>11241.359056777374</v>
      </c>
      <c r="D611" s="2237">
        <v>1504.3549736815637</v>
      </c>
      <c r="E611" s="2237">
        <v>12745.714030458937</v>
      </c>
      <c r="F611" s="774"/>
    </row>
    <row r="612" spans="1:6" ht="15" customHeight="1">
      <c r="A612" s="2232"/>
      <c r="B612" s="786" t="s">
        <v>998</v>
      </c>
      <c r="C612" s="2237">
        <v>8319.9793386277652</v>
      </c>
      <c r="D612" s="2237">
        <v>966.71608274382299</v>
      </c>
      <c r="E612" s="2237">
        <v>9286.695421371589</v>
      </c>
      <c r="F612" s="774"/>
    </row>
    <row r="613" spans="1:6" ht="15" customHeight="1">
      <c r="A613" s="2232"/>
      <c r="B613" s="786" t="s">
        <v>999</v>
      </c>
      <c r="C613" s="2237">
        <v>5176.9741292163708</v>
      </c>
      <c r="D613" s="2237">
        <v>546.09189325108127</v>
      </c>
      <c r="E613" s="2237">
        <v>5723.0660224674521</v>
      </c>
      <c r="F613" s="774"/>
    </row>
    <row r="614" spans="1:6" ht="15" customHeight="1">
      <c r="A614" s="2232"/>
      <c r="B614" s="786" t="s">
        <v>1000</v>
      </c>
      <c r="C614" s="2237">
        <v>2385.4277392810445</v>
      </c>
      <c r="D614" s="2237">
        <v>231.58431957622292</v>
      </c>
      <c r="E614" s="2237">
        <v>2617.0120588572672</v>
      </c>
      <c r="F614" s="774"/>
    </row>
    <row r="615" spans="1:6" ht="15" customHeight="1">
      <c r="A615" s="2232"/>
      <c r="B615" s="786" t="s">
        <v>1001</v>
      </c>
      <c r="C615" s="2237">
        <v>623.32980875677879</v>
      </c>
      <c r="D615" s="2237">
        <v>100.52785395782345</v>
      </c>
      <c r="E615" s="2237">
        <v>723.85766271460227</v>
      </c>
      <c r="F615" s="774"/>
    </row>
    <row r="616" spans="1:6" ht="15" customHeight="1">
      <c r="A616" s="2232"/>
      <c r="B616" s="786" t="s">
        <v>1002</v>
      </c>
      <c r="C616" s="2237">
        <v>168.65349335035526</v>
      </c>
      <c r="D616" s="2237">
        <v>51.346749589298291</v>
      </c>
      <c r="E616" s="2237">
        <v>220.00024293965356</v>
      </c>
      <c r="F616" s="774"/>
    </row>
    <row r="617" spans="1:6" ht="15" customHeight="1">
      <c r="A617" s="2232"/>
      <c r="B617" s="786" t="s">
        <v>1003</v>
      </c>
      <c r="C617" s="2237">
        <v>74.959662765598509</v>
      </c>
      <c r="D617" s="2237">
        <v>37.05897894563698</v>
      </c>
      <c r="E617" s="2237">
        <v>112.01864171123549</v>
      </c>
      <c r="F617" s="774"/>
    </row>
    <row r="618" spans="1:6" ht="15" customHeight="1">
      <c r="A618" s="2232"/>
      <c r="B618" s="786" t="s">
        <v>1004</v>
      </c>
      <c r="C618" s="2237">
        <v>22.92263852585965</v>
      </c>
      <c r="D618" s="2237">
        <v>18.565191764673628</v>
      </c>
      <c r="E618" s="2237">
        <v>41.487830290533282</v>
      </c>
      <c r="F618" s="774"/>
    </row>
    <row r="619" spans="1:6" ht="15" customHeight="1">
      <c r="A619" s="2232"/>
      <c r="B619" s="786" t="s">
        <v>1005</v>
      </c>
      <c r="C619" s="2237">
        <v>25.557424563314786</v>
      </c>
      <c r="D619" s="2237">
        <v>28.490428900402989</v>
      </c>
      <c r="E619" s="2237">
        <v>54.047853463717772</v>
      </c>
      <c r="F619" s="774"/>
    </row>
    <row r="620" spans="1:6" ht="15" customHeight="1">
      <c r="B620" s="2176" t="s">
        <v>969</v>
      </c>
      <c r="C620" s="791"/>
      <c r="D620" s="791"/>
      <c r="E620" s="791"/>
      <c r="F620" s="774"/>
    </row>
    <row r="621" spans="1:6" ht="15" customHeight="1">
      <c r="B621" s="781"/>
      <c r="C621" s="791"/>
      <c r="D621" s="791"/>
      <c r="E621" s="791"/>
      <c r="F621" s="774"/>
    </row>
    <row r="622" spans="1:6" ht="15" customHeight="1">
      <c r="B622" s="2546" t="s">
        <v>2249</v>
      </c>
      <c r="C622" s="2546"/>
      <c r="D622" s="2546"/>
      <c r="E622" s="2546"/>
      <c r="F622" s="774"/>
    </row>
    <row r="623" spans="1:6" ht="15" customHeight="1">
      <c r="B623" s="2246" t="s">
        <v>970</v>
      </c>
      <c r="C623" s="2248" t="s">
        <v>957</v>
      </c>
      <c r="D623" s="2248" t="s">
        <v>958</v>
      </c>
      <c r="E623" s="2248" t="s">
        <v>14</v>
      </c>
      <c r="F623" s="774"/>
    </row>
    <row r="624" spans="1:6" ht="15" customHeight="1">
      <c r="B624" s="2254" t="s">
        <v>14</v>
      </c>
      <c r="C624" s="2261">
        <v>155623</v>
      </c>
      <c r="D624" s="2261">
        <v>28885</v>
      </c>
      <c r="E624" s="2261">
        <v>184508</v>
      </c>
      <c r="F624" s="774"/>
    </row>
    <row r="625" spans="1:6" ht="15" customHeight="1">
      <c r="A625" s="2232"/>
      <c r="B625" s="786" t="s">
        <v>989</v>
      </c>
      <c r="C625" s="2237">
        <v>7683.3345898274256</v>
      </c>
      <c r="D625" s="2237">
        <v>3221.305427931874</v>
      </c>
      <c r="E625" s="2237">
        <v>10904.640017759299</v>
      </c>
      <c r="F625" s="774"/>
    </row>
    <row r="626" spans="1:6" ht="15" customHeight="1">
      <c r="A626" s="2232"/>
      <c r="B626" s="786" t="s">
        <v>990</v>
      </c>
      <c r="C626" s="2237">
        <v>7614.5656060845004</v>
      </c>
      <c r="D626" s="2237">
        <v>3174.8440406734276</v>
      </c>
      <c r="E626" s="2237">
        <v>10789.409646757927</v>
      </c>
      <c r="F626" s="774"/>
    </row>
    <row r="627" spans="1:6" ht="15" customHeight="1">
      <c r="A627" s="2232"/>
      <c r="B627" s="786" t="s">
        <v>991</v>
      </c>
      <c r="C627" s="2237">
        <v>7061.9811522333348</v>
      </c>
      <c r="D627" s="2237">
        <v>2975.3366897023661</v>
      </c>
      <c r="E627" s="2237">
        <v>10037.317841935701</v>
      </c>
      <c r="F627" s="774"/>
    </row>
    <row r="628" spans="1:6" ht="15" customHeight="1">
      <c r="A628" s="2232"/>
      <c r="B628" s="786" t="s">
        <v>992</v>
      </c>
      <c r="C628" s="2237">
        <v>6144.1202201271662</v>
      </c>
      <c r="D628" s="2237">
        <v>2682.4047657213705</v>
      </c>
      <c r="E628" s="2237">
        <v>8826.5249858485367</v>
      </c>
      <c r="F628" s="774"/>
    </row>
    <row r="629" spans="1:6" ht="15" customHeight="1">
      <c r="A629" s="2232"/>
      <c r="B629" s="786" t="s">
        <v>993</v>
      </c>
      <c r="C629" s="2237">
        <v>13108.365571973995</v>
      </c>
      <c r="D629" s="2237">
        <v>3317.5177870475295</v>
      </c>
      <c r="E629" s="2237">
        <v>16425.883359021525</v>
      </c>
      <c r="F629" s="774"/>
    </row>
    <row r="630" spans="1:6" ht="15" customHeight="1">
      <c r="A630" s="2232"/>
      <c r="B630" s="786" t="s">
        <v>994</v>
      </c>
      <c r="C630" s="2237">
        <v>23653.894832501675</v>
      </c>
      <c r="D630" s="2237">
        <v>3530.8746036177554</v>
      </c>
      <c r="E630" s="2237">
        <v>27184.76943611943</v>
      </c>
      <c r="F630" s="774"/>
    </row>
    <row r="631" spans="1:6" ht="15" customHeight="1">
      <c r="A631" s="2232"/>
      <c r="B631" s="786" t="s">
        <v>995</v>
      </c>
      <c r="C631" s="2237">
        <v>25676.43985781958</v>
      </c>
      <c r="D631" s="2237">
        <v>3064.7195298403435</v>
      </c>
      <c r="E631" s="2237">
        <v>28741.159387659922</v>
      </c>
      <c r="F631" s="774"/>
    </row>
    <row r="632" spans="1:6" ht="15" customHeight="1">
      <c r="A632" s="2232"/>
      <c r="B632" s="786" t="s">
        <v>996</v>
      </c>
      <c r="C632" s="2237">
        <v>21778.334630134774</v>
      </c>
      <c r="D632" s="2237">
        <v>2409.2812502682254</v>
      </c>
      <c r="E632" s="2237">
        <v>24187.615880402998</v>
      </c>
      <c r="F632" s="774"/>
    </row>
    <row r="633" spans="1:6" ht="15" customHeight="1">
      <c r="A633" s="2232"/>
      <c r="B633" s="786" t="s">
        <v>997</v>
      </c>
      <c r="C633" s="2237">
        <v>16914.895979711218</v>
      </c>
      <c r="D633" s="2237">
        <v>1718.4426298018311</v>
      </c>
      <c r="E633" s="2237">
        <v>18633.338609513052</v>
      </c>
      <c r="F633" s="774"/>
    </row>
    <row r="634" spans="1:6" ht="15" customHeight="1">
      <c r="A634" s="2232"/>
      <c r="B634" s="786" t="s">
        <v>998</v>
      </c>
      <c r="C634" s="2237">
        <v>12527.211784114306</v>
      </c>
      <c r="D634" s="2237">
        <v>1148.3504562880562</v>
      </c>
      <c r="E634" s="2237">
        <v>13675.562240402363</v>
      </c>
      <c r="F634" s="774"/>
    </row>
    <row r="635" spans="1:6" ht="15" customHeight="1">
      <c r="A635" s="2232"/>
      <c r="B635" s="786" t="s">
        <v>999</v>
      </c>
      <c r="C635" s="2237">
        <v>7860.8834594261425</v>
      </c>
      <c r="D635" s="2237">
        <v>709.74920386612916</v>
      </c>
      <c r="E635" s="2237">
        <v>8570.6326632922719</v>
      </c>
      <c r="F635" s="774"/>
    </row>
    <row r="636" spans="1:6" ht="15" customHeight="1">
      <c r="A636" s="2232"/>
      <c r="B636" s="786" t="s">
        <v>1000</v>
      </c>
      <c r="C636" s="2237">
        <v>3724.1637651879032</v>
      </c>
      <c r="D636" s="2237">
        <v>379.45953614565803</v>
      </c>
      <c r="E636" s="2237">
        <v>4103.6233013335614</v>
      </c>
      <c r="F636" s="774"/>
    </row>
    <row r="637" spans="1:6" ht="15" customHeight="1">
      <c r="A637" s="2232"/>
      <c r="B637" s="786" t="s">
        <v>1001</v>
      </c>
      <c r="C637" s="2237">
        <v>1105.2751090917372</v>
      </c>
      <c r="D637" s="2237">
        <v>212.38419024182105</v>
      </c>
      <c r="E637" s="2237">
        <v>1317.659299333558</v>
      </c>
      <c r="F637" s="774"/>
    </row>
    <row r="638" spans="1:6" ht="15" customHeight="1">
      <c r="A638" s="2232"/>
      <c r="B638" s="786" t="s">
        <v>1002</v>
      </c>
      <c r="C638" s="2237">
        <v>390.8955728319421</v>
      </c>
      <c r="D638" s="2237">
        <v>132.15437348028595</v>
      </c>
      <c r="E638" s="2237">
        <v>523.04994631222803</v>
      </c>
      <c r="F638" s="774"/>
    </row>
    <row r="639" spans="1:6" ht="15" customHeight="1">
      <c r="A639" s="2232"/>
      <c r="B639" s="786" t="s">
        <v>1003</v>
      </c>
      <c r="C639" s="2237">
        <v>204.06140103115629</v>
      </c>
      <c r="D639" s="2237">
        <v>89.261497052359886</v>
      </c>
      <c r="E639" s="2237">
        <v>293.32289808351618</v>
      </c>
      <c r="F639" s="774"/>
    </row>
    <row r="640" spans="1:6" ht="15" customHeight="1">
      <c r="A640" s="2232"/>
      <c r="B640" s="786" t="s">
        <v>1004</v>
      </c>
      <c r="C640" s="2237">
        <v>79.369030195555268</v>
      </c>
      <c r="D640" s="2237">
        <v>50.766686267426572</v>
      </c>
      <c r="E640" s="2237">
        <v>130.13571646298183</v>
      </c>
      <c r="F640" s="774"/>
    </row>
    <row r="641" spans="1:6" ht="15" customHeight="1">
      <c r="A641" s="2232"/>
      <c r="B641" s="786" t="s">
        <v>1005</v>
      </c>
      <c r="C641" s="2237">
        <v>95.154452490449358</v>
      </c>
      <c r="D641" s="2237">
        <v>68.11499202167947</v>
      </c>
      <c r="E641" s="2237">
        <v>163.26944451212881</v>
      </c>
      <c r="F641" s="774"/>
    </row>
    <row r="642" spans="1:6" ht="15" customHeight="1">
      <c r="B642" s="2176" t="s">
        <v>969</v>
      </c>
      <c r="C642" s="791"/>
      <c r="D642" s="791"/>
      <c r="E642" s="791"/>
      <c r="F642" s="774"/>
    </row>
    <row r="643" spans="1:6" ht="15" customHeight="1">
      <c r="B643" s="781"/>
      <c r="C643" s="791"/>
      <c r="D643" s="791"/>
      <c r="E643" s="791"/>
      <c r="F643" s="774"/>
    </row>
    <row r="644" spans="1:6" ht="15" customHeight="1">
      <c r="B644" s="2546" t="s">
        <v>2248</v>
      </c>
      <c r="C644" s="2546"/>
      <c r="D644" s="2546"/>
      <c r="E644" s="2546"/>
      <c r="F644" s="774"/>
    </row>
    <row r="645" spans="1:6" ht="15" customHeight="1">
      <c r="B645" s="2246" t="s">
        <v>970</v>
      </c>
      <c r="C645" s="2248" t="s">
        <v>957</v>
      </c>
      <c r="D645" s="2248" t="s">
        <v>958</v>
      </c>
      <c r="E645" s="2248" t="s">
        <v>14</v>
      </c>
      <c r="F645" s="774"/>
    </row>
    <row r="646" spans="1:6" ht="15" customHeight="1">
      <c r="B646" s="2254" t="s">
        <v>14</v>
      </c>
      <c r="C646" s="2261">
        <v>13843</v>
      </c>
      <c r="D646" s="2261">
        <v>11377</v>
      </c>
      <c r="E646" s="2261">
        <v>25220</v>
      </c>
      <c r="F646" s="774"/>
    </row>
    <row r="647" spans="1:6" ht="15" customHeight="1">
      <c r="A647" s="2232"/>
      <c r="B647" s="786" t="s">
        <v>989</v>
      </c>
      <c r="C647" s="2237">
        <v>1942.5507076207493</v>
      </c>
      <c r="D647" s="2237">
        <v>1532.4910382849098</v>
      </c>
      <c r="E647" s="2237">
        <v>3475.0417459056589</v>
      </c>
      <c r="F647" s="774"/>
    </row>
    <row r="648" spans="1:6" ht="15" customHeight="1">
      <c r="A648" s="2232"/>
      <c r="B648" s="786" t="s">
        <v>990</v>
      </c>
      <c r="C648" s="2237">
        <v>1883.8164043223007</v>
      </c>
      <c r="D648" s="2237">
        <v>1510.6830187805117</v>
      </c>
      <c r="E648" s="2237">
        <v>3394.4994231028122</v>
      </c>
      <c r="F648" s="774"/>
    </row>
    <row r="649" spans="1:6" ht="15" customHeight="1">
      <c r="A649" s="2232"/>
      <c r="B649" s="786" t="s">
        <v>991</v>
      </c>
      <c r="C649" s="2237">
        <v>1811.0032758730606</v>
      </c>
      <c r="D649" s="2237">
        <v>1476.8815182134467</v>
      </c>
      <c r="E649" s="2237">
        <v>3287.8847940865071</v>
      </c>
      <c r="F649" s="774"/>
    </row>
    <row r="650" spans="1:6" ht="15" customHeight="1">
      <c r="A650" s="2232"/>
      <c r="B650" s="786" t="s">
        <v>992</v>
      </c>
      <c r="C650" s="2237">
        <v>1668.2740747043306</v>
      </c>
      <c r="D650" s="2237">
        <v>1383.5244760509379</v>
      </c>
      <c r="E650" s="2237">
        <v>3051.7985507552685</v>
      </c>
      <c r="F650" s="774"/>
    </row>
    <row r="651" spans="1:6" ht="15" customHeight="1">
      <c r="A651" s="2232"/>
      <c r="B651" s="786" t="s">
        <v>993</v>
      </c>
      <c r="C651" s="2237">
        <v>1515.4696547049493</v>
      </c>
      <c r="D651" s="2237">
        <v>1289.3673998144852</v>
      </c>
      <c r="E651" s="2237">
        <v>2804.8370545194348</v>
      </c>
      <c r="F651" s="774"/>
    </row>
    <row r="652" spans="1:6" ht="15" customHeight="1">
      <c r="A652" s="2232"/>
      <c r="B652" s="786" t="s">
        <v>994</v>
      </c>
      <c r="C652" s="2237">
        <v>1280.5334467795456</v>
      </c>
      <c r="D652" s="2237">
        <v>1101.9308948974685</v>
      </c>
      <c r="E652" s="2237">
        <v>2382.4643416770141</v>
      </c>
      <c r="F652" s="774"/>
    </row>
    <row r="653" spans="1:6" ht="15" customHeight="1">
      <c r="A653" s="2232"/>
      <c r="B653" s="786" t="s">
        <v>995</v>
      </c>
      <c r="C653" s="2237">
        <v>976.35794413208748</v>
      </c>
      <c r="D653" s="2237">
        <v>847.03170337438939</v>
      </c>
      <c r="E653" s="2237">
        <v>1823.3896475064769</v>
      </c>
      <c r="F653" s="774"/>
    </row>
    <row r="654" spans="1:6" ht="15" customHeight="1">
      <c r="A654" s="2232"/>
      <c r="B654" s="786" t="s">
        <v>996</v>
      </c>
      <c r="C654" s="2237">
        <v>752.08176068521516</v>
      </c>
      <c r="D654" s="2237">
        <v>654.37235564255047</v>
      </c>
      <c r="E654" s="2237">
        <v>1406.4541163277656</v>
      </c>
      <c r="F654" s="774"/>
    </row>
    <row r="655" spans="1:6" ht="15" customHeight="1">
      <c r="A655" s="2232"/>
      <c r="B655" s="786" t="s">
        <v>997</v>
      </c>
      <c r="C655" s="2237">
        <v>521.82547171014971</v>
      </c>
      <c r="D655" s="2237">
        <v>454.42924595498113</v>
      </c>
      <c r="E655" s="2237">
        <v>976.25471766513078</v>
      </c>
      <c r="F655" s="774"/>
    </row>
    <row r="656" spans="1:6" ht="15" customHeight="1">
      <c r="A656" s="2232"/>
      <c r="B656" s="786" t="s">
        <v>998</v>
      </c>
      <c r="C656" s="2237">
        <v>394.33645877648257</v>
      </c>
      <c r="D656" s="2237">
        <v>336.08068728681542</v>
      </c>
      <c r="E656" s="2237">
        <v>730.41714606329799</v>
      </c>
      <c r="F656" s="774"/>
    </row>
    <row r="657" spans="1:6" ht="15" customHeight="1">
      <c r="A657" s="2232"/>
      <c r="B657" s="786" t="s">
        <v>999</v>
      </c>
      <c r="C657" s="2237">
        <v>311.39576050101056</v>
      </c>
      <c r="D657" s="2237">
        <v>250.90307116756745</v>
      </c>
      <c r="E657" s="2237">
        <v>562.29883166857803</v>
      </c>
      <c r="F657" s="774"/>
    </row>
    <row r="658" spans="1:6" ht="15" customHeight="1">
      <c r="A658" s="2232"/>
      <c r="B658" s="786" t="s">
        <v>1000</v>
      </c>
      <c r="C658" s="2237">
        <v>245.53765563402246</v>
      </c>
      <c r="D658" s="2237">
        <v>184.87402637263358</v>
      </c>
      <c r="E658" s="2237">
        <v>430.41168200665606</v>
      </c>
      <c r="F658" s="774"/>
    </row>
    <row r="659" spans="1:6" ht="15" customHeight="1">
      <c r="A659" s="2232"/>
      <c r="B659" s="786" t="s">
        <v>1001</v>
      </c>
      <c r="C659" s="2237">
        <v>196.28452769685418</v>
      </c>
      <c r="D659" s="2237">
        <v>127.91705643687922</v>
      </c>
      <c r="E659" s="2237">
        <v>324.20158413373338</v>
      </c>
      <c r="F659" s="774"/>
    </row>
    <row r="660" spans="1:6" ht="15" customHeight="1">
      <c r="A660" s="2232"/>
      <c r="B660" s="786" t="s">
        <v>1002</v>
      </c>
      <c r="C660" s="2237">
        <v>144.95123514563656</v>
      </c>
      <c r="D660" s="2237">
        <v>89.010979910701352</v>
      </c>
      <c r="E660" s="2237">
        <v>233.96221505633793</v>
      </c>
      <c r="F660" s="774"/>
    </row>
    <row r="661" spans="1:6" ht="15" customHeight="1">
      <c r="A661" s="2232"/>
      <c r="B661" s="786" t="s">
        <v>1003</v>
      </c>
      <c r="C661" s="2237">
        <v>94.749081162537877</v>
      </c>
      <c r="D661" s="2237">
        <v>58.123204429611306</v>
      </c>
      <c r="E661" s="2237">
        <v>152.87228559214918</v>
      </c>
      <c r="F661" s="774"/>
    </row>
    <row r="662" spans="1:6" ht="15" customHeight="1">
      <c r="A662" s="2232"/>
      <c r="B662" s="786" t="s">
        <v>1004</v>
      </c>
      <c r="C662" s="2237">
        <v>45.941361202339799</v>
      </c>
      <c r="D662" s="2237">
        <v>35.167541600924395</v>
      </c>
      <c r="E662" s="2237">
        <v>81.108902803264186</v>
      </c>
      <c r="F662" s="774"/>
    </row>
    <row r="663" spans="1:6" ht="15" customHeight="1">
      <c r="A663" s="2232"/>
      <c r="B663" s="786" t="s">
        <v>1005</v>
      </c>
      <c r="C663" s="2237">
        <v>57.88452269341601</v>
      </c>
      <c r="D663" s="2237">
        <v>44.176304629624205</v>
      </c>
      <c r="E663" s="2237">
        <v>102.06082732304021</v>
      </c>
      <c r="F663" s="774"/>
    </row>
    <row r="664" spans="1:6" ht="15" customHeight="1">
      <c r="B664" s="2176" t="s">
        <v>969</v>
      </c>
      <c r="C664" s="791"/>
      <c r="D664" s="791"/>
      <c r="E664" s="791"/>
      <c r="F664" s="774"/>
    </row>
    <row r="665" spans="1:6" ht="15" customHeight="1">
      <c r="B665" s="781"/>
      <c r="C665" s="791"/>
      <c r="D665" s="791"/>
      <c r="E665" s="791"/>
      <c r="F665" s="774"/>
    </row>
    <row r="666" spans="1:6" ht="15" customHeight="1">
      <c r="B666" s="2546" t="s">
        <v>2247</v>
      </c>
      <c r="C666" s="2546"/>
      <c r="D666" s="2546"/>
      <c r="E666" s="2546"/>
      <c r="F666" s="774"/>
    </row>
    <row r="667" spans="1:6" ht="15" customHeight="1">
      <c r="B667" s="2246" t="s">
        <v>970</v>
      </c>
      <c r="C667" s="2248" t="s">
        <v>957</v>
      </c>
      <c r="D667" s="2248" t="s">
        <v>958</v>
      </c>
      <c r="E667" s="2248" t="s">
        <v>14</v>
      </c>
      <c r="F667" s="774"/>
    </row>
    <row r="668" spans="1:6" ht="15" customHeight="1">
      <c r="B668" s="2254" t="s">
        <v>14</v>
      </c>
      <c r="C668" s="2261">
        <v>141780</v>
      </c>
      <c r="D668" s="2261">
        <v>17508</v>
      </c>
      <c r="E668" s="2261">
        <v>159288</v>
      </c>
      <c r="F668" s="774"/>
    </row>
    <row r="669" spans="1:6" ht="15" customHeight="1">
      <c r="A669" s="2232"/>
      <c r="B669" s="786" t="s">
        <v>989</v>
      </c>
      <c r="C669" s="2237">
        <v>5740.783882206676</v>
      </c>
      <c r="D669" s="2237">
        <v>1688.8143896469642</v>
      </c>
      <c r="E669" s="2237">
        <v>7429.5982718536397</v>
      </c>
      <c r="F669" s="774"/>
    </row>
    <row r="670" spans="1:6" ht="15" customHeight="1">
      <c r="A670" s="2232"/>
      <c r="B670" s="786" t="s">
        <v>990</v>
      </c>
      <c r="C670" s="2237">
        <v>5730.7492017621998</v>
      </c>
      <c r="D670" s="2237">
        <v>1664.1610218929159</v>
      </c>
      <c r="E670" s="2237">
        <v>7394.9102236551153</v>
      </c>
      <c r="F670" s="774"/>
    </row>
    <row r="671" spans="1:6" ht="15" customHeight="1">
      <c r="A671" s="2232"/>
      <c r="B671" s="786" t="s">
        <v>991</v>
      </c>
      <c r="C671" s="2237">
        <v>5250.9778763602744</v>
      </c>
      <c r="D671" s="2237">
        <v>1498.4551714889194</v>
      </c>
      <c r="E671" s="2237">
        <v>6749.4330478491938</v>
      </c>
      <c r="F671" s="774"/>
    </row>
    <row r="672" spans="1:6" ht="15" customHeight="1">
      <c r="A672" s="2232"/>
      <c r="B672" s="786" t="s">
        <v>992</v>
      </c>
      <c r="C672" s="2237">
        <v>4475.8461454228354</v>
      </c>
      <c r="D672" s="2237">
        <v>1298.8802896704328</v>
      </c>
      <c r="E672" s="2237">
        <v>5774.7264350932683</v>
      </c>
      <c r="F672" s="774"/>
    </row>
    <row r="673" spans="1:6" ht="15" customHeight="1">
      <c r="A673" s="2232"/>
      <c r="B673" s="786" t="s">
        <v>993</v>
      </c>
      <c r="C673" s="2237">
        <v>11592.895917269045</v>
      </c>
      <c r="D673" s="2237">
        <v>2028.1503872330443</v>
      </c>
      <c r="E673" s="2237">
        <v>13621.04630450209</v>
      </c>
      <c r="F673" s="774"/>
    </row>
    <row r="674" spans="1:6" ht="15" customHeight="1">
      <c r="A674" s="2232"/>
      <c r="B674" s="786" t="s">
        <v>994</v>
      </c>
      <c r="C674" s="2237">
        <v>22373.361385722128</v>
      </c>
      <c r="D674" s="2237">
        <v>2428.9437087202868</v>
      </c>
      <c r="E674" s="2237">
        <v>24802.305094442414</v>
      </c>
      <c r="F674" s="774"/>
    </row>
    <row r="675" spans="1:6" ht="15" customHeight="1">
      <c r="A675" s="2232"/>
      <c r="B675" s="786" t="s">
        <v>995</v>
      </c>
      <c r="C675" s="2237">
        <v>24700.081913687492</v>
      </c>
      <c r="D675" s="2237">
        <v>2217.687826465954</v>
      </c>
      <c r="E675" s="2237">
        <v>26917.769740153446</v>
      </c>
      <c r="F675" s="774"/>
    </row>
    <row r="676" spans="1:6" ht="15" customHeight="1">
      <c r="A676" s="2232"/>
      <c r="B676" s="786" t="s">
        <v>996</v>
      </c>
      <c r="C676" s="2237">
        <v>21026.25286944956</v>
      </c>
      <c r="D676" s="2237">
        <v>1754.9088946256752</v>
      </c>
      <c r="E676" s="2237">
        <v>22781.161764075234</v>
      </c>
      <c r="F676" s="774"/>
    </row>
    <row r="677" spans="1:6" ht="15" customHeight="1">
      <c r="A677" s="2232"/>
      <c r="B677" s="786" t="s">
        <v>997</v>
      </c>
      <c r="C677" s="2237">
        <v>16393.07050800107</v>
      </c>
      <c r="D677" s="2237">
        <v>1264.01338384685</v>
      </c>
      <c r="E677" s="2237">
        <v>17657.08389184792</v>
      </c>
      <c r="F677" s="774"/>
    </row>
    <row r="678" spans="1:6" ht="15" customHeight="1">
      <c r="A678" s="2232"/>
      <c r="B678" s="786" t="s">
        <v>998</v>
      </c>
      <c r="C678" s="2237">
        <v>12132.875325337824</v>
      </c>
      <c r="D678" s="2237">
        <v>812.26976900124077</v>
      </c>
      <c r="E678" s="2237">
        <v>12945.145094339065</v>
      </c>
      <c r="F678" s="774"/>
    </row>
    <row r="679" spans="1:6" ht="15" customHeight="1">
      <c r="A679" s="2232"/>
      <c r="B679" s="786" t="s">
        <v>999</v>
      </c>
      <c r="C679" s="2237">
        <v>7549.4876989251316</v>
      </c>
      <c r="D679" s="2237">
        <v>458.84613269856175</v>
      </c>
      <c r="E679" s="2237">
        <v>8008.3338316236932</v>
      </c>
      <c r="F679" s="774"/>
    </row>
    <row r="680" spans="1:6" ht="15" customHeight="1">
      <c r="A680" s="2232"/>
      <c r="B680" s="786" t="s">
        <v>1000</v>
      </c>
      <c r="C680" s="2237">
        <v>3478.6261095538807</v>
      </c>
      <c r="D680" s="2237">
        <v>194.58550977302446</v>
      </c>
      <c r="E680" s="2237">
        <v>3673.2116193269053</v>
      </c>
      <c r="F680" s="774"/>
    </row>
    <row r="681" spans="1:6" ht="15" customHeight="1">
      <c r="A681" s="2232"/>
      <c r="B681" s="786" t="s">
        <v>1001</v>
      </c>
      <c r="C681" s="2237">
        <v>908.99058139488295</v>
      </c>
      <c r="D681" s="2237">
        <v>84.467133804941824</v>
      </c>
      <c r="E681" s="2237">
        <v>993.45771519982475</v>
      </c>
      <c r="F681" s="774"/>
    </row>
    <row r="682" spans="1:6" ht="15" customHeight="1">
      <c r="A682" s="2232"/>
      <c r="B682" s="786" t="s">
        <v>1002</v>
      </c>
      <c r="C682" s="2237">
        <v>245.94433768630554</v>
      </c>
      <c r="D682" s="2237">
        <v>43.14339356958461</v>
      </c>
      <c r="E682" s="2237">
        <v>289.08773125589016</v>
      </c>
      <c r="F682" s="774"/>
    </row>
    <row r="683" spans="1:6" ht="15" customHeight="1">
      <c r="A683" s="2232"/>
      <c r="B683" s="786" t="s">
        <v>1003</v>
      </c>
      <c r="C683" s="2237">
        <v>109.31231986861842</v>
      </c>
      <c r="D683" s="2237">
        <v>31.138292622748587</v>
      </c>
      <c r="E683" s="2237">
        <v>140.450612491367</v>
      </c>
      <c r="F683" s="774"/>
    </row>
    <row r="684" spans="1:6" ht="15" customHeight="1">
      <c r="A684" s="2232"/>
      <c r="B684" s="786" t="s">
        <v>1004</v>
      </c>
      <c r="C684" s="2237">
        <v>33.427668993215477</v>
      </c>
      <c r="D684" s="2237">
        <v>15.599144666502179</v>
      </c>
      <c r="E684" s="2237">
        <v>49.026813659717654</v>
      </c>
      <c r="F684" s="774"/>
    </row>
    <row r="685" spans="1:6" ht="15" customHeight="1">
      <c r="A685" s="2232"/>
      <c r="B685" s="786" t="s">
        <v>1005</v>
      </c>
      <c r="C685" s="2237">
        <v>37.269929797033349</v>
      </c>
      <c r="D685" s="2237">
        <v>23.938687392055261</v>
      </c>
      <c r="E685" s="2237">
        <v>61.208617189088613</v>
      </c>
      <c r="F685" s="774"/>
    </row>
    <row r="686" spans="1:6" ht="15" customHeight="1">
      <c r="B686" s="2176" t="s">
        <v>969</v>
      </c>
      <c r="C686" s="791"/>
      <c r="D686" s="791"/>
      <c r="E686" s="791"/>
      <c r="F686" s="774"/>
    </row>
    <row r="687" spans="1:6" ht="15" customHeight="1">
      <c r="B687" s="786"/>
      <c r="C687" s="791"/>
      <c r="D687" s="791"/>
      <c r="E687" s="791"/>
      <c r="F687" s="774"/>
    </row>
    <row r="688" spans="1:6" ht="15" customHeight="1">
      <c r="B688" s="2546" t="s">
        <v>2246</v>
      </c>
      <c r="C688" s="2546"/>
      <c r="D688" s="2546"/>
      <c r="E688" s="2546"/>
      <c r="F688" s="774"/>
    </row>
    <row r="689" spans="1:6" ht="15" customHeight="1">
      <c r="B689" s="2246" t="s">
        <v>970</v>
      </c>
      <c r="C689" s="2248" t="s">
        <v>957</v>
      </c>
      <c r="D689" s="2248" t="s">
        <v>958</v>
      </c>
      <c r="E689" s="2248" t="s">
        <v>14</v>
      </c>
      <c r="F689" s="774"/>
    </row>
    <row r="690" spans="1:6" ht="15" customHeight="1">
      <c r="B690" s="2254" t="s">
        <v>14</v>
      </c>
      <c r="C690" s="2261">
        <v>15506.965206999999</v>
      </c>
      <c r="D690" s="2261">
        <v>2138.9788520000002</v>
      </c>
      <c r="E690" s="2261">
        <v>17645.944058999998</v>
      </c>
      <c r="F690" s="774"/>
    </row>
    <row r="691" spans="1:6" ht="15" customHeight="1">
      <c r="A691" s="2232"/>
      <c r="B691" s="786" t="s">
        <v>989</v>
      </c>
      <c r="C691" s="2237">
        <v>817.96810517832978</v>
      </c>
      <c r="D691" s="2237">
        <v>256.44937000089794</v>
      </c>
      <c r="E691" s="2237">
        <v>1074.4174751792277</v>
      </c>
      <c r="F691" s="774"/>
    </row>
    <row r="692" spans="1:6" ht="15" customHeight="1">
      <c r="A692" s="2232"/>
      <c r="B692" s="786" t="s">
        <v>990</v>
      </c>
      <c r="C692" s="2237">
        <v>808.92728767238214</v>
      </c>
      <c r="D692" s="2237">
        <v>252.77061538590905</v>
      </c>
      <c r="E692" s="2237">
        <v>1061.6979030582911</v>
      </c>
      <c r="F692" s="774"/>
    </row>
    <row r="693" spans="1:6" ht="15" customHeight="1">
      <c r="A693" s="2232"/>
      <c r="B693" s="786" t="s">
        <v>991</v>
      </c>
      <c r="C693" s="2237">
        <v>752.88131286991973</v>
      </c>
      <c r="D693" s="2237">
        <v>241.03743572413262</v>
      </c>
      <c r="E693" s="2237">
        <v>993.91874859405243</v>
      </c>
      <c r="F693" s="774"/>
    </row>
    <row r="694" spans="1:6" ht="15" customHeight="1">
      <c r="A694" s="2232"/>
      <c r="B694" s="786" t="s">
        <v>992</v>
      </c>
      <c r="C694" s="2237">
        <v>658.88109257043527</v>
      </c>
      <c r="D694" s="2237">
        <v>220.84065953229538</v>
      </c>
      <c r="E694" s="2237">
        <v>879.72175210273065</v>
      </c>
      <c r="F694" s="774"/>
    </row>
    <row r="695" spans="1:6" ht="15" customHeight="1">
      <c r="A695" s="2232"/>
      <c r="B695" s="786" t="s">
        <v>993</v>
      </c>
      <c r="C695" s="2237">
        <v>1320.709505343897</v>
      </c>
      <c r="D695" s="2237">
        <v>244.49184953990203</v>
      </c>
      <c r="E695" s="2237">
        <v>1565.2013548837992</v>
      </c>
      <c r="F695" s="774"/>
    </row>
    <row r="696" spans="1:6" ht="15" customHeight="1">
      <c r="A696" s="2232"/>
      <c r="B696" s="786" t="s">
        <v>994</v>
      </c>
      <c r="C696" s="2237">
        <v>2322.7278403902565</v>
      </c>
      <c r="D696" s="2237">
        <v>241.85734478991137</v>
      </c>
      <c r="E696" s="2237">
        <v>2564.5851851801676</v>
      </c>
      <c r="F696" s="774"/>
    </row>
    <row r="697" spans="1:6" ht="15" customHeight="1">
      <c r="A697" s="2232"/>
      <c r="B697" s="786" t="s">
        <v>995</v>
      </c>
      <c r="C697" s="2237">
        <v>2504.1298638437661</v>
      </c>
      <c r="D697" s="2237">
        <v>202.49674898045393</v>
      </c>
      <c r="E697" s="2237">
        <v>2706.62661282422</v>
      </c>
      <c r="F697" s="774"/>
    </row>
    <row r="698" spans="1:6" ht="15" customHeight="1">
      <c r="A698" s="2232"/>
      <c r="B698" s="786" t="s">
        <v>996</v>
      </c>
      <c r="C698" s="2237">
        <v>2120.7989148871661</v>
      </c>
      <c r="D698" s="2237">
        <v>158.40818914819681</v>
      </c>
      <c r="E698" s="2237">
        <v>2279.207104035363</v>
      </c>
      <c r="F698" s="774"/>
    </row>
    <row r="699" spans="1:6" ht="15" customHeight="1">
      <c r="A699" s="2232"/>
      <c r="B699" s="786" t="s">
        <v>997</v>
      </c>
      <c r="C699" s="2237">
        <v>1644.6004604845693</v>
      </c>
      <c r="D699" s="2237">
        <v>112.15037983528512</v>
      </c>
      <c r="E699" s="2237">
        <v>1756.7508403198544</v>
      </c>
      <c r="F699" s="774"/>
    </row>
    <row r="700" spans="1:6" ht="15" customHeight="1">
      <c r="A700" s="2232"/>
      <c r="B700" s="786" t="s">
        <v>998</v>
      </c>
      <c r="C700" s="2237">
        <v>1218.322343147559</v>
      </c>
      <c r="D700" s="2237">
        <v>77.145188823797739</v>
      </c>
      <c r="E700" s="2237">
        <v>1295.4675319713565</v>
      </c>
      <c r="F700" s="774"/>
    </row>
    <row r="701" spans="1:6" ht="15" customHeight="1">
      <c r="A701" s="2232"/>
      <c r="B701" s="786" t="s">
        <v>999</v>
      </c>
      <c r="C701" s="2237">
        <v>767.16253553446381</v>
      </c>
      <c r="D701" s="2237">
        <v>50.612760650574529</v>
      </c>
      <c r="E701" s="2237">
        <v>817.77529618503831</v>
      </c>
      <c r="F701" s="774"/>
    </row>
    <row r="702" spans="1:6" ht="15" customHeight="1">
      <c r="A702" s="2232"/>
      <c r="B702" s="786" t="s">
        <v>1000</v>
      </c>
      <c r="C702" s="2237">
        <v>367.52643213473021</v>
      </c>
      <c r="D702" s="2237">
        <v>30.504399651119186</v>
      </c>
      <c r="E702" s="2237">
        <v>398.03083178584944</v>
      </c>
      <c r="F702" s="774"/>
    </row>
    <row r="703" spans="1:6" ht="15" customHeight="1">
      <c r="A703" s="2232"/>
      <c r="B703" s="786" t="s">
        <v>1001</v>
      </c>
      <c r="C703" s="2237">
        <v>114.20903950688371</v>
      </c>
      <c r="D703" s="2237">
        <v>18.73311629967646</v>
      </c>
      <c r="E703" s="2237">
        <v>132.94215580656018</v>
      </c>
      <c r="F703" s="774"/>
    </row>
    <row r="704" spans="1:6" ht="15" customHeight="1">
      <c r="A704" s="2232"/>
      <c r="B704" s="786" t="s">
        <v>1002</v>
      </c>
      <c r="C704" s="2237">
        <v>43.533012591716854</v>
      </c>
      <c r="D704" s="2237">
        <v>12.295886088695919</v>
      </c>
      <c r="E704" s="2237">
        <v>55.82889868041277</v>
      </c>
      <c r="F704" s="774"/>
    </row>
    <row r="705" spans="1:14" ht="15" customHeight="1">
      <c r="A705" s="2232"/>
      <c r="B705" s="786" t="s">
        <v>1003</v>
      </c>
      <c r="C705" s="2237">
        <v>23.519301871262368</v>
      </c>
      <c r="D705" s="2237">
        <v>8.1693963686727855</v>
      </c>
      <c r="E705" s="2237">
        <v>31.688698239935153</v>
      </c>
      <c r="F705" s="774"/>
    </row>
    <row r="706" spans="1:14" ht="15" customHeight="1">
      <c r="A706" s="2232"/>
      <c r="B706" s="786" t="s">
        <v>1004</v>
      </c>
      <c r="C706" s="2237">
        <v>9.5257733340654678</v>
      </c>
      <c r="D706" s="2237">
        <v>4.7895812353575815</v>
      </c>
      <c r="E706" s="2237">
        <v>14.31535456942305</v>
      </c>
      <c r="F706" s="774"/>
    </row>
    <row r="707" spans="1:14" ht="15" customHeight="1">
      <c r="A707" s="2232"/>
      <c r="B707" s="786" t="s">
        <v>1005</v>
      </c>
      <c r="C707" s="2237">
        <v>11.537025125494543</v>
      </c>
      <c r="D707" s="2237">
        <v>6.2219910354934855</v>
      </c>
      <c r="E707" s="2237">
        <v>17.759016160988025</v>
      </c>
      <c r="F707" s="774"/>
    </row>
    <row r="708" spans="1:14" ht="15" customHeight="1">
      <c r="B708" s="2176" t="s">
        <v>969</v>
      </c>
      <c r="C708" s="791"/>
      <c r="D708" s="791"/>
      <c r="E708" s="791"/>
      <c r="F708" s="774"/>
    </row>
    <row r="709" spans="1:14" ht="15" customHeight="1">
      <c r="B709" s="786"/>
      <c r="C709" s="791"/>
      <c r="D709" s="791"/>
      <c r="E709" s="791"/>
      <c r="F709" s="774"/>
    </row>
    <row r="710" spans="1:14" s="798" customFormat="1" ht="15" customHeight="1">
      <c r="B710" s="2546" t="s">
        <v>2245</v>
      </c>
      <c r="C710" s="2546"/>
      <c r="D710" s="2546"/>
      <c r="E710" s="2546"/>
      <c r="F710" s="774"/>
      <c r="G710"/>
      <c r="H710"/>
      <c r="I710"/>
      <c r="J710"/>
      <c r="K710"/>
      <c r="L710"/>
      <c r="M710"/>
      <c r="N710"/>
    </row>
    <row r="711" spans="1:14" ht="15" customHeight="1">
      <c r="B711" s="2246" t="s">
        <v>970</v>
      </c>
      <c r="C711" s="2248" t="s">
        <v>957</v>
      </c>
      <c r="D711" s="2248" t="s">
        <v>958</v>
      </c>
      <c r="E711" s="2248" t="s">
        <v>14</v>
      </c>
      <c r="F711" s="774"/>
    </row>
    <row r="712" spans="1:14" ht="15" customHeight="1">
      <c r="B712" s="2254" t="s">
        <v>14</v>
      </c>
      <c r="C712" s="2261">
        <v>1903.9014800000002</v>
      </c>
      <c r="D712" s="2261">
        <v>1310.7416840000001</v>
      </c>
      <c r="E712" s="2261">
        <v>3214.6431640000001</v>
      </c>
      <c r="F712" s="774"/>
    </row>
    <row r="713" spans="1:14" ht="15" customHeight="1">
      <c r="A713" s="2232"/>
      <c r="B713" s="786" t="s">
        <v>989</v>
      </c>
      <c r="C713" s="2237">
        <v>267.16933953725294</v>
      </c>
      <c r="D713" s="2237">
        <v>176.55795765460766</v>
      </c>
      <c r="E713" s="2237">
        <v>443.7272971918606</v>
      </c>
      <c r="F713" s="774"/>
    </row>
    <row r="714" spans="1:14" ht="15" customHeight="1">
      <c r="A714" s="2232"/>
      <c r="B714" s="786" t="s">
        <v>990</v>
      </c>
      <c r="C714" s="2237">
        <v>259.09129814617546</v>
      </c>
      <c r="D714" s="2237">
        <v>174.04546049279878</v>
      </c>
      <c r="E714" s="2237">
        <v>433.13675863897424</v>
      </c>
      <c r="F714" s="774"/>
    </row>
    <row r="715" spans="1:14" ht="15" customHeight="1">
      <c r="A715" s="2232"/>
      <c r="B715" s="786" t="s">
        <v>991</v>
      </c>
      <c r="C715" s="2237">
        <v>249.07692098674917</v>
      </c>
      <c r="D715" s="2237">
        <v>170.15119699846795</v>
      </c>
      <c r="E715" s="2237">
        <v>419.22811798521712</v>
      </c>
      <c r="F715" s="774"/>
    </row>
    <row r="716" spans="1:14" ht="15" customHeight="1">
      <c r="A716" s="2232"/>
      <c r="B716" s="786" t="s">
        <v>992</v>
      </c>
      <c r="C716" s="2237">
        <v>229.4466141642134</v>
      </c>
      <c r="D716" s="2237">
        <v>159.39555257046885</v>
      </c>
      <c r="E716" s="2237">
        <v>388.84216673468222</v>
      </c>
      <c r="F716" s="774"/>
    </row>
    <row r="717" spans="1:14" ht="15" customHeight="1">
      <c r="A717" s="2232"/>
      <c r="B717" s="786" t="s">
        <v>993</v>
      </c>
      <c r="C717" s="2237">
        <v>208.43060886280736</v>
      </c>
      <c r="D717" s="2237">
        <v>148.54773639162696</v>
      </c>
      <c r="E717" s="2237">
        <v>356.97834525443432</v>
      </c>
      <c r="F717" s="774"/>
    </row>
    <row r="718" spans="1:14" ht="15" customHeight="1">
      <c r="A718" s="2232"/>
      <c r="B718" s="786" t="s">
        <v>994</v>
      </c>
      <c r="C718" s="2237">
        <v>176.11858155841063</v>
      </c>
      <c r="D718" s="2237">
        <v>126.95321761708138</v>
      </c>
      <c r="E718" s="2237">
        <v>303.071799175492</v>
      </c>
      <c r="F718" s="774"/>
    </row>
    <row r="719" spans="1:14" ht="15" customHeight="1">
      <c r="A719" s="2232"/>
      <c r="B719" s="786" t="s">
        <v>995</v>
      </c>
      <c r="C719" s="2237">
        <v>134.28370547156243</v>
      </c>
      <c r="D719" s="2237">
        <v>97.586337459992592</v>
      </c>
      <c r="E719" s="2237">
        <v>231.87004293155502</v>
      </c>
      <c r="F719" s="774"/>
    </row>
    <row r="720" spans="1:14" ht="15" customHeight="1">
      <c r="A720" s="2232"/>
      <c r="B720" s="786" t="s">
        <v>996</v>
      </c>
      <c r="C720" s="2237">
        <v>103.43780807986614</v>
      </c>
      <c r="D720" s="2237">
        <v>75.390096106000129</v>
      </c>
      <c r="E720" s="2237">
        <v>178.82790418586626</v>
      </c>
      <c r="F720" s="774"/>
    </row>
    <row r="721" spans="1:10" ht="15" customHeight="1">
      <c r="A721" s="2232"/>
      <c r="B721" s="786" t="s">
        <v>997</v>
      </c>
      <c r="C721" s="2237">
        <v>71.769434941172605</v>
      </c>
      <c r="D721" s="2237">
        <v>52.354694128670317</v>
      </c>
      <c r="E721" s="2237">
        <v>124.12412906984292</v>
      </c>
      <c r="F721" s="774"/>
    </row>
    <row r="722" spans="1:10" ht="15" customHeight="1">
      <c r="A722" s="2232"/>
      <c r="B722" s="786" t="s">
        <v>998</v>
      </c>
      <c r="C722" s="2237">
        <v>54.235192334212549</v>
      </c>
      <c r="D722" s="2237">
        <v>38.719782544976518</v>
      </c>
      <c r="E722" s="2237">
        <v>92.954974879189066</v>
      </c>
      <c r="F722" s="774"/>
    </row>
    <row r="723" spans="1:10" ht="15" customHeight="1">
      <c r="A723" s="2232"/>
      <c r="B723" s="786" t="s">
        <v>999</v>
      </c>
      <c r="C723" s="2237">
        <v>42.827916584815398</v>
      </c>
      <c r="D723" s="2237">
        <v>28.906488004126679</v>
      </c>
      <c r="E723" s="2237">
        <v>71.734404588942084</v>
      </c>
      <c r="F723" s="774"/>
    </row>
    <row r="724" spans="1:10" ht="15" customHeight="1">
      <c r="A724" s="2232"/>
      <c r="B724" s="786" t="s">
        <v>1000</v>
      </c>
      <c r="C724" s="2237">
        <v>33.770100842111226</v>
      </c>
      <c r="D724" s="2237">
        <v>21.299296181377006</v>
      </c>
      <c r="E724" s="2237">
        <v>55.069397023488236</v>
      </c>
      <c r="F724" s="774"/>
    </row>
    <row r="725" spans="1:10" ht="15" customHeight="1">
      <c r="A725" s="2232"/>
      <c r="B725" s="786" t="s">
        <v>1001</v>
      </c>
      <c r="C725" s="2237">
        <v>26.996055969308802</v>
      </c>
      <c r="D725" s="2237">
        <v>14.737296120804968</v>
      </c>
      <c r="E725" s="2237">
        <v>41.733352090113769</v>
      </c>
      <c r="F725" s="774"/>
    </row>
    <row r="726" spans="1:10" ht="15" customHeight="1">
      <c r="A726" s="2232"/>
      <c r="B726" s="786" t="s">
        <v>1002</v>
      </c>
      <c r="C726" s="2237">
        <v>19.935914983862276</v>
      </c>
      <c r="D726" s="2237">
        <v>10.254935545630911</v>
      </c>
      <c r="E726" s="2237">
        <v>30.190850529493186</v>
      </c>
      <c r="F726" s="774"/>
    </row>
    <row r="727" spans="1:10" ht="15" customHeight="1">
      <c r="A727" s="2232"/>
      <c r="B727" s="786" t="s">
        <v>1003</v>
      </c>
      <c r="C727" s="2237">
        <v>13.031345507042982</v>
      </c>
      <c r="D727" s="2237">
        <v>6.6963616817741922</v>
      </c>
      <c r="E727" s="2237">
        <v>19.727707188817174</v>
      </c>
      <c r="F727" s="774"/>
    </row>
    <row r="728" spans="1:10" ht="15" customHeight="1">
      <c r="A728" s="2232"/>
      <c r="B728" s="786" t="s">
        <v>1004</v>
      </c>
      <c r="C728" s="2237">
        <v>6.3185599643393289</v>
      </c>
      <c r="D728" s="2237">
        <v>4.0516447833467257</v>
      </c>
      <c r="E728" s="2237">
        <v>10.370204747686055</v>
      </c>
      <c r="F728" s="774"/>
    </row>
    <row r="729" spans="1:10" ht="15" customHeight="1">
      <c r="A729" s="2232"/>
      <c r="B729" s="786" t="s">
        <v>1005</v>
      </c>
      <c r="C729" s="2237">
        <v>7.9611665408573531</v>
      </c>
      <c r="D729" s="2237">
        <v>5.0895424033691334</v>
      </c>
      <c r="E729" s="2237">
        <v>13.050708944226486</v>
      </c>
      <c r="F729" s="774"/>
    </row>
    <row r="730" spans="1:10" ht="15" customHeight="1">
      <c r="B730" s="2176" t="s">
        <v>969</v>
      </c>
      <c r="C730" s="791"/>
      <c r="D730" s="791"/>
      <c r="E730" s="791"/>
      <c r="F730" s="774"/>
    </row>
    <row r="731" spans="1:10" ht="15" customHeight="1">
      <c r="B731" s="781"/>
      <c r="C731" s="791"/>
      <c r="D731" s="791"/>
      <c r="E731" s="791"/>
      <c r="F731" s="774"/>
    </row>
    <row r="732" spans="1:10" s="793" customFormat="1" ht="15" customHeight="1">
      <c r="B732" s="2546" t="s">
        <v>2244</v>
      </c>
      <c r="C732" s="2546"/>
      <c r="D732" s="2546"/>
      <c r="E732" s="2546"/>
      <c r="F732" s="774"/>
      <c r="G732"/>
      <c r="H732"/>
      <c r="I732"/>
      <c r="J732"/>
    </row>
    <row r="733" spans="1:10" ht="15" customHeight="1">
      <c r="B733" s="2546"/>
      <c r="C733" s="2546"/>
      <c r="D733" s="2546"/>
      <c r="E733" s="2546"/>
      <c r="F733" s="797"/>
    </row>
    <row r="734" spans="1:10" ht="15" customHeight="1">
      <c r="B734" s="2246" t="s">
        <v>970</v>
      </c>
      <c r="C734" s="2248" t="s">
        <v>957</v>
      </c>
      <c r="D734" s="2248" t="s">
        <v>958</v>
      </c>
      <c r="E734" s="2248" t="s">
        <v>14</v>
      </c>
      <c r="F734" s="774"/>
    </row>
    <row r="735" spans="1:10" ht="15" customHeight="1">
      <c r="B735" s="2254" t="s">
        <v>14</v>
      </c>
      <c r="C735" s="2261">
        <v>13603.063726999999</v>
      </c>
      <c r="D735" s="2261">
        <v>828.237168</v>
      </c>
      <c r="E735" s="2261">
        <v>14431.300894999998</v>
      </c>
      <c r="F735" s="774"/>
    </row>
    <row r="736" spans="1:10" ht="15" customHeight="1">
      <c r="A736" s="2232"/>
      <c r="B736" s="786" t="s">
        <v>989</v>
      </c>
      <c r="C736" s="2237">
        <v>550.79876564107678</v>
      </c>
      <c r="D736" s="2237">
        <v>79.891412346290281</v>
      </c>
      <c r="E736" s="2237">
        <v>630.69017798736706</v>
      </c>
      <c r="F736" s="774"/>
    </row>
    <row r="737" spans="1:6" ht="15" customHeight="1">
      <c r="A737" s="2232"/>
      <c r="B737" s="786" t="s">
        <v>990</v>
      </c>
      <c r="C737" s="2237">
        <v>549.83598952620662</v>
      </c>
      <c r="D737" s="2237">
        <v>78.725154893110272</v>
      </c>
      <c r="E737" s="2237">
        <v>628.56114441931686</v>
      </c>
      <c r="F737" s="774"/>
    </row>
    <row r="738" spans="1:6" ht="15" customHeight="1">
      <c r="A738" s="2232"/>
      <c r="B738" s="786" t="s">
        <v>991</v>
      </c>
      <c r="C738" s="2237">
        <v>503.80439188317058</v>
      </c>
      <c r="D738" s="2237">
        <v>70.886238725664668</v>
      </c>
      <c r="E738" s="2237">
        <v>574.69063060883525</v>
      </c>
      <c r="F738" s="774"/>
    </row>
    <row r="739" spans="1:6" ht="15" customHeight="1">
      <c r="A739" s="2232"/>
      <c r="B739" s="786" t="s">
        <v>992</v>
      </c>
      <c r="C739" s="2237">
        <v>429.4344784062219</v>
      </c>
      <c r="D739" s="2237">
        <v>61.445106961826532</v>
      </c>
      <c r="E739" s="2237">
        <v>490.87958536804842</v>
      </c>
      <c r="F739" s="774"/>
    </row>
    <row r="740" spans="1:6" ht="15" customHeight="1">
      <c r="A740" s="2232"/>
      <c r="B740" s="786" t="s">
        <v>993</v>
      </c>
      <c r="C740" s="2237">
        <v>1112.2788964810898</v>
      </c>
      <c r="D740" s="2237">
        <v>95.944113148275065</v>
      </c>
      <c r="E740" s="2237">
        <v>1208.2230096293649</v>
      </c>
      <c r="F740" s="774"/>
    </row>
    <row r="741" spans="1:6" ht="15" customHeight="1">
      <c r="A741" s="2232"/>
      <c r="B741" s="786" t="s">
        <v>994</v>
      </c>
      <c r="C741" s="2237">
        <v>2146.6092588318456</v>
      </c>
      <c r="D741" s="2237">
        <v>114.90412717282999</v>
      </c>
      <c r="E741" s="2237">
        <v>2261.5133860046758</v>
      </c>
      <c r="F741" s="774"/>
    </row>
    <row r="742" spans="1:6" ht="15" customHeight="1">
      <c r="A742" s="2232"/>
      <c r="B742" s="786" t="s">
        <v>995</v>
      </c>
      <c r="C742" s="2237">
        <v>2369.8461583722037</v>
      </c>
      <c r="D742" s="2237">
        <v>104.91041152046134</v>
      </c>
      <c r="E742" s="2237">
        <v>2474.7565698926651</v>
      </c>
      <c r="F742" s="774"/>
    </row>
    <row r="743" spans="1:6" ht="15" customHeight="1">
      <c r="A743" s="2232"/>
      <c r="B743" s="786" t="s">
        <v>996</v>
      </c>
      <c r="C743" s="2237">
        <v>2017.3611068072998</v>
      </c>
      <c r="D743" s="2237">
        <v>83.018093042196696</v>
      </c>
      <c r="E743" s="2237">
        <v>2100.3791998494967</v>
      </c>
      <c r="F743" s="774"/>
    </row>
    <row r="744" spans="1:6" ht="15" customHeight="1">
      <c r="A744" s="2232"/>
      <c r="B744" s="786" t="s">
        <v>997</v>
      </c>
      <c r="C744" s="2237">
        <v>1572.8310255433967</v>
      </c>
      <c r="D744" s="2237">
        <v>59.795685706614812</v>
      </c>
      <c r="E744" s="2237">
        <v>1632.6267112500116</v>
      </c>
      <c r="F744" s="774"/>
    </row>
    <row r="745" spans="1:6" ht="15" customHeight="1">
      <c r="A745" s="2232"/>
      <c r="B745" s="786" t="s">
        <v>998</v>
      </c>
      <c r="C745" s="2237">
        <v>1164.0871508133464</v>
      </c>
      <c r="D745" s="2237">
        <v>38.425406278821221</v>
      </c>
      <c r="E745" s="2237">
        <v>1202.5125570921675</v>
      </c>
      <c r="F745" s="774"/>
    </row>
    <row r="746" spans="1:6" ht="15" customHeight="1">
      <c r="A746" s="2232"/>
      <c r="B746" s="786" t="s">
        <v>999</v>
      </c>
      <c r="C746" s="2237">
        <v>724.33461894964842</v>
      </c>
      <c r="D746" s="2237">
        <v>21.70627264644785</v>
      </c>
      <c r="E746" s="2237">
        <v>746.04089159609623</v>
      </c>
      <c r="F746" s="774"/>
    </row>
    <row r="747" spans="1:6" ht="15" customHeight="1">
      <c r="A747" s="2232"/>
      <c r="B747" s="786" t="s">
        <v>1000</v>
      </c>
      <c r="C747" s="2237">
        <v>333.756331292619</v>
      </c>
      <c r="D747" s="2237">
        <v>9.2051034697421805</v>
      </c>
      <c r="E747" s="2237">
        <v>342.96143476236119</v>
      </c>
      <c r="F747" s="774"/>
    </row>
    <row r="748" spans="1:6" ht="15" customHeight="1">
      <c r="A748" s="2232"/>
      <c r="B748" s="786" t="s">
        <v>1001</v>
      </c>
      <c r="C748" s="2237">
        <v>87.212983537574914</v>
      </c>
      <c r="D748" s="2237">
        <v>3.995820178871492</v>
      </c>
      <c r="E748" s="2237">
        <v>91.208803716446411</v>
      </c>
      <c r="F748" s="774"/>
    </row>
    <row r="749" spans="1:6" ht="15" customHeight="1">
      <c r="A749" s="2232"/>
      <c r="B749" s="786" t="s">
        <v>1006</v>
      </c>
      <c r="C749" s="2237">
        <v>40.868125926437294</v>
      </c>
      <c r="D749" s="2237">
        <v>5.3843703140988106</v>
      </c>
      <c r="E749" s="2237">
        <v>46.252496240536097</v>
      </c>
      <c r="F749" s="774"/>
    </row>
    <row r="750" spans="1:6" ht="15" customHeight="1">
      <c r="B750" s="2176" t="s">
        <v>969</v>
      </c>
      <c r="C750" s="791"/>
      <c r="D750" s="791"/>
      <c r="E750" s="791"/>
      <c r="F750" s="774"/>
    </row>
    <row r="751" spans="1:6" ht="15" customHeight="1">
      <c r="B751" s="782" t="s">
        <v>1007</v>
      </c>
      <c r="C751" s="791"/>
      <c r="D751" s="791"/>
      <c r="E751" s="791"/>
      <c r="F751" s="774"/>
    </row>
    <row r="752" spans="1:6" ht="15" customHeight="1">
      <c r="B752" s="782"/>
      <c r="C752" s="791"/>
      <c r="D752" s="791"/>
      <c r="E752" s="791"/>
      <c r="F752" s="774"/>
    </row>
  </sheetData>
  <protectedRanges>
    <protectedRange sqref="C89:D89" name="All_2_2"/>
    <protectedRange sqref="C79:D80 C82:D83 C85:D86 C88:D88" name="All_2_1_1"/>
    <protectedRange sqref="C131:F147" name="All_1_2"/>
    <protectedRange sqref="C56:E57 C59:E60" name="All_4"/>
    <protectedRange sqref="G737:G738 G740:G741" name="All_3"/>
  </protectedRanges>
  <mergeCells count="30">
    <mergeCell ref="B238:E239"/>
    <mergeCell ref="B261:E262"/>
    <mergeCell ref="B284:E285"/>
    <mergeCell ref="B93:F93"/>
    <mergeCell ref="B7:E7"/>
    <mergeCell ref="C128:D128"/>
    <mergeCell ref="E128:F128"/>
    <mergeCell ref="B194:E194"/>
    <mergeCell ref="B216:E216"/>
    <mergeCell ref="B488:E488"/>
    <mergeCell ref="B510:E510"/>
    <mergeCell ref="B532:E533"/>
    <mergeCell ref="B555:E555"/>
    <mergeCell ref="B307:E308"/>
    <mergeCell ref="B732:E733"/>
    <mergeCell ref="B49:F49"/>
    <mergeCell ref="B599:E600"/>
    <mergeCell ref="B622:E622"/>
    <mergeCell ref="B644:E644"/>
    <mergeCell ref="B666:E666"/>
    <mergeCell ref="B688:E688"/>
    <mergeCell ref="B710:E710"/>
    <mergeCell ref="B577:E577"/>
    <mergeCell ref="B330:E331"/>
    <mergeCell ref="B353:E354"/>
    <mergeCell ref="B376:E377"/>
    <mergeCell ref="B399:E400"/>
    <mergeCell ref="B422:E422"/>
    <mergeCell ref="B444:E444"/>
    <mergeCell ref="B466:E466"/>
  </mergeCells>
  <pageMargins left="0.7" right="0.7" top="0.75" bottom="0.56999999999999995" header="0.3" footer="0.3"/>
  <pageSetup paperSize="9" scale="84" orientation="portrait" r:id="rId1"/>
  <headerFooter>
    <oddFooter>&amp;C&amp;P</oddFooter>
  </headerFooter>
  <rowBreaks count="22" manualBreakCount="22">
    <brk id="3" max="16383" man="1"/>
    <brk id="25" max="16383" man="1"/>
    <brk id="47" max="5" man="1"/>
    <brk id="71" max="5" man="1"/>
    <brk id="148" max="5" man="1"/>
    <brk id="171" max="5" man="1"/>
    <brk id="215" max="5" man="1"/>
    <brk id="237" max="5" man="1"/>
    <brk id="283" max="16383" man="1"/>
    <brk id="306" max="5" man="1"/>
    <brk id="352" max="5" man="1"/>
    <brk id="375" max="5" man="1"/>
    <brk id="420" max="16383" man="1"/>
    <brk id="443" max="5" man="1"/>
    <brk id="487" max="5" man="1"/>
    <brk id="509" max="5" man="1"/>
    <brk id="553" max="16383" man="1"/>
    <brk id="576" max="5" man="1"/>
    <brk id="621" max="5" man="1"/>
    <brk id="643" max="5" man="1"/>
    <brk id="686" max="16383" man="1"/>
    <brk id="709" max="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80"/>
  </sheetPr>
  <dimension ref="A1:S484"/>
  <sheetViews>
    <sheetView view="pageBreakPreview" topLeftCell="C1" zoomScaleSheetLayoutView="100" workbookViewId="0">
      <selection activeCell="B1" sqref="B1"/>
    </sheetView>
  </sheetViews>
  <sheetFormatPr defaultRowHeight="15"/>
  <cols>
    <col min="1" max="1" width="1.85546875" style="2223" customWidth="1"/>
    <col min="2" max="2" width="32.28515625" customWidth="1"/>
    <col min="3" max="3" width="12" customWidth="1"/>
    <col min="4" max="4" width="15.5703125" customWidth="1"/>
    <col min="5" max="5" width="12.5703125" customWidth="1"/>
    <col min="6" max="6" width="17" customWidth="1"/>
    <col min="7" max="7" width="9.42578125" bestFit="1" customWidth="1"/>
    <col min="8" max="8" width="10.85546875" customWidth="1"/>
    <col min="9" max="9" width="10.7109375" customWidth="1"/>
    <col min="16" max="16" width="11.5703125" bestFit="1" customWidth="1"/>
    <col min="17" max="18" width="14.42578125" customWidth="1"/>
    <col min="19" max="19" width="11" customWidth="1"/>
    <col min="20" max="20" width="14" customWidth="1"/>
  </cols>
  <sheetData>
    <row r="1" spans="1:2" ht="18.75">
      <c r="B1" s="757" t="s">
        <v>1014</v>
      </c>
    </row>
    <row r="2" spans="1:2" s="2211" customFormat="1">
      <c r="A2" s="2223"/>
    </row>
    <row r="3" spans="1:2" s="2211" customFormat="1">
      <c r="A3" s="2223"/>
      <c r="B3" s="2174" t="s">
        <v>1015</v>
      </c>
    </row>
    <row r="4" spans="1:2">
      <c r="B4" s="785" t="s">
        <v>1016</v>
      </c>
    </row>
    <row r="20" spans="2:8">
      <c r="B20" s="781" t="s">
        <v>1017</v>
      </c>
    </row>
    <row r="21" spans="2:8" ht="15" customHeight="1"/>
    <row r="22" spans="2:8" ht="15" customHeight="1">
      <c r="B22" s="2546" t="s">
        <v>1018</v>
      </c>
      <c r="C22" s="2546"/>
      <c r="D22" s="2546"/>
      <c r="E22" s="2546"/>
      <c r="F22" s="2546"/>
      <c r="H22" s="784"/>
    </row>
    <row r="23" spans="2:8" s="2223" customFormat="1" ht="15" customHeight="1">
      <c r="B23" s="2264" t="s">
        <v>2271</v>
      </c>
      <c r="C23" s="2212"/>
      <c r="D23" s="2212"/>
      <c r="E23" s="2212"/>
      <c r="F23" s="2212"/>
    </row>
    <row r="24" spans="2:8" ht="15" customHeight="1">
      <c r="B24" s="2246" t="s">
        <v>1019</v>
      </c>
      <c r="C24" s="2243">
        <v>2005</v>
      </c>
      <c r="D24" s="2243">
        <v>2008</v>
      </c>
      <c r="E24" s="2248">
        <v>2009</v>
      </c>
      <c r="F24" s="2243">
        <v>2010</v>
      </c>
      <c r="H24" s="2170"/>
    </row>
    <row r="25" spans="2:8" ht="15" customHeight="1">
      <c r="B25" s="2268" t="s">
        <v>9</v>
      </c>
      <c r="C25" s="2269">
        <v>106.30802008826663</v>
      </c>
      <c r="D25" s="2269">
        <v>105.71098098749367</v>
      </c>
      <c r="E25" s="2269">
        <v>105.85151601020119</v>
      </c>
      <c r="F25" s="2269">
        <v>108.41022001419446</v>
      </c>
      <c r="H25" s="2171"/>
    </row>
    <row r="26" spans="2:8" ht="15" customHeight="1">
      <c r="B26" s="2452" t="s">
        <v>966</v>
      </c>
      <c r="C26" s="811">
        <v>105.1893876188887</v>
      </c>
      <c r="D26" s="811">
        <v>103.21022284556646</v>
      </c>
      <c r="E26" s="811">
        <v>106.94103194103195</v>
      </c>
      <c r="F26" s="811">
        <v>107.32718894009217</v>
      </c>
      <c r="H26" s="2171"/>
    </row>
    <row r="27" spans="2:8" ht="15" customHeight="1">
      <c r="B27" s="2452" t="s">
        <v>967</v>
      </c>
      <c r="C27" s="811">
        <v>107.24576863897049</v>
      </c>
      <c r="D27" s="811">
        <v>107.96543809909545</v>
      </c>
      <c r="E27" s="811">
        <v>104.98023715415019</v>
      </c>
      <c r="F27" s="811">
        <v>109.25925925925925</v>
      </c>
      <c r="H27" s="2171"/>
    </row>
    <row r="28" spans="2:8" ht="15" customHeight="1">
      <c r="B28" s="780" t="s">
        <v>969</v>
      </c>
      <c r="H28" s="2171"/>
    </row>
    <row r="29" spans="2:8" ht="15" customHeight="1">
      <c r="B29" s="782"/>
      <c r="C29" s="807"/>
      <c r="D29" s="807"/>
      <c r="E29" s="808"/>
      <c r="F29" s="808"/>
      <c r="H29" s="2171"/>
    </row>
    <row r="30" spans="2:8" ht="15" customHeight="1">
      <c r="B30" s="785" t="s">
        <v>2272</v>
      </c>
      <c r="C30" s="785"/>
      <c r="D30" s="785"/>
      <c r="E30" s="785"/>
      <c r="F30" s="785"/>
      <c r="H30" s="2171"/>
    </row>
    <row r="31" spans="2:8" ht="15" customHeight="1">
      <c r="B31" s="2246" t="s">
        <v>1020</v>
      </c>
      <c r="C31" s="2243" t="s">
        <v>14</v>
      </c>
      <c r="D31" s="2243" t="s">
        <v>10</v>
      </c>
      <c r="E31" s="2248" t="s">
        <v>1022</v>
      </c>
      <c r="F31" s="2243" t="s">
        <v>12</v>
      </c>
      <c r="H31" s="2171"/>
    </row>
    <row r="32" spans="2:8" ht="15" customHeight="1">
      <c r="B32" s="2268" t="s">
        <v>9</v>
      </c>
      <c r="C32" s="2272">
        <v>29317</v>
      </c>
      <c r="D32" s="2272">
        <v>17648</v>
      </c>
      <c r="E32" s="2272">
        <v>10662</v>
      </c>
      <c r="F32" s="2272">
        <v>1007</v>
      </c>
      <c r="H32" s="2171"/>
    </row>
    <row r="33" spans="2:8" ht="15" customHeight="1">
      <c r="B33" s="2270" t="s">
        <v>957</v>
      </c>
      <c r="C33" s="2273">
        <v>15247</v>
      </c>
      <c r="D33" s="2274">
        <v>9114</v>
      </c>
      <c r="E33" s="2274">
        <v>5575</v>
      </c>
      <c r="F33" s="2274">
        <v>558</v>
      </c>
      <c r="H33" s="2171"/>
    </row>
    <row r="34" spans="2:8" ht="15" customHeight="1">
      <c r="B34" s="2270" t="s">
        <v>958</v>
      </c>
      <c r="C34" s="2275">
        <v>14070</v>
      </c>
      <c r="D34" s="2274">
        <v>8534</v>
      </c>
      <c r="E34" s="2274">
        <v>5087</v>
      </c>
      <c r="F34" s="2274">
        <v>449</v>
      </c>
      <c r="H34" s="2171"/>
    </row>
    <row r="35" spans="2:8" ht="15" customHeight="1">
      <c r="B35" s="2271" t="s">
        <v>966</v>
      </c>
      <c r="C35" s="2275">
        <v>13497</v>
      </c>
      <c r="D35" s="2273">
        <v>7044</v>
      </c>
      <c r="E35" s="2273">
        <v>5993</v>
      </c>
      <c r="F35" s="2273">
        <v>460</v>
      </c>
      <c r="H35" s="2171"/>
    </row>
    <row r="36" spans="2:8" ht="15" customHeight="1">
      <c r="B36" s="2270" t="s">
        <v>957</v>
      </c>
      <c r="C36" s="2275">
        <v>6987</v>
      </c>
      <c r="D36" s="2274">
        <v>3580</v>
      </c>
      <c r="E36" s="2274">
        <v>3149</v>
      </c>
      <c r="F36" s="2274">
        <v>258</v>
      </c>
      <c r="H36" s="2171"/>
    </row>
    <row r="37" spans="2:8" ht="15" customHeight="1">
      <c r="B37" s="2270" t="s">
        <v>958</v>
      </c>
      <c r="C37" s="2275">
        <v>6510</v>
      </c>
      <c r="D37" s="2274">
        <v>3464</v>
      </c>
      <c r="E37" s="2274">
        <v>2844</v>
      </c>
      <c r="F37" s="2274">
        <v>202</v>
      </c>
      <c r="H37" s="2171"/>
    </row>
    <row r="38" spans="2:8" ht="15" customHeight="1">
      <c r="B38" s="2271" t="s">
        <v>967</v>
      </c>
      <c r="C38" s="2275">
        <v>15820</v>
      </c>
      <c r="D38" s="2273">
        <v>10604</v>
      </c>
      <c r="E38" s="2273">
        <v>4669</v>
      </c>
      <c r="F38" s="2273">
        <v>547</v>
      </c>
      <c r="H38" s="2171"/>
    </row>
    <row r="39" spans="2:8" ht="15" customHeight="1">
      <c r="B39" s="2270" t="s">
        <v>957</v>
      </c>
      <c r="C39" s="2275">
        <v>8260</v>
      </c>
      <c r="D39" s="2274">
        <v>5534</v>
      </c>
      <c r="E39" s="2274">
        <v>2426</v>
      </c>
      <c r="F39" s="2274">
        <v>300</v>
      </c>
      <c r="H39" s="2173"/>
    </row>
    <row r="40" spans="2:8" ht="15" customHeight="1">
      <c r="B40" s="2270" t="s">
        <v>958</v>
      </c>
      <c r="C40" s="2275">
        <v>7560</v>
      </c>
      <c r="D40" s="2274">
        <v>5070</v>
      </c>
      <c r="E40" s="2274">
        <v>2243</v>
      </c>
      <c r="F40" s="2274">
        <v>247</v>
      </c>
    </row>
    <row r="41" spans="2:8" ht="15" customHeight="1">
      <c r="B41" s="780" t="s">
        <v>1023</v>
      </c>
      <c r="C41" s="807"/>
      <c r="D41" s="807"/>
      <c r="E41" s="808"/>
      <c r="F41" s="808"/>
    </row>
    <row r="42" spans="2:8" ht="15" customHeight="1">
      <c r="B42" s="782" t="s">
        <v>1024</v>
      </c>
      <c r="C42" s="807"/>
      <c r="D42" s="807"/>
      <c r="E42" s="808"/>
      <c r="F42" s="808"/>
    </row>
    <row r="43" spans="2:8" ht="15" customHeight="1"/>
    <row r="44" spans="2:8" ht="15" customHeight="1">
      <c r="B44" s="2546" t="s">
        <v>2273</v>
      </c>
      <c r="C44" s="2546"/>
      <c r="D44" s="2546"/>
      <c r="E44" s="2546"/>
      <c r="F44" s="2546"/>
    </row>
    <row r="45" spans="2:8" ht="15" customHeight="1">
      <c r="B45" s="2246" t="s">
        <v>1020</v>
      </c>
      <c r="C45" s="2243">
        <v>2005</v>
      </c>
      <c r="D45" s="2243">
        <v>2008</v>
      </c>
      <c r="E45" s="2248">
        <v>2009</v>
      </c>
      <c r="F45" s="2243">
        <v>2010</v>
      </c>
    </row>
    <row r="46" spans="2:8" ht="15" customHeight="1">
      <c r="B46" s="2268" t="s">
        <v>9</v>
      </c>
      <c r="C46" s="2278">
        <v>19.730455364977804</v>
      </c>
      <c r="D46" s="2278">
        <v>16.780412743529666</v>
      </c>
      <c r="E46" s="2278">
        <v>15.91308538830312</v>
      </c>
      <c r="F46" s="2278">
        <v>14.924334366311536</v>
      </c>
    </row>
    <row r="47" spans="2:8" ht="15" customHeight="1">
      <c r="B47" s="2279" t="s">
        <v>966</v>
      </c>
      <c r="C47" s="2277">
        <v>35.710844195166395</v>
      </c>
      <c r="D47" s="2277">
        <v>32.951856332927385</v>
      </c>
      <c r="E47" s="2277">
        <v>32.523310374989698</v>
      </c>
      <c r="F47" s="2277">
        <v>31.116607890319447</v>
      </c>
    </row>
    <row r="48" spans="2:8" ht="15" customHeight="1">
      <c r="B48" s="2279" t="s">
        <v>967</v>
      </c>
      <c r="C48" s="2277">
        <v>14.386968719249918</v>
      </c>
      <c r="D48" s="2277">
        <v>11.848703851176275</v>
      </c>
      <c r="E48" s="2277">
        <v>11.021558587281579</v>
      </c>
      <c r="F48" s="2277">
        <v>10.313772733585388</v>
      </c>
    </row>
    <row r="49" spans="2:6" ht="15" customHeight="1">
      <c r="B49" s="2176" t="s">
        <v>969</v>
      </c>
    </row>
    <row r="50" spans="2:6" ht="15" customHeight="1">
      <c r="B50" s="782" t="s">
        <v>2274</v>
      </c>
    </row>
    <row r="51" spans="2:6" ht="15" customHeight="1">
      <c r="B51" s="782"/>
      <c r="C51" s="807"/>
      <c r="D51" s="807"/>
      <c r="E51" s="808"/>
      <c r="F51" s="808"/>
    </row>
    <row r="52" spans="2:6" ht="15" customHeight="1">
      <c r="B52" s="2546" t="s">
        <v>2292</v>
      </c>
      <c r="C52" s="2546"/>
      <c r="D52" s="2546"/>
      <c r="E52" s="2546"/>
      <c r="F52" s="2546"/>
    </row>
    <row r="53" spans="2:6" ht="15" customHeight="1">
      <c r="B53" s="2246" t="s">
        <v>1020</v>
      </c>
      <c r="C53" s="2243" t="s">
        <v>14</v>
      </c>
      <c r="D53" s="2243" t="s">
        <v>10</v>
      </c>
      <c r="E53" s="2248" t="s">
        <v>1022</v>
      </c>
      <c r="F53" s="2243" t="s">
        <v>12</v>
      </c>
    </row>
    <row r="54" spans="2:6" ht="15" customHeight="1">
      <c r="B54" s="2268" t="s">
        <v>9</v>
      </c>
      <c r="C54" s="2283">
        <v>14.924334366311539</v>
      </c>
      <c r="D54" s="2283">
        <v>14.756732738431316</v>
      </c>
      <c r="E54" s="2283">
        <v>18.788464347498596</v>
      </c>
      <c r="F54" s="2283">
        <v>5.0555531071000148</v>
      </c>
    </row>
    <row r="55" spans="2:6" ht="15" customHeight="1">
      <c r="B55" s="2279" t="s">
        <v>966</v>
      </c>
      <c r="C55" s="2284">
        <v>31.11660789031945</v>
      </c>
      <c r="D55" s="2285">
        <v>30.868660313287325</v>
      </c>
      <c r="E55" s="2285">
        <v>33.83428932749198</v>
      </c>
      <c r="F55" s="2285">
        <v>16.177449365089558</v>
      </c>
    </row>
    <row r="56" spans="2:6" ht="15" customHeight="1">
      <c r="B56" s="2279" t="s">
        <v>967</v>
      </c>
      <c r="C56" s="2284">
        <v>10.313772733585392</v>
      </c>
      <c r="D56" s="2285">
        <v>10.94257418794934</v>
      </c>
      <c r="E56" s="2285">
        <v>11.938336917306113</v>
      </c>
      <c r="F56" s="2285">
        <v>3.1487577786800993</v>
      </c>
    </row>
    <row r="57" spans="2:6" ht="15" customHeight="1">
      <c r="B57" s="780" t="s">
        <v>969</v>
      </c>
      <c r="C57" s="807"/>
      <c r="D57" s="807"/>
      <c r="E57" s="808"/>
      <c r="F57" s="808"/>
    </row>
    <row r="58" spans="2:6" ht="15" customHeight="1">
      <c r="B58" s="782" t="s">
        <v>2275</v>
      </c>
      <c r="C58" s="807"/>
      <c r="D58" s="807"/>
      <c r="E58" s="808"/>
      <c r="F58" s="808"/>
    </row>
    <row r="59" spans="2:6" ht="15" customHeight="1">
      <c r="B59" s="781"/>
      <c r="C59" s="807"/>
      <c r="D59" s="807"/>
      <c r="E59" s="808"/>
      <c r="F59" s="808"/>
    </row>
    <row r="60" spans="2:6" ht="15" customHeight="1">
      <c r="B60" s="785" t="s">
        <v>2276</v>
      </c>
      <c r="C60" s="785"/>
      <c r="D60" s="785"/>
      <c r="E60" s="785"/>
      <c r="F60" s="785"/>
    </row>
    <row r="61" spans="2:6" ht="15" customHeight="1">
      <c r="B61" s="2246" t="s">
        <v>1020</v>
      </c>
      <c r="C61" s="2243" t="s">
        <v>14</v>
      </c>
      <c r="D61" s="2243" t="s">
        <v>10</v>
      </c>
      <c r="E61" s="2248" t="s">
        <v>1022</v>
      </c>
      <c r="F61" s="2243" t="s">
        <v>12</v>
      </c>
    </row>
    <row r="62" spans="2:6" ht="15" customHeight="1">
      <c r="B62" s="2280" t="s">
        <v>9</v>
      </c>
      <c r="C62" s="2272">
        <v>2853</v>
      </c>
      <c r="D62" s="2272">
        <v>1698</v>
      </c>
      <c r="E62" s="2272">
        <v>960</v>
      </c>
      <c r="F62" s="2272">
        <v>195</v>
      </c>
    </row>
    <row r="63" spans="2:6" ht="15" customHeight="1">
      <c r="B63" s="2281" t="s">
        <v>957</v>
      </c>
      <c r="C63" s="2275">
        <v>2034</v>
      </c>
      <c r="D63" s="2274">
        <v>1246</v>
      </c>
      <c r="E63" s="2274">
        <v>615</v>
      </c>
      <c r="F63" s="2274">
        <v>173</v>
      </c>
    </row>
    <row r="64" spans="2:6" ht="15" customHeight="1">
      <c r="B64" s="2281" t="s">
        <v>958</v>
      </c>
      <c r="C64" s="2275">
        <v>819</v>
      </c>
      <c r="D64" s="2274">
        <v>452</v>
      </c>
      <c r="E64" s="2274">
        <v>345</v>
      </c>
      <c r="F64" s="2274">
        <v>22</v>
      </c>
    </row>
    <row r="65" spans="2:19" ht="15" customHeight="1">
      <c r="B65" s="2282" t="s">
        <v>966</v>
      </c>
      <c r="C65" s="2275">
        <v>965</v>
      </c>
      <c r="D65" s="2273">
        <v>536</v>
      </c>
      <c r="E65" s="2273">
        <v>383</v>
      </c>
      <c r="F65" s="2273">
        <v>46</v>
      </c>
    </row>
    <row r="66" spans="2:19" ht="15" customHeight="1">
      <c r="B66" s="2281" t="s">
        <v>957</v>
      </c>
      <c r="C66" s="2275">
        <v>572</v>
      </c>
      <c r="D66" s="2274">
        <v>317</v>
      </c>
      <c r="E66" s="2274">
        <v>220</v>
      </c>
      <c r="F66" s="2274">
        <v>35</v>
      </c>
    </row>
    <row r="67" spans="2:19" ht="15" customHeight="1">
      <c r="B67" s="2281" t="s">
        <v>958</v>
      </c>
      <c r="C67" s="2275">
        <v>393</v>
      </c>
      <c r="D67" s="2274">
        <v>219</v>
      </c>
      <c r="E67" s="2274">
        <v>163</v>
      </c>
      <c r="F67" s="2274">
        <v>11</v>
      </c>
    </row>
    <row r="68" spans="2:19" ht="15" customHeight="1">
      <c r="B68" s="2282" t="s">
        <v>1009</v>
      </c>
      <c r="C68" s="2275">
        <v>1888</v>
      </c>
      <c r="D68" s="2273">
        <v>1162</v>
      </c>
      <c r="E68" s="2273">
        <v>577</v>
      </c>
      <c r="F68" s="2273">
        <v>149</v>
      </c>
    </row>
    <row r="69" spans="2:19" ht="15" customHeight="1">
      <c r="B69" s="2281" t="s">
        <v>957</v>
      </c>
      <c r="C69" s="2275">
        <v>1462</v>
      </c>
      <c r="D69" s="2274">
        <v>929</v>
      </c>
      <c r="E69" s="2274">
        <v>395</v>
      </c>
      <c r="F69" s="2274">
        <v>138</v>
      </c>
    </row>
    <row r="70" spans="2:19" ht="15" customHeight="1">
      <c r="B70" s="2281" t="s">
        <v>958</v>
      </c>
      <c r="C70" s="2275">
        <v>426</v>
      </c>
      <c r="D70" s="2274">
        <v>233</v>
      </c>
      <c r="E70" s="2274">
        <v>182</v>
      </c>
      <c r="F70" s="2274">
        <v>11</v>
      </c>
    </row>
    <row r="71" spans="2:19" ht="15" customHeight="1">
      <c r="B71" s="780" t="s">
        <v>1023</v>
      </c>
      <c r="C71" s="813"/>
      <c r="D71" s="813"/>
      <c r="E71" s="813"/>
      <c r="F71" s="815"/>
    </row>
    <row r="72" spans="2:19" ht="15" customHeight="1">
      <c r="B72" s="782" t="s">
        <v>1025</v>
      </c>
      <c r="C72" s="813"/>
      <c r="D72" s="813"/>
      <c r="E72" s="813"/>
      <c r="F72" s="815"/>
    </row>
    <row r="73" spans="2:19" ht="15" customHeight="1">
      <c r="B73" s="781"/>
      <c r="C73" s="807"/>
      <c r="D73" s="807"/>
      <c r="E73" s="807"/>
      <c r="F73" s="808"/>
    </row>
    <row r="74" spans="2:19" ht="15" customHeight="1">
      <c r="B74" s="2546" t="s">
        <v>1026</v>
      </c>
      <c r="C74" s="2546"/>
      <c r="D74" s="2546"/>
      <c r="E74" s="2546"/>
      <c r="F74" s="2546"/>
      <c r="I74" s="784"/>
      <c r="J74" s="784"/>
      <c r="K74" s="784"/>
      <c r="L74" s="784"/>
      <c r="M74" s="784"/>
      <c r="N74" s="784"/>
      <c r="O74" s="784"/>
      <c r="P74" s="784"/>
      <c r="Q74" s="784"/>
      <c r="R74" s="784"/>
      <c r="S74" s="784"/>
    </row>
    <row r="75" spans="2:19" ht="15" customHeight="1">
      <c r="B75" s="2246" t="s">
        <v>1020</v>
      </c>
      <c r="C75" s="2243">
        <v>2005</v>
      </c>
      <c r="D75" s="2243">
        <v>2008</v>
      </c>
      <c r="E75" s="2248">
        <v>2009</v>
      </c>
      <c r="F75" s="2243">
        <v>2010</v>
      </c>
      <c r="I75" s="784"/>
      <c r="J75" s="816"/>
      <c r="K75" s="784"/>
      <c r="L75" s="784"/>
      <c r="M75" s="784"/>
      <c r="N75" s="784"/>
      <c r="O75" s="784"/>
      <c r="P75" s="784"/>
      <c r="Q75" s="784"/>
      <c r="R75" s="784"/>
      <c r="S75" s="784"/>
    </row>
    <row r="76" spans="2:19" ht="15" customHeight="1">
      <c r="B76" s="2268" t="s">
        <v>9</v>
      </c>
      <c r="C76" s="2286">
        <v>1.7778004077985015</v>
      </c>
      <c r="D76" s="2286">
        <v>1.7390159256630935</v>
      </c>
      <c r="E76" s="2286">
        <v>1.6357609446900274</v>
      </c>
      <c r="F76" s="2286">
        <v>1.4631600708510153</v>
      </c>
      <c r="I76" s="784"/>
      <c r="J76" s="807"/>
      <c r="K76" s="784"/>
      <c r="L76" s="784"/>
      <c r="M76" s="784"/>
      <c r="N76" s="784"/>
      <c r="O76" s="784"/>
      <c r="P76" s="784"/>
      <c r="Q76" s="784"/>
      <c r="R76" s="784"/>
      <c r="S76" s="784"/>
    </row>
    <row r="77" spans="2:19" ht="15" customHeight="1">
      <c r="B77" s="2270" t="s">
        <v>957</v>
      </c>
      <c r="C77" s="2277">
        <v>1.9048884251294289</v>
      </c>
      <c r="D77" s="2277">
        <v>1.8562496492248537</v>
      </c>
      <c r="E77" s="2277">
        <v>1.7646355911726854</v>
      </c>
      <c r="F77" s="2277">
        <v>1.4866434416808023</v>
      </c>
      <c r="I77" s="784"/>
      <c r="J77" s="805"/>
      <c r="K77" s="784"/>
      <c r="L77" s="784"/>
      <c r="M77" s="784"/>
      <c r="N77" s="784"/>
      <c r="O77" s="784"/>
      <c r="P77" s="784"/>
      <c r="Q77" s="784"/>
      <c r="R77" s="784"/>
      <c r="S77" s="784"/>
    </row>
    <row r="78" spans="2:19" ht="15" customHeight="1">
      <c r="B78" s="2270" t="s">
        <v>958</v>
      </c>
      <c r="C78" s="2277">
        <v>1.5271284529673004</v>
      </c>
      <c r="D78" s="2277">
        <v>1.4793164784031387</v>
      </c>
      <c r="E78" s="2277">
        <v>1.3434146148241113</v>
      </c>
      <c r="F78" s="2277">
        <v>1.4046640110227595</v>
      </c>
      <c r="I78" s="784"/>
      <c r="J78" s="805"/>
      <c r="K78" s="784"/>
      <c r="L78" s="784"/>
      <c r="M78" s="784"/>
      <c r="N78" s="784"/>
      <c r="O78" s="784"/>
      <c r="P78" s="784"/>
      <c r="Q78" s="784"/>
      <c r="R78" s="784"/>
      <c r="S78" s="784"/>
    </row>
    <row r="79" spans="2:19" ht="15" customHeight="1">
      <c r="B79" s="2271" t="s">
        <v>966</v>
      </c>
      <c r="C79" s="2287">
        <v>2.3783997231716092</v>
      </c>
      <c r="D79" s="2287">
        <v>2.4789701735124052</v>
      </c>
      <c r="E79" s="2287">
        <v>2.3718683951787871</v>
      </c>
      <c r="F79" s="2287">
        <v>2.2292013505659289</v>
      </c>
      <c r="I79" s="784"/>
      <c r="J79" s="807"/>
      <c r="K79" s="784"/>
      <c r="L79" s="784"/>
      <c r="M79" s="784"/>
      <c r="N79" s="784"/>
      <c r="O79" s="784"/>
      <c r="P79" s="784"/>
      <c r="Q79" s="784"/>
      <c r="R79" s="784"/>
      <c r="S79" s="784"/>
    </row>
    <row r="80" spans="2:19" ht="15" customHeight="1">
      <c r="B80" s="2270" t="s">
        <v>957</v>
      </c>
      <c r="C80" s="2277">
        <v>2.8413661825787755</v>
      </c>
      <c r="D80" s="2277">
        <v>3.1420713816902275</v>
      </c>
      <c r="E80" s="2277">
        <v>2.9608366621006241</v>
      </c>
      <c r="F80" s="2277">
        <v>2.6257936305858389</v>
      </c>
      <c r="I80" s="784"/>
      <c r="J80" s="805"/>
      <c r="K80" s="784"/>
      <c r="L80" s="784"/>
      <c r="M80" s="784"/>
      <c r="N80" s="784"/>
      <c r="O80" s="784"/>
      <c r="P80" s="784"/>
      <c r="Q80" s="784"/>
      <c r="R80" s="784"/>
      <c r="S80" s="784"/>
    </row>
    <row r="81" spans="2:19" ht="15" customHeight="1">
      <c r="B81" s="2270" t="s">
        <v>958</v>
      </c>
      <c r="C81" s="2277">
        <v>1.9062796017420029</v>
      </c>
      <c r="D81" s="2277">
        <v>1.8066413862062425</v>
      </c>
      <c r="E81" s="2277">
        <v>1.7762320120534059</v>
      </c>
      <c r="F81" s="2277">
        <v>1.8198763138665606</v>
      </c>
      <c r="I81" s="784"/>
      <c r="J81" s="805"/>
      <c r="K81" s="784"/>
      <c r="L81" s="784"/>
      <c r="M81" s="784"/>
      <c r="N81" s="784"/>
      <c r="O81" s="784"/>
      <c r="P81" s="784"/>
      <c r="Q81" s="784"/>
      <c r="R81" s="784"/>
      <c r="S81" s="784"/>
    </row>
    <row r="82" spans="2:19" ht="15" customHeight="1">
      <c r="B82" s="2271" t="s">
        <v>967</v>
      </c>
      <c r="C82" s="2287">
        <v>1.5769733531359251</v>
      </c>
      <c r="D82" s="2287">
        <v>1.4976257074941708</v>
      </c>
      <c r="E82" s="2287">
        <v>1.4091167098419748</v>
      </c>
      <c r="F82" s="2287">
        <v>1.2308724981674595</v>
      </c>
      <c r="I82" s="784"/>
      <c r="J82" s="807"/>
      <c r="K82" s="784"/>
      <c r="L82" s="784"/>
      <c r="M82" s="784"/>
      <c r="N82" s="784"/>
      <c r="O82" s="784"/>
      <c r="P82" s="784"/>
      <c r="Q82" s="784"/>
      <c r="R82" s="784"/>
      <c r="S82" s="784"/>
    </row>
    <row r="83" spans="2:19" ht="15" customHeight="1">
      <c r="B83" s="2270" t="s">
        <v>957</v>
      </c>
      <c r="C83" s="2277">
        <v>1.6842717908599605</v>
      </c>
      <c r="D83" s="2277">
        <v>1.5761996874753053</v>
      </c>
      <c r="E83" s="2277">
        <v>1.5193521473836473</v>
      </c>
      <c r="F83" s="2277">
        <v>1.2584148274370583</v>
      </c>
      <c r="I83" s="784"/>
      <c r="J83" s="805"/>
      <c r="K83" s="784"/>
      <c r="L83" s="784"/>
      <c r="M83" s="784"/>
      <c r="N83" s="784"/>
      <c r="O83" s="784"/>
      <c r="P83" s="784"/>
      <c r="Q83" s="784"/>
      <c r="R83" s="784"/>
      <c r="S83" s="784"/>
    </row>
    <row r="84" spans="2:19" ht="15" customHeight="1">
      <c r="B84" s="2270" t="s">
        <v>958</v>
      </c>
      <c r="C84" s="2277">
        <v>1.3056153554846286</v>
      </c>
      <c r="D84" s="2277">
        <v>1.271817193829391</v>
      </c>
      <c r="E84" s="2277">
        <v>1.078256731579476</v>
      </c>
      <c r="F84" s="2277">
        <v>1.1448774186806283</v>
      </c>
      <c r="I84" s="784"/>
      <c r="J84" s="805"/>
      <c r="K84" s="784"/>
      <c r="L84" s="784"/>
      <c r="M84" s="817"/>
      <c r="N84" s="784"/>
      <c r="O84" s="784"/>
      <c r="P84" s="784"/>
      <c r="Q84" s="784"/>
      <c r="R84" s="784"/>
      <c r="S84" s="784"/>
    </row>
    <row r="85" spans="2:19" ht="15" customHeight="1">
      <c r="B85" s="780" t="s">
        <v>969</v>
      </c>
      <c r="I85" s="784"/>
      <c r="J85" s="784"/>
      <c r="K85" s="784"/>
      <c r="L85" s="784"/>
      <c r="M85" s="784"/>
      <c r="N85" s="784"/>
      <c r="O85" s="784"/>
      <c r="P85" s="784"/>
      <c r="Q85" s="784"/>
      <c r="R85" s="784"/>
      <c r="S85" s="784"/>
    </row>
    <row r="86" spans="2:19" ht="15" customHeight="1">
      <c r="B86" s="782" t="s">
        <v>1027</v>
      </c>
      <c r="I86" s="784"/>
      <c r="J86" s="784"/>
      <c r="K86" s="784"/>
      <c r="L86" s="784"/>
      <c r="M86" s="784"/>
      <c r="N86" s="784"/>
      <c r="O86" s="784"/>
      <c r="P86" s="784"/>
      <c r="Q86" s="784"/>
      <c r="R86" s="784"/>
      <c r="S86" s="784"/>
    </row>
    <row r="87" spans="2:19" ht="15" customHeight="1">
      <c r="I87" s="784"/>
      <c r="J87" s="784"/>
      <c r="K87" s="784"/>
      <c r="L87" s="784"/>
      <c r="M87" s="784"/>
      <c r="N87" s="784"/>
      <c r="O87" s="784"/>
      <c r="P87" s="784"/>
      <c r="Q87" s="784"/>
      <c r="R87" s="784"/>
      <c r="S87" s="784"/>
    </row>
    <row r="88" spans="2:19" ht="15" customHeight="1">
      <c r="B88" s="2546" t="s">
        <v>2293</v>
      </c>
      <c r="C88" s="2546"/>
      <c r="D88" s="2546"/>
      <c r="E88" s="2546"/>
      <c r="F88" s="2546"/>
    </row>
    <row r="89" spans="2:19" ht="15" customHeight="1">
      <c r="B89" s="2246" t="s">
        <v>1020</v>
      </c>
      <c r="C89" s="2243" t="s">
        <v>14</v>
      </c>
      <c r="D89" s="2243" t="s">
        <v>10</v>
      </c>
      <c r="E89" s="2248" t="s">
        <v>1022</v>
      </c>
      <c r="F89" s="2243" t="s">
        <v>12</v>
      </c>
    </row>
    <row r="90" spans="2:19" ht="15" customHeight="1">
      <c r="B90" s="2268" t="s">
        <v>9</v>
      </c>
      <c r="C90" s="2283">
        <v>1.4631600708510155</v>
      </c>
      <c r="D90" s="2283">
        <v>1.4299030138212823</v>
      </c>
      <c r="E90" s="2283">
        <v>1.7070822796059986</v>
      </c>
      <c r="F90" s="2283">
        <v>0.97450485528248809</v>
      </c>
    </row>
    <row r="91" spans="2:19" ht="15" customHeight="1">
      <c r="B91" s="2270" t="s">
        <v>957</v>
      </c>
      <c r="C91" s="2288">
        <v>1.4866434416808025</v>
      </c>
      <c r="D91" s="2285">
        <v>1.5081957741630296</v>
      </c>
      <c r="E91" s="2285">
        <v>1.6494834442696997</v>
      </c>
      <c r="F91" s="2285">
        <v>1.0226145946346612</v>
      </c>
    </row>
    <row r="92" spans="2:19" ht="15" customHeight="1">
      <c r="B92" s="2270" t="s">
        <v>958</v>
      </c>
      <c r="C92" s="2288">
        <v>1.4046640110227595</v>
      </c>
      <c r="D92" s="2285">
        <v>1.2496930339163417</v>
      </c>
      <c r="E92" s="2285">
        <v>1.8160155778446099</v>
      </c>
      <c r="F92" s="2285">
        <v>0.70912890009856822</v>
      </c>
    </row>
    <row r="93" spans="2:19" ht="15" customHeight="1">
      <c r="B93" s="2271" t="s">
        <v>966</v>
      </c>
      <c r="C93" s="2288">
        <v>2.2292013505659294</v>
      </c>
      <c r="D93" s="2289">
        <v>2.3529411764705879</v>
      </c>
      <c r="E93" s="2289">
        <v>2.1679237613477258</v>
      </c>
      <c r="F93" s="2289">
        <v>1.617744936508956</v>
      </c>
    </row>
    <row r="94" spans="2:19" ht="15" customHeight="1">
      <c r="B94" s="2270" t="s">
        <v>957</v>
      </c>
      <c r="C94" s="2288">
        <v>2.6257936305858389</v>
      </c>
      <c r="D94" s="2285">
        <v>2.7702041387024612</v>
      </c>
      <c r="E94" s="2285">
        <v>2.5096965548710926</v>
      </c>
      <c r="F94" s="2285">
        <v>2.2226594891987603</v>
      </c>
    </row>
    <row r="95" spans="2:19" ht="15" customHeight="1">
      <c r="B95" s="2270" t="s">
        <v>958</v>
      </c>
      <c r="C95" s="2288">
        <v>1.8198763138665603</v>
      </c>
      <c r="D95" s="2285">
        <v>1.9245472041338221</v>
      </c>
      <c r="E95" s="2285">
        <v>1.8218804488755758</v>
      </c>
      <c r="F95" s="2285">
        <v>0.86697855882987096</v>
      </c>
    </row>
    <row r="96" spans="2:19" ht="15" customHeight="1">
      <c r="B96" s="2271" t="s">
        <v>1009</v>
      </c>
      <c r="C96" s="2288">
        <v>1.2308724981674599</v>
      </c>
      <c r="D96" s="2289">
        <v>1.1991013963030115</v>
      </c>
      <c r="E96" s="2289">
        <v>1.4753524097848849</v>
      </c>
      <c r="F96" s="2289">
        <v>0.85770550095673648</v>
      </c>
      <c r="G96" s="818"/>
      <c r="H96" s="818"/>
      <c r="I96" s="818"/>
      <c r="J96" s="818"/>
    </row>
    <row r="97" spans="2:19" ht="15" customHeight="1">
      <c r="B97" s="2270" t="s">
        <v>957</v>
      </c>
      <c r="C97" s="2288">
        <v>1.2584148274370586</v>
      </c>
      <c r="D97" s="2285">
        <v>1.2968303734703963</v>
      </c>
      <c r="E97" s="2285">
        <v>1.3619092933931884</v>
      </c>
      <c r="F97" s="2285">
        <v>0.88812768064902392</v>
      </c>
      <c r="G97" s="818"/>
      <c r="H97" s="818"/>
      <c r="I97" s="818"/>
      <c r="J97" s="818"/>
    </row>
    <row r="98" spans="2:19" ht="15" customHeight="1">
      <c r="B98" s="2270" t="s">
        <v>958</v>
      </c>
      <c r="C98" s="2288">
        <v>1.1448774186806285</v>
      </c>
      <c r="D98" s="2285">
        <v>0.92205289338615026</v>
      </c>
      <c r="E98" s="2285">
        <v>1.8009281706725775</v>
      </c>
      <c r="F98" s="2285">
        <v>0.59990498046114715</v>
      </c>
      <c r="G98" s="818"/>
      <c r="H98" s="818"/>
      <c r="I98" s="818"/>
      <c r="J98" s="818"/>
    </row>
    <row r="99" spans="2:19" ht="15" customHeight="1">
      <c r="B99" s="780" t="s">
        <v>969</v>
      </c>
      <c r="C99" s="807"/>
      <c r="D99" s="807"/>
      <c r="E99" s="807"/>
      <c r="F99" s="808"/>
      <c r="G99" s="818"/>
      <c r="H99" s="818"/>
      <c r="I99" s="818"/>
      <c r="J99" s="818"/>
    </row>
    <row r="100" spans="2:19" ht="15" customHeight="1">
      <c r="B100" s="782" t="s">
        <v>1025</v>
      </c>
      <c r="I100" s="784"/>
      <c r="J100" s="784"/>
      <c r="K100" s="784"/>
      <c r="L100" s="784"/>
      <c r="M100" s="784"/>
      <c r="N100" s="784"/>
      <c r="O100" s="784"/>
      <c r="P100" s="784"/>
      <c r="Q100" s="784"/>
      <c r="R100" s="784"/>
      <c r="S100" s="784"/>
    </row>
    <row r="101" spans="2:19" ht="15" customHeight="1">
      <c r="B101" s="782"/>
      <c r="I101" s="784"/>
      <c r="J101" s="784"/>
      <c r="K101" s="784"/>
      <c r="L101" s="784"/>
      <c r="M101" s="784"/>
      <c r="N101" s="784"/>
      <c r="O101" s="784"/>
      <c r="P101" s="784"/>
      <c r="Q101" s="784"/>
      <c r="R101" s="784"/>
      <c r="S101" s="784"/>
    </row>
    <row r="102" spans="2:19" ht="15" customHeight="1">
      <c r="B102" s="2290" t="s">
        <v>1028</v>
      </c>
      <c r="C102" s="2291"/>
      <c r="D102" s="2291"/>
      <c r="E102" s="2291"/>
      <c r="H102" s="819"/>
    </row>
    <row r="103" spans="2:19" ht="15" customHeight="1">
      <c r="B103" s="2246" t="s">
        <v>970</v>
      </c>
      <c r="C103" s="2243" t="s">
        <v>1021</v>
      </c>
      <c r="D103" s="2243" t="s">
        <v>957</v>
      </c>
      <c r="E103" s="2248" t="s">
        <v>958</v>
      </c>
      <c r="F103" s="820"/>
    </row>
    <row r="104" spans="2:19" ht="15" customHeight="1">
      <c r="B104" s="2292" t="s">
        <v>14</v>
      </c>
      <c r="C104" s="2293">
        <v>1.4631600708510155</v>
      </c>
      <c r="D104" s="2294">
        <v>1.4866434416808025</v>
      </c>
      <c r="E104" s="2294">
        <v>1.4046640110227595</v>
      </c>
      <c r="F104" s="821"/>
    </row>
    <row r="105" spans="2:19" ht="15" customHeight="1">
      <c r="B105" s="2296" t="s">
        <v>989</v>
      </c>
      <c r="C105" s="2298">
        <v>2.068862634686131</v>
      </c>
      <c r="D105" s="2295">
        <v>2.2548613721350312</v>
      </c>
      <c r="E105" s="2295">
        <v>1.8159341109644926</v>
      </c>
      <c r="F105" s="821"/>
    </row>
    <row r="106" spans="2:19" ht="15" customHeight="1">
      <c r="B106" s="2296" t="s">
        <v>990</v>
      </c>
      <c r="C106" s="2298">
        <v>0.29862198979908983</v>
      </c>
      <c r="D106" s="2295">
        <v>0.39162650343305089</v>
      </c>
      <c r="E106" s="2295">
        <v>0.18737574947723168</v>
      </c>
      <c r="F106" s="821"/>
    </row>
    <row r="107" spans="2:19" ht="15" customHeight="1">
      <c r="B107" s="2296" t="s">
        <v>991</v>
      </c>
      <c r="C107" s="2298">
        <v>0.12937046330946581</v>
      </c>
      <c r="D107" s="2295">
        <v>0.13980847241182517</v>
      </c>
      <c r="E107" s="2295">
        <v>0.11690212581213134</v>
      </c>
      <c r="F107" s="821"/>
    </row>
    <row r="108" spans="2:19" ht="15" customHeight="1">
      <c r="B108" s="2296" t="s">
        <v>992</v>
      </c>
      <c r="C108" s="2298">
        <v>0.39385454401400083</v>
      </c>
      <c r="D108" s="2295">
        <v>0.60385737771953196</v>
      </c>
      <c r="E108" s="2295">
        <v>0.14851773651309008</v>
      </c>
      <c r="F108" s="821"/>
    </row>
    <row r="109" spans="2:19" ht="15" customHeight="1">
      <c r="B109" s="2296" t="s">
        <v>993</v>
      </c>
      <c r="C109" s="2298">
        <v>0.69198456896218818</v>
      </c>
      <c r="D109" s="2295">
        <v>0.9424200233372434</v>
      </c>
      <c r="E109" s="2295">
        <v>0.25156351823771389</v>
      </c>
      <c r="F109" s="821"/>
    </row>
    <row r="110" spans="2:19" ht="15" customHeight="1">
      <c r="B110" s="2296" t="s">
        <v>994</v>
      </c>
      <c r="C110" s="2298">
        <v>0.67386135920703794</v>
      </c>
      <c r="D110" s="2295">
        <v>0.79613285109565679</v>
      </c>
      <c r="E110" s="2295">
        <v>0.33086315507367925</v>
      </c>
      <c r="F110" s="821"/>
    </row>
    <row r="111" spans="2:19" ht="15" customHeight="1">
      <c r="B111" s="2296" t="s">
        <v>995</v>
      </c>
      <c r="C111" s="2298">
        <v>0.65486905039210141</v>
      </c>
      <c r="D111" s="2295">
        <v>0.74392904618999489</v>
      </c>
      <c r="E111" s="2295">
        <v>0.34804894681896775</v>
      </c>
      <c r="F111" s="821"/>
    </row>
    <row r="112" spans="2:19" ht="15" customHeight="1">
      <c r="B112" s="2296" t="s">
        <v>996</v>
      </c>
      <c r="C112" s="2298">
        <v>0.76973578435363721</v>
      </c>
      <c r="D112" s="2295">
        <v>0.8037835388360377</v>
      </c>
      <c r="E112" s="2295">
        <v>0.64363913505255066</v>
      </c>
      <c r="F112" s="821"/>
    </row>
    <row r="113" spans="2:6" ht="15" customHeight="1">
      <c r="B113" s="2296" t="s">
        <v>997</v>
      </c>
      <c r="C113" s="2298">
        <v>1.1571105308186354</v>
      </c>
      <c r="D113" s="2295">
        <v>1.2136912298259745</v>
      </c>
      <c r="E113" s="2295">
        <v>0.92985793212922396</v>
      </c>
      <c r="F113" s="821"/>
    </row>
    <row r="114" spans="2:6" ht="15" customHeight="1">
      <c r="B114" s="2296" t="s">
        <v>998</v>
      </c>
      <c r="C114" s="2298">
        <v>1.4466156678130113</v>
      </c>
      <c r="D114" s="2295">
        <v>1.3917146335312427</v>
      </c>
      <c r="E114" s="2295">
        <v>1.6918950843927718</v>
      </c>
      <c r="F114" s="821"/>
    </row>
    <row r="115" spans="2:6" ht="15" customHeight="1">
      <c r="B115" s="2296" t="s">
        <v>999</v>
      </c>
      <c r="C115" s="2298">
        <v>2.8175357620678922</v>
      </c>
      <c r="D115" s="2295">
        <v>2.800971697824246</v>
      </c>
      <c r="E115" s="2295">
        <v>2.8937275456647944</v>
      </c>
      <c r="F115" s="821"/>
    </row>
    <row r="116" spans="2:6" ht="15" customHeight="1">
      <c r="B116" s="2296" t="s">
        <v>1000</v>
      </c>
      <c r="C116" s="2298">
        <v>5.3732322788262232</v>
      </c>
      <c r="D116" s="2295">
        <v>4.881278722771726</v>
      </c>
      <c r="E116" s="2295">
        <v>7.4562514978317616</v>
      </c>
      <c r="F116" s="821"/>
    </row>
    <row r="117" spans="2:6" ht="15" customHeight="1">
      <c r="B117" s="2296" t="s">
        <v>1001</v>
      </c>
      <c r="C117" s="2298">
        <v>13.075468499896319</v>
      </c>
      <c r="D117" s="2295">
        <v>12.24223009565628</v>
      </c>
      <c r="E117" s="2295">
        <v>15.154494559581188</v>
      </c>
      <c r="F117" s="821"/>
    </row>
    <row r="118" spans="2:6" ht="15" customHeight="1">
      <c r="B118" s="2296" t="s">
        <v>1002</v>
      </c>
      <c r="C118" s="2298">
        <v>20.571415973114668</v>
      </c>
      <c r="D118" s="2295">
        <v>20.715324944891645</v>
      </c>
      <c r="E118" s="2295">
        <v>20.334203553295911</v>
      </c>
      <c r="F118" s="821"/>
    </row>
    <row r="119" spans="2:6" ht="15" customHeight="1">
      <c r="B119" s="2296" t="s">
        <v>1003</v>
      </c>
      <c r="C119" s="2298">
        <v>38.056158503070222</v>
      </c>
      <c r="D119" s="2295">
        <v>32.680559640158918</v>
      </c>
      <c r="E119" s="2295">
        <v>45.32529100341025</v>
      </c>
      <c r="F119" s="821"/>
    </row>
    <row r="120" spans="2:6" ht="15" customHeight="1">
      <c r="B120" s="2296" t="s">
        <v>1004</v>
      </c>
      <c r="C120" s="2298">
        <v>76.656742340637564</v>
      </c>
      <c r="D120" s="2295">
        <v>92.289268334175347</v>
      </c>
      <c r="E120" s="2295">
        <v>61.05831643852575</v>
      </c>
      <c r="F120" s="821"/>
    </row>
    <row r="121" spans="2:6" ht="15" customHeight="1">
      <c r="B121" s="2296" t="s">
        <v>1005</v>
      </c>
      <c r="C121" s="2299">
        <v>122.87543227154912</v>
      </c>
      <c r="D121" s="2297">
        <v>131.54732323392528</v>
      </c>
      <c r="E121" s="2297">
        <v>115.04665270274894</v>
      </c>
      <c r="F121" s="821"/>
    </row>
    <row r="122" spans="2:6" ht="15" customHeight="1">
      <c r="B122" s="2176" t="s">
        <v>969</v>
      </c>
      <c r="C122" s="784"/>
      <c r="D122" s="784"/>
      <c r="E122" s="784"/>
    </row>
    <row r="123" spans="2:6" ht="15" customHeight="1">
      <c r="B123" s="782" t="s">
        <v>1029</v>
      </c>
    </row>
    <row r="124" spans="2:6">
      <c r="B124" s="822"/>
    </row>
    <row r="125" spans="2:6">
      <c r="B125" s="768" t="s">
        <v>1030</v>
      </c>
    </row>
    <row r="126" spans="2:6">
      <c r="B126" s="2553" t="s">
        <v>2277</v>
      </c>
      <c r="C126" s="2553"/>
      <c r="D126" s="2553"/>
      <c r="E126" s="2553"/>
    </row>
    <row r="127" spans="2:6">
      <c r="B127" s="2553"/>
      <c r="C127" s="2553"/>
      <c r="D127" s="2553"/>
      <c r="E127" s="2553"/>
    </row>
    <row r="128" spans="2:6">
      <c r="B128" s="822"/>
    </row>
    <row r="129" spans="2:2">
      <c r="B129" s="822"/>
    </row>
    <row r="130" spans="2:2">
      <c r="B130" s="822"/>
    </row>
    <row r="131" spans="2:2">
      <c r="B131" s="822"/>
    </row>
    <row r="132" spans="2:2">
      <c r="B132" s="822"/>
    </row>
    <row r="133" spans="2:2">
      <c r="B133" s="822"/>
    </row>
    <row r="134" spans="2:2">
      <c r="B134" s="822"/>
    </row>
    <row r="135" spans="2:2">
      <c r="B135" s="822"/>
    </row>
    <row r="136" spans="2:2">
      <c r="B136" s="822"/>
    </row>
    <row r="137" spans="2:2">
      <c r="B137" s="822"/>
    </row>
    <row r="138" spans="2:2">
      <c r="B138" s="822"/>
    </row>
    <row r="139" spans="2:2">
      <c r="B139" s="822"/>
    </row>
    <row r="140" spans="2:2">
      <c r="B140" s="822"/>
    </row>
    <row r="141" spans="2:2">
      <c r="B141" s="822"/>
    </row>
    <row r="142" spans="2:2">
      <c r="B142" s="822"/>
    </row>
    <row r="143" spans="2:2">
      <c r="B143" s="780" t="s">
        <v>969</v>
      </c>
    </row>
    <row r="144" spans="2:2">
      <c r="B144" s="782" t="s">
        <v>1031</v>
      </c>
    </row>
    <row r="145" spans="2:8">
      <c r="B145" s="782"/>
    </row>
    <row r="146" spans="2:8">
      <c r="B146" s="768" t="s">
        <v>1032</v>
      </c>
    </row>
    <row r="147" spans="2:8" ht="15" customHeight="1">
      <c r="B147" s="2553" t="s">
        <v>1033</v>
      </c>
      <c r="C147" s="2553"/>
      <c r="D147" s="2553"/>
      <c r="E147" s="2553"/>
      <c r="F147" s="2553"/>
      <c r="G147" s="2553"/>
      <c r="H147" s="2553"/>
    </row>
    <row r="148" spans="2:8">
      <c r="B148" s="2553"/>
      <c r="C148" s="2553"/>
      <c r="D148" s="2553"/>
      <c r="E148" s="2553"/>
      <c r="F148" s="2553"/>
      <c r="G148" s="2553"/>
      <c r="H148" s="2553"/>
    </row>
    <row r="149" spans="2:8">
      <c r="B149" s="782"/>
    </row>
    <row r="150" spans="2:8">
      <c r="B150" s="782"/>
    </row>
    <row r="151" spans="2:8">
      <c r="B151" s="782"/>
    </row>
    <row r="152" spans="2:8">
      <c r="B152" s="782"/>
    </row>
    <row r="153" spans="2:8">
      <c r="B153" s="782"/>
    </row>
    <row r="154" spans="2:8">
      <c r="B154" s="782"/>
    </row>
    <row r="155" spans="2:8">
      <c r="B155" s="782"/>
    </row>
    <row r="156" spans="2:8">
      <c r="B156" s="782"/>
    </row>
    <row r="157" spans="2:8">
      <c r="B157" s="782"/>
    </row>
    <row r="158" spans="2:8">
      <c r="B158" s="782"/>
    </row>
    <row r="159" spans="2:8">
      <c r="B159" s="782"/>
    </row>
    <row r="160" spans="2:8">
      <c r="B160" s="782"/>
    </row>
    <row r="161" spans="1:11">
      <c r="B161" s="782"/>
    </row>
    <row r="162" spans="1:11">
      <c r="B162" s="782"/>
    </row>
    <row r="163" spans="1:11">
      <c r="B163" s="782"/>
    </row>
    <row r="164" spans="1:11">
      <c r="B164" s="780" t="s">
        <v>969</v>
      </c>
    </row>
    <row r="165" spans="1:11">
      <c r="B165" s="822"/>
    </row>
    <row r="166" spans="1:11" ht="15" customHeight="1">
      <c r="B166" s="823" t="s">
        <v>1034</v>
      </c>
      <c r="C166" s="823"/>
      <c r="D166" s="823"/>
      <c r="E166" s="823"/>
      <c r="F166" s="823"/>
    </row>
    <row r="167" spans="1:11" ht="15" customHeight="1">
      <c r="B167" s="2246" t="s">
        <v>1035</v>
      </c>
      <c r="C167" s="2300" t="s">
        <v>1036</v>
      </c>
      <c r="D167" s="2231" t="s">
        <v>1037</v>
      </c>
      <c r="E167" s="2231" t="s">
        <v>1038</v>
      </c>
      <c r="F167" s="2231" t="s">
        <v>1039</v>
      </c>
    </row>
    <row r="168" spans="1:11" ht="15" customHeight="1">
      <c r="B168" s="2246"/>
      <c r="C168" s="2300" t="s">
        <v>1040</v>
      </c>
      <c r="D168" s="2231" t="s">
        <v>1041</v>
      </c>
      <c r="E168" s="2231" t="s">
        <v>1042</v>
      </c>
      <c r="F168" s="2231" t="s">
        <v>1043</v>
      </c>
    </row>
    <row r="169" spans="1:11" ht="15" customHeight="1">
      <c r="A169" s="2232"/>
      <c r="B169" s="2301" t="s">
        <v>528</v>
      </c>
      <c r="C169" s="860">
        <v>2879</v>
      </c>
      <c r="D169" s="860">
        <v>133</v>
      </c>
      <c r="E169" s="860">
        <v>235</v>
      </c>
      <c r="F169" s="860">
        <v>60</v>
      </c>
      <c r="J169" s="784"/>
      <c r="K169" s="784"/>
    </row>
    <row r="170" spans="1:11" ht="15" customHeight="1">
      <c r="A170" s="2232"/>
      <c r="B170" s="2228" t="s">
        <v>10</v>
      </c>
      <c r="C170" s="824">
        <v>1712</v>
      </c>
      <c r="D170" s="824">
        <v>73</v>
      </c>
      <c r="E170" s="824">
        <v>144</v>
      </c>
      <c r="F170" s="824">
        <v>44</v>
      </c>
      <c r="I170" s="784"/>
    </row>
    <row r="171" spans="1:11" ht="15" customHeight="1">
      <c r="A171" s="2232"/>
      <c r="B171" s="2228" t="s">
        <v>1022</v>
      </c>
      <c r="C171" s="824">
        <v>970</v>
      </c>
      <c r="D171" s="824">
        <v>59</v>
      </c>
      <c r="E171" s="824">
        <v>88</v>
      </c>
      <c r="F171" s="824">
        <v>16</v>
      </c>
      <c r="I171" s="784"/>
    </row>
    <row r="172" spans="1:11" ht="15" customHeight="1">
      <c r="A172" s="2232"/>
      <c r="B172" s="2302" t="s">
        <v>51</v>
      </c>
      <c r="C172" s="824">
        <v>197</v>
      </c>
      <c r="D172" s="824">
        <v>1</v>
      </c>
      <c r="E172" s="824">
        <v>3</v>
      </c>
      <c r="F172" s="824">
        <v>0</v>
      </c>
      <c r="I172" s="784"/>
    </row>
    <row r="173" spans="1:11" ht="15" customHeight="1">
      <c r="B173" s="825" t="s">
        <v>417</v>
      </c>
      <c r="C173" s="824"/>
      <c r="D173" s="824"/>
      <c r="E173" s="824"/>
      <c r="F173" s="824"/>
    </row>
    <row r="174" spans="1:11" ht="15" customHeight="1">
      <c r="B174" s="2228" t="s">
        <v>966</v>
      </c>
      <c r="C174" s="824">
        <v>967</v>
      </c>
      <c r="D174" s="824">
        <v>62</v>
      </c>
      <c r="E174" s="824">
        <v>105</v>
      </c>
      <c r="F174" s="824">
        <v>30</v>
      </c>
    </row>
    <row r="175" spans="1:11" ht="15" customHeight="1">
      <c r="B175" s="2228" t="s">
        <v>967</v>
      </c>
      <c r="C175" s="824">
        <v>1888</v>
      </c>
      <c r="D175" s="824">
        <v>66</v>
      </c>
      <c r="E175" s="824">
        <v>124</v>
      </c>
      <c r="F175" s="824">
        <v>29</v>
      </c>
    </row>
    <row r="176" spans="1:11" ht="15" customHeight="1">
      <c r="B176" s="2228" t="s">
        <v>1044</v>
      </c>
      <c r="C176" s="824">
        <v>24</v>
      </c>
      <c r="D176" s="824">
        <v>5</v>
      </c>
      <c r="E176" s="824">
        <v>6</v>
      </c>
      <c r="F176" s="824">
        <v>1</v>
      </c>
    </row>
    <row r="177" spans="2:9" ht="15" customHeight="1">
      <c r="B177" s="826" t="s">
        <v>1045</v>
      </c>
      <c r="C177" s="824"/>
      <c r="D177" s="824"/>
      <c r="E177" s="824"/>
      <c r="F177" s="824"/>
    </row>
    <row r="178" spans="2:9" ht="15" customHeight="1">
      <c r="B178" s="2228" t="s">
        <v>957</v>
      </c>
      <c r="C178" s="824">
        <v>2051</v>
      </c>
      <c r="D178" s="824">
        <v>84</v>
      </c>
      <c r="E178" s="824">
        <v>139</v>
      </c>
      <c r="F178" s="824">
        <v>36</v>
      </c>
    </row>
    <row r="179" spans="2:9" ht="15" customHeight="1">
      <c r="B179" s="2228" t="s">
        <v>958</v>
      </c>
      <c r="C179" s="824">
        <v>826</v>
      </c>
      <c r="D179" s="824">
        <v>47</v>
      </c>
      <c r="E179" s="824">
        <v>94</v>
      </c>
      <c r="F179" s="824">
        <v>24</v>
      </c>
    </row>
    <row r="180" spans="2:9" ht="15" customHeight="1">
      <c r="B180" s="2228" t="s">
        <v>1044</v>
      </c>
      <c r="C180" s="824">
        <v>2</v>
      </c>
      <c r="D180" s="824">
        <v>2</v>
      </c>
      <c r="E180" s="824">
        <v>2</v>
      </c>
      <c r="F180" s="824">
        <v>0</v>
      </c>
    </row>
    <row r="181" spans="2:9" ht="15" customHeight="1">
      <c r="B181" s="780" t="s">
        <v>1023</v>
      </c>
      <c r="C181" s="824"/>
      <c r="D181" s="824"/>
      <c r="E181" s="824"/>
      <c r="F181" s="807"/>
    </row>
    <row r="182" spans="2:9" ht="15" customHeight="1">
      <c r="B182" s="782"/>
      <c r="C182" s="807"/>
      <c r="D182" s="807"/>
      <c r="E182" s="807"/>
      <c r="F182" s="807"/>
    </row>
    <row r="183" spans="2:9" ht="15" customHeight="1">
      <c r="B183" s="2546" t="s">
        <v>2294</v>
      </c>
      <c r="C183" s="2546"/>
      <c r="D183" s="2546"/>
      <c r="E183" s="2546"/>
      <c r="F183" s="2546"/>
    </row>
    <row r="184" spans="2:9" ht="15" customHeight="1">
      <c r="B184" s="2546"/>
      <c r="C184" s="2546"/>
      <c r="D184" s="2546"/>
      <c r="E184" s="2546"/>
      <c r="F184" s="2546"/>
    </row>
    <row r="185" spans="2:9" ht="27" customHeight="1">
      <c r="B185" s="2265" t="s">
        <v>1020</v>
      </c>
      <c r="C185" s="2303" t="s">
        <v>14</v>
      </c>
      <c r="D185" s="2304" t="s">
        <v>10</v>
      </c>
      <c r="E185" s="2303" t="s">
        <v>1022</v>
      </c>
      <c r="F185" s="2304" t="s">
        <v>2278</v>
      </c>
      <c r="I185" s="827"/>
    </row>
    <row r="186" spans="2:9" ht="15" customHeight="1">
      <c r="B186" s="2305" t="s">
        <v>9</v>
      </c>
      <c r="C186" s="2306">
        <v>8.0024518150241768</v>
      </c>
      <c r="D186" s="2306">
        <v>8.1503282771111625</v>
      </c>
      <c r="E186" s="2306">
        <v>8.242787560884226</v>
      </c>
      <c r="F186" s="2306" t="s">
        <v>1046</v>
      </c>
    </row>
    <row r="187" spans="2:9" ht="15" customHeight="1">
      <c r="B187" s="2270" t="s">
        <v>957</v>
      </c>
      <c r="C187" s="2307">
        <v>9.099836333878887</v>
      </c>
      <c r="D187" s="2308">
        <v>9.533201840894149</v>
      </c>
      <c r="E187" s="2308">
        <v>9.1348737238044073</v>
      </c>
      <c r="F187" s="2308" t="s">
        <v>1046</v>
      </c>
    </row>
    <row r="188" spans="2:9" ht="15" customHeight="1">
      <c r="B188" s="2270" t="s">
        <v>958</v>
      </c>
      <c r="C188" s="2307">
        <v>6.6713981547196592</v>
      </c>
      <c r="D188" s="2308">
        <v>6.5566092963353242</v>
      </c>
      <c r="E188" s="2308">
        <v>7.0685254270567448</v>
      </c>
      <c r="F188" s="2308" t="s">
        <v>1046</v>
      </c>
    </row>
    <row r="189" spans="2:9" ht="15" customHeight="1">
      <c r="B189" s="2271" t="s">
        <v>966</v>
      </c>
      <c r="C189" s="2307">
        <v>7.7789302118832415</v>
      </c>
      <c r="D189" s="2308">
        <v>8.3747338537970197</v>
      </c>
      <c r="E189" s="2308">
        <v>7.5087602202569661</v>
      </c>
      <c r="F189" s="2308" t="s">
        <v>1046</v>
      </c>
    </row>
    <row r="190" spans="2:9" ht="15" customHeight="1">
      <c r="B190" s="2270" t="s">
        <v>957</v>
      </c>
      <c r="C190" s="2307">
        <v>8.3011306712466002</v>
      </c>
      <c r="D190" s="2308">
        <v>9.2178770949720672</v>
      </c>
      <c r="E190" s="2308">
        <v>7.9390282629406164</v>
      </c>
      <c r="F190" s="2308" t="s">
        <v>1046</v>
      </c>
    </row>
    <row r="191" spans="2:9" ht="15" customHeight="1">
      <c r="B191" s="2270" t="s">
        <v>958</v>
      </c>
      <c r="C191" s="2307">
        <v>6.9124423963133648</v>
      </c>
      <c r="D191" s="2308">
        <v>7.2170900692840645</v>
      </c>
      <c r="E191" s="2308">
        <v>6.680731364275668</v>
      </c>
      <c r="F191" s="2308" t="s">
        <v>1046</v>
      </c>
    </row>
    <row r="192" spans="2:9" ht="15" customHeight="1">
      <c r="B192" s="2271" t="s">
        <v>1047</v>
      </c>
      <c r="C192" s="2307">
        <v>7.8381795195954487</v>
      </c>
      <c r="D192" s="2308">
        <v>7.638626933232743</v>
      </c>
      <c r="E192" s="2308">
        <v>8.995502248875562</v>
      </c>
      <c r="F192" s="2308" t="s">
        <v>1046</v>
      </c>
    </row>
    <row r="193" spans="2:9" ht="15" customHeight="1">
      <c r="B193" s="2270" t="s">
        <v>957</v>
      </c>
      <c r="C193" s="2307">
        <v>9.3220338983050848</v>
      </c>
      <c r="D193" s="2308">
        <v>9.3964582580411999</v>
      </c>
      <c r="E193" s="2308">
        <v>10.305028854080792</v>
      </c>
      <c r="F193" s="2308" t="s">
        <v>1046</v>
      </c>
    </row>
    <row r="194" spans="2:9" ht="15" customHeight="1">
      <c r="B194" s="2270" t="s">
        <v>958</v>
      </c>
      <c r="C194" s="2307">
        <v>6.2169312169312168</v>
      </c>
      <c r="D194" s="2308">
        <v>5.7199211045364891</v>
      </c>
      <c r="E194" s="2308">
        <v>7.5791350869371383</v>
      </c>
      <c r="F194" s="2308" t="s">
        <v>1046</v>
      </c>
    </row>
    <row r="195" spans="2:9" ht="15" customHeight="1">
      <c r="B195" s="780" t="s">
        <v>969</v>
      </c>
      <c r="C195" s="807"/>
      <c r="D195" s="807"/>
      <c r="E195" s="807"/>
      <c r="F195" s="808"/>
      <c r="I195" s="2223"/>
    </row>
    <row r="196" spans="2:9" ht="15" customHeight="1">
      <c r="B196" s="782" t="s">
        <v>1048</v>
      </c>
      <c r="I196" s="2223"/>
    </row>
    <row r="197" spans="2:9">
      <c r="B197" s="828" t="s">
        <v>2279</v>
      </c>
    </row>
    <row r="198" spans="2:9" ht="15" customHeight="1">
      <c r="B198" s="782"/>
    </row>
    <row r="199" spans="2:9" ht="15" customHeight="1">
      <c r="B199" s="2546" t="s">
        <v>1049</v>
      </c>
      <c r="C199" s="2546"/>
      <c r="D199" s="2546"/>
      <c r="E199" s="2546"/>
      <c r="F199" s="2546"/>
    </row>
    <row r="200" spans="2:9" ht="15" customHeight="1">
      <c r="B200" s="2546"/>
      <c r="C200" s="2546"/>
      <c r="D200" s="2546"/>
      <c r="E200" s="2546"/>
      <c r="F200" s="2546"/>
    </row>
    <row r="201" spans="2:9" ht="30" customHeight="1">
      <c r="B201" s="2265" t="s">
        <v>1020</v>
      </c>
      <c r="C201" s="2303" t="s">
        <v>14</v>
      </c>
      <c r="D201" s="2304" t="s">
        <v>10</v>
      </c>
      <c r="E201" s="2303" t="s">
        <v>1022</v>
      </c>
      <c r="F201" s="2304" t="s">
        <v>2278</v>
      </c>
    </row>
    <row r="202" spans="2:9" ht="15" customHeight="1">
      <c r="B202" s="2268" t="s">
        <v>9</v>
      </c>
      <c r="C202" s="2309">
        <v>10.045631001838862</v>
      </c>
      <c r="D202" s="2309">
        <v>10.640706361784016</v>
      </c>
      <c r="E202" s="2309">
        <v>9.7414762083177209</v>
      </c>
      <c r="F202" s="2309" t="s">
        <v>1046</v>
      </c>
    </row>
    <row r="203" spans="2:9" ht="15" customHeight="1">
      <c r="B203" s="2270" t="s">
        <v>957</v>
      </c>
      <c r="C203" s="2287">
        <v>11.456628477905074</v>
      </c>
      <c r="D203" s="2277">
        <v>12.272627657243042</v>
      </c>
      <c r="E203" s="2310">
        <v>11.105140605409277</v>
      </c>
      <c r="F203" s="2311" t="s">
        <v>1046</v>
      </c>
    </row>
    <row r="204" spans="2:9" ht="15" customHeight="1">
      <c r="B204" s="2270" t="s">
        <v>958</v>
      </c>
      <c r="C204" s="2287">
        <v>8.3747338537970197</v>
      </c>
      <c r="D204" s="2277">
        <v>8.7811731647348097</v>
      </c>
      <c r="E204" s="2310">
        <v>8.0502650697035154</v>
      </c>
      <c r="F204" s="2311" t="s">
        <v>1046</v>
      </c>
    </row>
    <row r="205" spans="2:9" ht="15" customHeight="1">
      <c r="B205" s="2271" t="s">
        <v>966</v>
      </c>
      <c r="C205" s="2287">
        <v>10.001481700992739</v>
      </c>
      <c r="D205" s="2277">
        <v>11.497515968772179</v>
      </c>
      <c r="E205" s="2310">
        <v>8.8436509260804268</v>
      </c>
      <c r="F205" s="2311" t="s">
        <v>1046</v>
      </c>
    </row>
    <row r="206" spans="2:9" ht="15" customHeight="1">
      <c r="B206" s="2270" t="s">
        <v>957</v>
      </c>
      <c r="C206" s="2287">
        <v>11.306712466008301</v>
      </c>
      <c r="D206" s="2277">
        <v>13.128491620111731</v>
      </c>
      <c r="E206" s="2310">
        <v>10.161956176563988</v>
      </c>
      <c r="F206" s="2311" t="s">
        <v>1046</v>
      </c>
    </row>
    <row r="207" spans="2:9" ht="15" customHeight="1">
      <c r="B207" s="2270" t="s">
        <v>958</v>
      </c>
      <c r="C207" s="2287">
        <v>8.2949308755760374</v>
      </c>
      <c r="D207" s="2277">
        <v>9.5265588914549646</v>
      </c>
      <c r="E207" s="2310">
        <v>7.0323488045007032</v>
      </c>
      <c r="F207" s="2311" t="s">
        <v>1046</v>
      </c>
    </row>
    <row r="208" spans="2:9" ht="15" customHeight="1">
      <c r="B208" s="2271" t="s">
        <v>967</v>
      </c>
      <c r="C208" s="2287">
        <v>9.6713021491782563</v>
      </c>
      <c r="D208" s="2277">
        <v>9.7133157299132407</v>
      </c>
      <c r="E208" s="2310">
        <v>10.494752623688155</v>
      </c>
      <c r="F208" s="2311" t="s">
        <v>1046</v>
      </c>
    </row>
    <row r="209" spans="2:7" ht="15" customHeight="1">
      <c r="B209" s="2270" t="s">
        <v>957</v>
      </c>
      <c r="C209" s="2287">
        <v>11.016949152542372</v>
      </c>
      <c r="D209" s="2277">
        <v>11.384170581857608</v>
      </c>
      <c r="E209" s="2310">
        <v>11.541632316570487</v>
      </c>
      <c r="F209" s="2311" t="s">
        <v>1046</v>
      </c>
    </row>
    <row r="210" spans="2:7" ht="15" customHeight="1">
      <c r="B210" s="2270" t="s">
        <v>958</v>
      </c>
      <c r="C210" s="2287">
        <v>8.2010582010582009</v>
      </c>
      <c r="D210" s="2277">
        <v>7.8895463510848129</v>
      </c>
      <c r="E210" s="2310">
        <v>9.3624609897458768</v>
      </c>
      <c r="F210" s="2311" t="s">
        <v>1046</v>
      </c>
    </row>
    <row r="211" spans="2:7" ht="15" customHeight="1">
      <c r="B211" s="780" t="s">
        <v>969</v>
      </c>
    </row>
    <row r="212" spans="2:7" ht="15" customHeight="1">
      <c r="B212" s="782" t="s">
        <v>1050</v>
      </c>
    </row>
    <row r="213" spans="2:7">
      <c r="B213" s="828" t="s">
        <v>2279</v>
      </c>
    </row>
    <row r="214" spans="2:7">
      <c r="B214" s="828"/>
    </row>
    <row r="215" spans="2:7" ht="15" customHeight="1">
      <c r="B215" s="2546" t="s">
        <v>2280</v>
      </c>
      <c r="C215" s="2546"/>
      <c r="D215" s="2546"/>
      <c r="E215" s="2546"/>
      <c r="F215" s="2546"/>
    </row>
    <row r="216" spans="2:7" ht="15" customHeight="1">
      <c r="B216" s="2546"/>
      <c r="C216" s="2546"/>
      <c r="D216" s="2546"/>
      <c r="E216" s="2546"/>
      <c r="F216" s="2546"/>
    </row>
    <row r="217" spans="2:7" ht="15" customHeight="1">
      <c r="B217" s="2246" t="s">
        <v>1020</v>
      </c>
      <c r="C217" s="2248" t="s">
        <v>14</v>
      </c>
      <c r="D217" s="2243" t="s">
        <v>10</v>
      </c>
      <c r="E217" s="2248" t="s">
        <v>1022</v>
      </c>
      <c r="F217" s="2243" t="s">
        <v>51</v>
      </c>
    </row>
    <row r="218" spans="2:7" ht="15" customHeight="1">
      <c r="B218" s="2268" t="s">
        <v>9</v>
      </c>
      <c r="C218" s="2286">
        <v>1.3461174295460523</v>
      </c>
      <c r="D218" s="2286">
        <v>1.3326829724610034</v>
      </c>
      <c r="E218" s="2286">
        <v>1.7081382067892599</v>
      </c>
      <c r="F218" s="2286">
        <v>0.40810482518175262</v>
      </c>
    </row>
    <row r="219" spans="2:7" ht="15" customHeight="1">
      <c r="B219" s="2279" t="s">
        <v>966</v>
      </c>
      <c r="C219" s="2277">
        <v>2.8887406539753524</v>
      </c>
      <c r="D219" s="2277">
        <v>2.8515719136816737</v>
      </c>
      <c r="E219" s="2277">
        <v>3.1666365566144257</v>
      </c>
      <c r="F219" s="2277">
        <v>1.4559704428580604</v>
      </c>
    </row>
    <row r="220" spans="2:7" ht="15" customHeight="1">
      <c r="B220" s="2279" t="s">
        <v>967</v>
      </c>
      <c r="C220" s="2277">
        <v>0.90829002354179311</v>
      </c>
      <c r="D220" s="2277">
        <v>0.97434727916463293</v>
      </c>
      <c r="E220" s="2277">
        <v>1.0462984507521229</v>
      </c>
      <c r="F220" s="2277">
        <v>0.2291052277723363</v>
      </c>
    </row>
    <row r="221" spans="2:7" ht="15" customHeight="1">
      <c r="B221" s="780" t="s">
        <v>969</v>
      </c>
    </row>
    <row r="222" spans="2:7" ht="15" customHeight="1">
      <c r="B222" s="782"/>
    </row>
    <row r="223" spans="2:7" ht="15" customHeight="1">
      <c r="B223" s="2546" t="s">
        <v>1051</v>
      </c>
      <c r="C223" s="2546"/>
      <c r="D223" s="2546"/>
      <c r="E223" s="2546"/>
      <c r="F223" s="2546"/>
      <c r="G223" s="831"/>
    </row>
    <row r="224" spans="2:7" ht="15" customHeight="1">
      <c r="B224" s="2546"/>
      <c r="C224" s="2546"/>
      <c r="D224" s="2546"/>
      <c r="E224" s="2546"/>
      <c r="F224" s="2546"/>
      <c r="G224" s="831"/>
    </row>
    <row r="225" spans="1:7" ht="15" customHeight="1">
      <c r="B225" s="2246" t="s">
        <v>417</v>
      </c>
      <c r="C225" s="2248" t="s">
        <v>14</v>
      </c>
      <c r="D225" s="2243" t="s">
        <v>10</v>
      </c>
      <c r="E225" s="2248" t="s">
        <v>1022</v>
      </c>
      <c r="F225" s="2243" t="s">
        <v>12</v>
      </c>
    </row>
    <row r="226" spans="1:7" ht="15" customHeight="1">
      <c r="B226" s="2313" t="s">
        <v>9</v>
      </c>
      <c r="C226" s="2315">
        <v>80.226478957829045</v>
      </c>
      <c r="D226" s="2315">
        <v>76.464386779418234</v>
      </c>
      <c r="E226" s="2315">
        <v>92.155275617054798</v>
      </c>
      <c r="F226" s="2315">
        <v>53.426786273925828</v>
      </c>
    </row>
    <row r="227" spans="1:7" ht="15" customHeight="1">
      <c r="B227" s="2452" t="s">
        <v>966</v>
      </c>
      <c r="C227" s="2316">
        <v>117.21720265036281</v>
      </c>
      <c r="D227" s="2316">
        <v>116.10156052424391</v>
      </c>
      <c r="E227" s="2316">
        <v>125.61721350914601</v>
      </c>
      <c r="F227" s="2316">
        <v>67.990167405485991</v>
      </c>
    </row>
    <row r="228" spans="1:7" ht="15" customHeight="1">
      <c r="B228" s="2452" t="s">
        <v>1052</v>
      </c>
      <c r="C228" s="2316">
        <v>63.056778271874656</v>
      </c>
      <c r="D228" s="2316">
        <v>62.236554459127014</v>
      </c>
      <c r="E228" s="2316">
        <v>68.521172478544429</v>
      </c>
      <c r="F228" s="2316">
        <v>44.243860759879958</v>
      </c>
    </row>
    <row r="229" spans="1:7" ht="15" customHeight="1">
      <c r="B229" s="780" t="s">
        <v>969</v>
      </c>
      <c r="C229" s="831"/>
      <c r="D229" s="831"/>
      <c r="E229" s="831"/>
      <c r="F229" s="831"/>
      <c r="G229" s="831"/>
    </row>
    <row r="230" spans="1:7" ht="15" customHeight="1">
      <c r="B230" s="833"/>
    </row>
    <row r="231" spans="1:7" ht="15" customHeight="1">
      <c r="B231" s="2554" t="s">
        <v>1053</v>
      </c>
      <c r="C231" s="2554"/>
      <c r="D231" s="2554"/>
      <c r="E231" s="2554"/>
    </row>
    <row r="232" spans="1:7" ht="15" customHeight="1">
      <c r="B232" s="2555"/>
      <c r="C232" s="2555"/>
      <c r="D232" s="2555"/>
      <c r="E232" s="2555"/>
    </row>
    <row r="233" spans="1:7" ht="15" customHeight="1">
      <c r="B233" s="2230" t="s">
        <v>1054</v>
      </c>
      <c r="C233" s="2303" t="s">
        <v>619</v>
      </c>
      <c r="D233" s="2303" t="s">
        <v>957</v>
      </c>
      <c r="E233" s="2303" t="s">
        <v>958</v>
      </c>
    </row>
    <row r="234" spans="1:7" ht="15" customHeight="1">
      <c r="B234" s="2314" t="s">
        <v>14</v>
      </c>
      <c r="C234" s="2315">
        <f>D234*(105/205)+E234*(100/205)</f>
        <v>75.91128813858046</v>
      </c>
      <c r="D234" s="2315">
        <v>74.850256552030402</v>
      </c>
      <c r="E234" s="2315">
        <v>77.025371304458005</v>
      </c>
    </row>
    <row r="235" spans="1:7" ht="15" customHeight="1">
      <c r="B235" s="2452" t="s">
        <v>966</v>
      </c>
      <c r="C235" s="2319">
        <f>D235*(105/205)+E235*(100/205)</f>
        <v>76.177209294609611</v>
      </c>
      <c r="D235" s="2316">
        <v>74.098405690697604</v>
      </c>
      <c r="E235" s="2316">
        <v>78.359953078717197</v>
      </c>
    </row>
    <row r="236" spans="1:7" ht="15" customHeight="1">
      <c r="A236"/>
      <c r="B236" s="2452" t="s">
        <v>967</v>
      </c>
      <c r="C236" s="2319">
        <f>D236*(105/205)+E236*(100/205)</f>
        <v>74.631385442546843</v>
      </c>
      <c r="D236" s="2316">
        <v>74.262554378923099</v>
      </c>
      <c r="E236" s="2316">
        <v>75.018658059351793</v>
      </c>
    </row>
    <row r="237" spans="1:7" s="2223" customFormat="1" ht="15" customHeight="1">
      <c r="B237" s="2453"/>
      <c r="C237" s="2319"/>
      <c r="D237" s="2316"/>
      <c r="E237" s="2316"/>
    </row>
    <row r="238" spans="1:7" ht="15" customHeight="1">
      <c r="A238"/>
      <c r="B238" s="2454" t="s">
        <v>1011</v>
      </c>
      <c r="C238" s="2287">
        <f>D238*(105/205)+E238*(100/205)</f>
        <v>75.857339001587377</v>
      </c>
      <c r="D238" s="2310">
        <v>74.560338676292901</v>
      </c>
      <c r="E238" s="2310">
        <v>77.219189343146596</v>
      </c>
    </row>
    <row r="239" spans="1:7" ht="15" customHeight="1">
      <c r="A239"/>
      <c r="B239" s="2454" t="s">
        <v>1055</v>
      </c>
      <c r="C239" s="2287">
        <f>D239*(105/205)+E239*(100/205)</f>
        <v>74.657288798600774</v>
      </c>
      <c r="D239" s="2310">
        <v>73.996143281096096</v>
      </c>
      <c r="E239" s="2310">
        <v>75.351491591980704</v>
      </c>
    </row>
    <row r="240" spans="1:7" ht="15" customHeight="1">
      <c r="A240"/>
      <c r="B240" s="2454" t="s">
        <v>2297</v>
      </c>
      <c r="C240" s="2320" t="s">
        <v>1046</v>
      </c>
      <c r="D240" s="2318" t="s">
        <v>1046</v>
      </c>
      <c r="E240" s="2318" t="s">
        <v>1046</v>
      </c>
    </row>
    <row r="241" spans="1:9" ht="15" customHeight="1">
      <c r="A241"/>
      <c r="B241" s="780" t="s">
        <v>969</v>
      </c>
    </row>
    <row r="242" spans="1:9">
      <c r="A242"/>
      <c r="B242" s="828" t="s">
        <v>2281</v>
      </c>
    </row>
    <row r="243" spans="1:9" ht="15" customHeight="1">
      <c r="A243"/>
      <c r="B243" s="836"/>
    </row>
    <row r="244" spans="1:9" ht="15" customHeight="1">
      <c r="A244"/>
      <c r="B244" s="2554" t="s">
        <v>2296</v>
      </c>
      <c r="C244" s="2554"/>
      <c r="D244" s="2554"/>
      <c r="E244" s="2554"/>
    </row>
    <row r="245" spans="1:9" ht="15" customHeight="1">
      <c r="A245"/>
      <c r="B245" s="2555"/>
      <c r="C245" s="2555"/>
      <c r="D245" s="2555"/>
      <c r="E245" s="2555"/>
    </row>
    <row r="246" spans="1:9" ht="15" customHeight="1">
      <c r="A246"/>
      <c r="B246" s="2230" t="s">
        <v>1054</v>
      </c>
      <c r="C246" s="2303" t="s">
        <v>619</v>
      </c>
      <c r="D246" s="2303" t="s">
        <v>957</v>
      </c>
      <c r="E246" s="2303" t="s">
        <v>958</v>
      </c>
    </row>
    <row r="247" spans="1:9" ht="15" customHeight="1">
      <c r="A247"/>
      <c r="B247" s="2314" t="s">
        <v>619</v>
      </c>
      <c r="C247" s="2315">
        <v>85.767310744152041</v>
      </c>
      <c r="D247" s="2315" t="s">
        <v>1046</v>
      </c>
      <c r="E247" s="2315" t="s">
        <v>1046</v>
      </c>
      <c r="F247" s="837"/>
    </row>
    <row r="248" spans="1:9" ht="15" customHeight="1">
      <c r="A248"/>
      <c r="B248" s="2452" t="s">
        <v>966</v>
      </c>
      <c r="C248" s="2316">
        <v>85.020441172380501</v>
      </c>
      <c r="D248" s="2316">
        <v>83.175505227936696</v>
      </c>
      <c r="E248" s="2316">
        <v>86.957623914046493</v>
      </c>
      <c r="F248" s="837"/>
      <c r="I248" s="2223"/>
    </row>
    <row r="249" spans="1:9" ht="15" customHeight="1">
      <c r="A249"/>
      <c r="B249" s="2452" t="s">
        <v>967</v>
      </c>
      <c r="C249" s="2316">
        <v>84.877322506331552</v>
      </c>
      <c r="D249" s="2274" t="s">
        <v>1046</v>
      </c>
      <c r="E249" s="2274" t="s">
        <v>1046</v>
      </c>
      <c r="F249" s="837"/>
    </row>
    <row r="250" spans="1:9" s="2223" customFormat="1" ht="15" customHeight="1">
      <c r="B250" s="2453"/>
      <c r="C250" s="2316"/>
      <c r="D250" s="2274"/>
      <c r="E250" s="2274"/>
      <c r="F250" s="837"/>
    </row>
    <row r="251" spans="1:9" ht="15" customHeight="1">
      <c r="A251"/>
      <c r="B251" s="2454" t="s">
        <v>1011</v>
      </c>
      <c r="C251" s="2277">
        <v>85.980045697541044</v>
      </c>
      <c r="D251" s="2274" t="s">
        <v>1046</v>
      </c>
      <c r="E251" s="2274" t="s">
        <v>1046</v>
      </c>
      <c r="F251" s="837"/>
    </row>
    <row r="252" spans="1:9" ht="15" customHeight="1">
      <c r="A252"/>
      <c r="B252" s="2454" t="s">
        <v>1055</v>
      </c>
      <c r="C252" s="2277">
        <v>83.676744753224511</v>
      </c>
      <c r="D252" s="2274" t="s">
        <v>1046</v>
      </c>
      <c r="E252" s="2274" t="s">
        <v>1046</v>
      </c>
      <c r="F252" s="837"/>
    </row>
    <row r="253" spans="1:9" ht="15" customHeight="1">
      <c r="A253"/>
      <c r="B253" s="2454" t="s">
        <v>12</v>
      </c>
      <c r="C253" s="283" t="s">
        <v>1046</v>
      </c>
      <c r="D253" s="2274" t="s">
        <v>1046</v>
      </c>
      <c r="E253" s="2274" t="s">
        <v>1046</v>
      </c>
      <c r="F253" s="837"/>
    </row>
    <row r="254" spans="1:9" ht="15" customHeight="1">
      <c r="A254"/>
      <c r="B254" s="780" t="s">
        <v>969</v>
      </c>
    </row>
    <row r="255" spans="1:9" ht="15" customHeight="1">
      <c r="A255"/>
      <c r="B255" s="828" t="s">
        <v>2282</v>
      </c>
    </row>
    <row r="256" spans="1:9" ht="15" customHeight="1">
      <c r="A256"/>
      <c r="B256" s="836"/>
    </row>
    <row r="257" spans="1:15" ht="15" customHeight="1">
      <c r="A257"/>
      <c r="B257" s="2554" t="s">
        <v>2295</v>
      </c>
      <c r="C257" s="2554"/>
      <c r="D257" s="2554"/>
      <c r="E257" s="2554"/>
    </row>
    <row r="258" spans="1:15" ht="15" customHeight="1">
      <c r="A258"/>
      <c r="B258" s="2556"/>
      <c r="C258" s="2556"/>
      <c r="D258" s="2556"/>
      <c r="E258" s="2556"/>
    </row>
    <row r="259" spans="1:15" ht="15" customHeight="1">
      <c r="A259"/>
      <c r="B259" s="2230" t="s">
        <v>1054</v>
      </c>
      <c r="C259" s="2303" t="s">
        <v>619</v>
      </c>
      <c r="D259" s="2303" t="s">
        <v>957</v>
      </c>
      <c r="E259" s="2303" t="s">
        <v>958</v>
      </c>
    </row>
    <row r="260" spans="1:15" ht="15" customHeight="1">
      <c r="A260"/>
      <c r="B260" s="2314" t="s">
        <v>619</v>
      </c>
      <c r="C260" s="2315">
        <v>92.997899756710723</v>
      </c>
      <c r="D260" s="2315" t="s">
        <v>1046</v>
      </c>
      <c r="E260" s="2315" t="s">
        <v>1046</v>
      </c>
    </row>
    <row r="261" spans="1:15" ht="15" customHeight="1">
      <c r="A261"/>
      <c r="B261" s="2452" t="s">
        <v>966</v>
      </c>
      <c r="C261" s="2321">
        <v>91.687390788018604</v>
      </c>
      <c r="D261" s="2321">
        <v>90.065579521713659</v>
      </c>
      <c r="E261" s="2321">
        <v>93.390292617638821</v>
      </c>
    </row>
    <row r="262" spans="1:15" ht="15" customHeight="1">
      <c r="A262"/>
      <c r="B262" s="2452" t="s">
        <v>967</v>
      </c>
      <c r="C262" s="2321">
        <v>92.861480397347293</v>
      </c>
      <c r="D262" s="2274" t="s">
        <v>1046</v>
      </c>
      <c r="E262" s="2274" t="s">
        <v>1046</v>
      </c>
    </row>
    <row r="263" spans="1:15" s="2223" customFormat="1" ht="15" customHeight="1">
      <c r="B263" s="2453"/>
      <c r="C263" s="2321"/>
      <c r="D263" s="2274"/>
      <c r="E263" s="2274"/>
    </row>
    <row r="264" spans="1:15" ht="15" customHeight="1">
      <c r="A264"/>
      <c r="B264" s="2454" t="s">
        <v>1011</v>
      </c>
      <c r="C264" s="2322">
        <v>93.277683511339859</v>
      </c>
      <c r="D264" s="2274" t="s">
        <v>1046</v>
      </c>
      <c r="E264" s="2274" t="s">
        <v>1046</v>
      </c>
    </row>
    <row r="265" spans="1:15" ht="15" customHeight="1">
      <c r="A265"/>
      <c r="B265" s="2454" t="s">
        <v>1055</v>
      </c>
      <c r="C265" s="2322">
        <v>91.828576015313672</v>
      </c>
      <c r="D265" s="2274" t="s">
        <v>1046</v>
      </c>
      <c r="E265" s="2274" t="s">
        <v>1046</v>
      </c>
    </row>
    <row r="266" spans="1:15" ht="15" customHeight="1">
      <c r="A266"/>
      <c r="B266" s="2454" t="s">
        <v>12</v>
      </c>
      <c r="C266" s="2319" t="s">
        <v>1046</v>
      </c>
      <c r="D266" s="2274" t="s">
        <v>1046</v>
      </c>
      <c r="E266" s="2274" t="s">
        <v>1046</v>
      </c>
    </row>
    <row r="267" spans="1:15" ht="15" customHeight="1">
      <c r="A267"/>
      <c r="B267" s="780" t="s">
        <v>969</v>
      </c>
    </row>
    <row r="268" spans="1:15">
      <c r="A268"/>
      <c r="B268" s="828" t="s">
        <v>2282</v>
      </c>
    </row>
    <row r="269" spans="1:15">
      <c r="A269"/>
      <c r="B269" s="828"/>
    </row>
    <row r="270" spans="1:15" ht="27.75" customHeight="1">
      <c r="A270"/>
      <c r="B270" s="838" t="s">
        <v>1056</v>
      </c>
      <c r="F270" s="777"/>
    </row>
    <row r="271" spans="1:15" ht="15" customHeight="1">
      <c r="B271" s="2174" t="s">
        <v>2204</v>
      </c>
      <c r="C271" s="839"/>
      <c r="D271" s="839"/>
      <c r="E271" s="839"/>
      <c r="F271" s="839"/>
    </row>
    <row r="272" spans="1:15" s="2171" customFormat="1" ht="15" customHeight="1">
      <c r="A272" s="2223"/>
      <c r="B272" s="785" t="s">
        <v>2218</v>
      </c>
      <c r="C272" s="2164"/>
      <c r="D272" s="2164"/>
      <c r="E272" s="2164"/>
      <c r="F272" s="2164"/>
      <c r="H272"/>
      <c r="J272"/>
      <c r="K272"/>
      <c r="L272"/>
      <c r="M272"/>
      <c r="N272"/>
      <c r="O272"/>
    </row>
    <row r="273" spans="1:15" s="2171" customFormat="1" ht="15" customHeight="1">
      <c r="A273" s="2223"/>
      <c r="B273" s="2174"/>
      <c r="C273" s="2164"/>
      <c r="D273" s="2164"/>
      <c r="E273" s="2164"/>
      <c r="F273" s="2164"/>
      <c r="H273"/>
      <c r="I273"/>
      <c r="J273"/>
      <c r="K273"/>
      <c r="L273"/>
      <c r="M273"/>
      <c r="N273"/>
      <c r="O273"/>
    </row>
    <row r="274" spans="1:15" s="2171" customFormat="1" ht="15" customHeight="1">
      <c r="A274" s="2223"/>
      <c r="B274" s="2174"/>
      <c r="C274" s="2164"/>
      <c r="D274" s="2164"/>
      <c r="E274" s="2164"/>
      <c r="F274" s="2164"/>
      <c r="H274"/>
      <c r="I274"/>
      <c r="J274"/>
      <c r="K274"/>
      <c r="L274"/>
      <c r="M274"/>
      <c r="N274"/>
      <c r="O274"/>
    </row>
    <row r="275" spans="1:15" s="2171" customFormat="1" ht="15" customHeight="1">
      <c r="A275" s="2223"/>
      <c r="B275" s="2174"/>
      <c r="C275" s="2164"/>
      <c r="D275" s="2164"/>
      <c r="E275" s="2164"/>
      <c r="F275" s="2164"/>
      <c r="H275"/>
      <c r="I275"/>
      <c r="J275"/>
      <c r="K275"/>
      <c r="L275"/>
      <c r="M275"/>
      <c r="N275"/>
      <c r="O275"/>
    </row>
    <row r="276" spans="1:15" s="2171" customFormat="1" ht="15" customHeight="1">
      <c r="A276" s="2223"/>
      <c r="B276" s="2174"/>
      <c r="C276" s="2164"/>
      <c r="D276" s="2164"/>
      <c r="E276" s="2164"/>
      <c r="F276" s="2164"/>
      <c r="H276"/>
      <c r="I276"/>
      <c r="J276"/>
      <c r="K276"/>
      <c r="L276"/>
      <c r="M276"/>
      <c r="N276"/>
      <c r="O276"/>
    </row>
    <row r="277" spans="1:15" s="2171" customFormat="1" ht="15" customHeight="1">
      <c r="A277" s="2223"/>
      <c r="B277" s="2174"/>
      <c r="C277" s="2164"/>
      <c r="D277" s="2164"/>
      <c r="E277" s="2164"/>
      <c r="F277" s="2164"/>
      <c r="H277"/>
      <c r="I277"/>
      <c r="J277"/>
      <c r="K277"/>
      <c r="L277"/>
      <c r="M277"/>
      <c r="N277"/>
      <c r="O277"/>
    </row>
    <row r="278" spans="1:15" s="2171" customFormat="1" ht="15" customHeight="1">
      <c r="A278" s="2223"/>
      <c r="B278" s="2174"/>
      <c r="C278" s="2164"/>
      <c r="D278" s="2164"/>
      <c r="E278" s="2164"/>
      <c r="F278" s="2164"/>
      <c r="H278"/>
      <c r="I278"/>
      <c r="J278"/>
      <c r="K278"/>
      <c r="L278"/>
      <c r="M278"/>
      <c r="N278"/>
      <c r="O278" s="846"/>
    </row>
    <row r="279" spans="1:15" s="2171" customFormat="1" ht="15" customHeight="1">
      <c r="A279" s="2223"/>
      <c r="B279" s="2174"/>
      <c r="C279" s="2164"/>
      <c r="D279" s="2164"/>
      <c r="E279" s="2164"/>
      <c r="F279" s="2164"/>
      <c r="H279"/>
      <c r="I279"/>
      <c r="J279"/>
      <c r="K279"/>
      <c r="L279"/>
      <c r="M279"/>
      <c r="N279"/>
      <c r="O279" s="846"/>
    </row>
    <row r="280" spans="1:15" s="2171" customFormat="1" ht="15" customHeight="1">
      <c r="A280" s="2223"/>
      <c r="B280" s="2174"/>
      <c r="C280" s="2164"/>
      <c r="D280" s="2164"/>
      <c r="E280" s="2164"/>
      <c r="F280" s="2164"/>
      <c r="H280"/>
      <c r="I280"/>
      <c r="J280"/>
      <c r="K280"/>
      <c r="L280"/>
      <c r="M280"/>
      <c r="N280"/>
      <c r="O280" s="846"/>
    </row>
    <row r="281" spans="1:15" s="2171" customFormat="1" ht="15" customHeight="1">
      <c r="A281" s="2223"/>
      <c r="B281" s="2174"/>
      <c r="C281" s="2164"/>
      <c r="D281" s="2164"/>
      <c r="E281" s="2164"/>
      <c r="F281" s="2164"/>
      <c r="H281"/>
      <c r="I281"/>
      <c r="J281"/>
      <c r="K281"/>
      <c r="L281"/>
      <c r="M281"/>
      <c r="N281"/>
      <c r="O281" s="846"/>
    </row>
    <row r="282" spans="1:15" s="2171" customFormat="1" ht="15" customHeight="1">
      <c r="A282" s="2223"/>
      <c r="B282" s="2174"/>
      <c r="C282" s="2164"/>
      <c r="D282" s="2164"/>
      <c r="E282" s="2164"/>
      <c r="F282" s="2164"/>
      <c r="H282"/>
      <c r="I282"/>
      <c r="J282"/>
      <c r="K282"/>
      <c r="L282"/>
      <c r="M282"/>
      <c r="N282"/>
      <c r="O282" s="846"/>
    </row>
    <row r="283" spans="1:15" s="2171" customFormat="1" ht="15" customHeight="1">
      <c r="A283" s="2223"/>
      <c r="B283" s="2174"/>
      <c r="C283" s="2164"/>
      <c r="D283" s="2164"/>
      <c r="E283" s="2164"/>
      <c r="F283" s="2164"/>
      <c r="H283"/>
      <c r="I283"/>
      <c r="J283"/>
      <c r="K283"/>
      <c r="L283"/>
      <c r="M283"/>
      <c r="N283"/>
      <c r="O283" s="846"/>
    </row>
    <row r="284" spans="1:15" s="2171" customFormat="1" ht="15" customHeight="1">
      <c r="A284" s="2223"/>
      <c r="B284" s="2174"/>
      <c r="C284" s="2164"/>
      <c r="D284" s="2164"/>
      <c r="E284" s="2164"/>
      <c r="F284" s="2164"/>
      <c r="H284"/>
      <c r="I284"/>
      <c r="J284"/>
      <c r="K284"/>
      <c r="L284"/>
      <c r="M284"/>
      <c r="N284"/>
      <c r="O284" s="846"/>
    </row>
    <row r="285" spans="1:15" s="2171" customFormat="1" ht="15" customHeight="1">
      <c r="A285" s="2223"/>
      <c r="B285" s="2174"/>
      <c r="C285" s="2164"/>
      <c r="D285" s="2164"/>
      <c r="E285" s="2164"/>
      <c r="F285" s="2164"/>
      <c r="H285"/>
      <c r="I285"/>
      <c r="J285"/>
      <c r="K285"/>
      <c r="L285"/>
      <c r="M285"/>
      <c r="N285"/>
      <c r="O285" s="846"/>
    </row>
    <row r="286" spans="1:15" s="2171" customFormat="1" ht="15" customHeight="1">
      <c r="A286" s="2223"/>
      <c r="B286" s="2174"/>
      <c r="C286" s="2164"/>
      <c r="D286" s="2164"/>
      <c r="E286" s="2164"/>
      <c r="F286" s="2164"/>
      <c r="H286"/>
      <c r="I286"/>
      <c r="J286"/>
      <c r="K286"/>
      <c r="L286"/>
      <c r="M286"/>
      <c r="N286"/>
      <c r="O286"/>
    </row>
    <row r="287" spans="1:15" s="2171" customFormat="1" ht="15" customHeight="1">
      <c r="A287" s="2223"/>
      <c r="B287" s="2174"/>
      <c r="C287" s="2164"/>
      <c r="D287" s="2164"/>
      <c r="E287" s="2164"/>
      <c r="F287" s="2164"/>
      <c r="H287"/>
      <c r="I287"/>
      <c r="J287"/>
      <c r="K287"/>
      <c r="L287"/>
      <c r="M287"/>
      <c r="N287"/>
      <c r="O287"/>
    </row>
    <row r="288" spans="1:15" s="2171" customFormat="1" ht="15" customHeight="1">
      <c r="A288" s="2223"/>
      <c r="B288" s="2176" t="s">
        <v>969</v>
      </c>
      <c r="C288" s="2164"/>
      <c r="D288" s="2164"/>
      <c r="E288" s="2164"/>
      <c r="F288" s="2164"/>
      <c r="H288"/>
      <c r="I288"/>
      <c r="J288"/>
      <c r="K288"/>
      <c r="L288"/>
      <c r="M288"/>
      <c r="N288"/>
      <c r="O288"/>
    </row>
    <row r="289" spans="1:15" s="2223" customFormat="1" ht="15" customHeight="1">
      <c r="B289" s="2557" t="s">
        <v>1061</v>
      </c>
      <c r="C289" s="2557"/>
      <c r="D289" s="2557"/>
      <c r="E289" s="2557"/>
      <c r="F289" s="2557"/>
    </row>
    <row r="290" spans="1:15" s="2171" customFormat="1" ht="15" customHeight="1">
      <c r="A290" s="2223"/>
      <c r="B290" s="2174"/>
      <c r="C290" s="2164"/>
      <c r="D290" s="2164"/>
      <c r="E290" s="2164"/>
      <c r="F290" s="2164"/>
      <c r="H290"/>
      <c r="I290"/>
      <c r="J290"/>
      <c r="K290"/>
      <c r="L290"/>
      <c r="M290"/>
      <c r="N290"/>
      <c r="O290"/>
    </row>
    <row r="291" spans="1:15" ht="15" customHeight="1">
      <c r="B291" s="2552" t="s">
        <v>1057</v>
      </c>
      <c r="C291" s="2552"/>
      <c r="D291" s="2552"/>
      <c r="E291" s="2552"/>
      <c r="F291" s="2552"/>
    </row>
    <row r="292" spans="1:15" ht="15" customHeight="1">
      <c r="B292" s="2265" t="s">
        <v>1058</v>
      </c>
      <c r="C292" s="2267">
        <v>2005</v>
      </c>
      <c r="D292" s="2267">
        <v>2008</v>
      </c>
      <c r="E292" s="2265">
        <v>2009</v>
      </c>
      <c r="F292" s="2265">
        <v>2010</v>
      </c>
    </row>
    <row r="293" spans="1:15" ht="15" customHeight="1">
      <c r="B293" s="2263" t="s">
        <v>528</v>
      </c>
      <c r="C293" s="2325">
        <f>C295+C298</f>
        <v>5552</v>
      </c>
      <c r="D293" s="2325">
        <f>D295+D298</f>
        <v>5863</v>
      </c>
      <c r="E293" s="2325">
        <f>E295+E298</f>
        <v>5911</v>
      </c>
      <c r="F293" s="2325">
        <v>5848</v>
      </c>
      <c r="J293" s="846"/>
      <c r="K293" s="846"/>
      <c r="L293" s="846"/>
      <c r="M293" s="846"/>
      <c r="N293" s="846"/>
      <c r="O293" s="846"/>
    </row>
    <row r="294" spans="1:15" ht="15" customHeight="1">
      <c r="B294" s="2270" t="s">
        <v>966</v>
      </c>
      <c r="C294" s="841"/>
      <c r="D294" s="841"/>
      <c r="E294" s="842"/>
      <c r="F294" s="842"/>
      <c r="J294" s="846"/>
      <c r="K294" s="846"/>
      <c r="L294" s="846"/>
      <c r="M294" s="846"/>
      <c r="N294" s="846"/>
      <c r="O294" s="846"/>
    </row>
    <row r="295" spans="1:15" ht="15" customHeight="1">
      <c r="B295" s="2329" t="s">
        <v>957</v>
      </c>
      <c r="C295" s="1297">
        <v>3353</v>
      </c>
      <c r="D295" s="1297">
        <v>3695</v>
      </c>
      <c r="E295" s="1297">
        <v>3687</v>
      </c>
      <c r="F295" s="1297">
        <v>3642</v>
      </c>
    </row>
    <row r="296" spans="1:15" ht="15" customHeight="1">
      <c r="B296" s="2329" t="s">
        <v>958</v>
      </c>
      <c r="C296" s="1297">
        <v>3059</v>
      </c>
      <c r="D296" s="1297">
        <v>3315</v>
      </c>
      <c r="E296" s="1297">
        <v>3255</v>
      </c>
      <c r="F296" s="1297">
        <v>3242</v>
      </c>
    </row>
    <row r="297" spans="1:15" ht="15" customHeight="1">
      <c r="B297" s="2331" t="s">
        <v>1009</v>
      </c>
      <c r="C297" s="2323"/>
      <c r="D297" s="2323"/>
      <c r="E297" s="2323"/>
      <c r="F297" s="2323"/>
    </row>
    <row r="298" spans="1:15" ht="15" customHeight="1">
      <c r="B298" s="2329" t="s">
        <v>957</v>
      </c>
      <c r="C298" s="2323">
        <v>2199</v>
      </c>
      <c r="D298" s="2323">
        <v>2168</v>
      </c>
      <c r="E298" s="2323">
        <v>2224</v>
      </c>
      <c r="F298" s="2323">
        <v>2206</v>
      </c>
    </row>
    <row r="299" spans="1:15" ht="15" customHeight="1">
      <c r="B299" s="2329" t="s">
        <v>958</v>
      </c>
      <c r="C299" s="2323">
        <v>2493</v>
      </c>
      <c r="D299" s="2323">
        <v>2548</v>
      </c>
      <c r="E299" s="2323">
        <v>2656</v>
      </c>
      <c r="F299" s="2323">
        <v>2606</v>
      </c>
    </row>
    <row r="300" spans="1:15" ht="15" customHeight="1">
      <c r="B300" s="2330"/>
      <c r="C300" s="2323"/>
      <c r="D300" s="2323"/>
      <c r="E300" s="2323"/>
      <c r="F300" s="2323"/>
    </row>
    <row r="301" spans="1:15" ht="15" customHeight="1">
      <c r="B301" s="2326" t="s">
        <v>1011</v>
      </c>
      <c r="C301" s="2327">
        <f>C303+C306</f>
        <v>3318</v>
      </c>
      <c r="D301" s="2327">
        <f>D303+D306</f>
        <v>3227</v>
      </c>
      <c r="E301" s="2327">
        <f>E303+E306</f>
        <v>3410</v>
      </c>
      <c r="F301" s="2327">
        <f>F303+F306</f>
        <v>3347</v>
      </c>
    </row>
    <row r="302" spans="1:15" ht="15" customHeight="1">
      <c r="B302" s="2331" t="s">
        <v>966</v>
      </c>
      <c r="C302" s="2323"/>
      <c r="D302" s="2323"/>
      <c r="E302" s="2323"/>
      <c r="F302" s="2323"/>
    </row>
    <row r="303" spans="1:15" ht="15" customHeight="1">
      <c r="A303"/>
      <c r="B303" s="2329" t="s">
        <v>957</v>
      </c>
      <c r="C303" s="2323">
        <v>1725</v>
      </c>
      <c r="D303" s="2323">
        <v>1751</v>
      </c>
      <c r="E303" s="2323">
        <v>1878</v>
      </c>
      <c r="F303" s="2323">
        <v>1818</v>
      </c>
    </row>
    <row r="304" spans="1:15" ht="15" customHeight="1">
      <c r="A304"/>
      <c r="B304" s="2329" t="s">
        <v>958</v>
      </c>
      <c r="C304" s="2323">
        <v>1483</v>
      </c>
      <c r="D304" s="2323">
        <v>1499</v>
      </c>
      <c r="E304" s="2323">
        <v>1582</v>
      </c>
      <c r="F304" s="2323">
        <v>1603</v>
      </c>
    </row>
    <row r="305" spans="1:6" ht="15" customHeight="1">
      <c r="A305"/>
      <c r="B305" s="2331" t="s">
        <v>1009</v>
      </c>
      <c r="C305" s="2323"/>
      <c r="D305" s="2323"/>
      <c r="E305" s="2323"/>
      <c r="F305" s="2323"/>
    </row>
    <row r="306" spans="1:6" ht="15" customHeight="1">
      <c r="A306"/>
      <c r="B306" s="2329" t="s">
        <v>957</v>
      </c>
      <c r="C306" s="2323">
        <v>1593</v>
      </c>
      <c r="D306" s="2323">
        <v>1476</v>
      </c>
      <c r="E306" s="2323">
        <v>1532</v>
      </c>
      <c r="F306" s="2323">
        <v>1529</v>
      </c>
    </row>
    <row r="307" spans="1:6" ht="15" customHeight="1">
      <c r="A307"/>
      <c r="B307" s="2329" t="s">
        <v>958</v>
      </c>
      <c r="C307" s="2323">
        <v>1835</v>
      </c>
      <c r="D307" s="2323">
        <v>1728</v>
      </c>
      <c r="E307" s="2323">
        <v>1828</v>
      </c>
      <c r="F307" s="2323">
        <v>1744</v>
      </c>
    </row>
    <row r="308" spans="1:6" ht="15" customHeight="1">
      <c r="A308"/>
      <c r="B308" s="2330"/>
      <c r="C308" s="2323"/>
      <c r="D308" s="2323"/>
      <c r="E308" s="2323"/>
      <c r="F308" s="2323"/>
    </row>
    <row r="309" spans="1:6" ht="15" customHeight="1">
      <c r="A309"/>
      <c r="B309" s="2326" t="s">
        <v>1012</v>
      </c>
      <c r="C309" s="2327">
        <f>C311+C314</f>
        <v>2021</v>
      </c>
      <c r="D309" s="2327">
        <f>D311+D314</f>
        <v>2380</v>
      </c>
      <c r="E309" s="2327">
        <f>E311+E314</f>
        <v>2253</v>
      </c>
      <c r="F309" s="2327">
        <f>F311+F314</f>
        <v>2250</v>
      </c>
    </row>
    <row r="310" spans="1:6" ht="15" customHeight="1">
      <c r="A310"/>
      <c r="B310" s="2331" t="s">
        <v>966</v>
      </c>
      <c r="C310" s="2323"/>
      <c r="D310" s="2323"/>
      <c r="E310" s="2323"/>
      <c r="F310" s="2323"/>
    </row>
    <row r="311" spans="1:6" ht="15" customHeight="1">
      <c r="A311"/>
      <c r="B311" s="2329" t="s">
        <v>957</v>
      </c>
      <c r="C311" s="2323">
        <v>1453</v>
      </c>
      <c r="D311" s="2323">
        <v>1730</v>
      </c>
      <c r="E311" s="2323">
        <v>1594</v>
      </c>
      <c r="F311" s="2323">
        <v>1614</v>
      </c>
    </row>
    <row r="312" spans="1:6" ht="15" customHeight="1">
      <c r="A312"/>
      <c r="B312" s="2329" t="s">
        <v>958</v>
      </c>
      <c r="C312" s="2323">
        <v>1412</v>
      </c>
      <c r="D312" s="2323">
        <v>1604</v>
      </c>
      <c r="E312" s="2323">
        <v>1463</v>
      </c>
      <c r="F312" s="2323">
        <v>1441</v>
      </c>
    </row>
    <row r="313" spans="1:6" ht="15" customHeight="1">
      <c r="A313"/>
      <c r="B313" s="2331" t="s">
        <v>1009</v>
      </c>
      <c r="C313" s="2324"/>
      <c r="D313" s="2324"/>
      <c r="E313" s="2324"/>
      <c r="F313" s="2324"/>
    </row>
    <row r="314" spans="1:6" ht="15" customHeight="1">
      <c r="A314"/>
      <c r="B314" s="2329" t="s">
        <v>957</v>
      </c>
      <c r="C314" s="2324">
        <v>568</v>
      </c>
      <c r="D314" s="2324">
        <v>650</v>
      </c>
      <c r="E314" s="2324">
        <v>659</v>
      </c>
      <c r="F314" s="2324">
        <v>636</v>
      </c>
    </row>
    <row r="315" spans="1:6" ht="15" customHeight="1">
      <c r="A315"/>
      <c r="B315" s="2329" t="s">
        <v>958</v>
      </c>
      <c r="C315" s="2324">
        <v>609</v>
      </c>
      <c r="D315" s="2324">
        <v>776</v>
      </c>
      <c r="E315" s="2324">
        <v>790</v>
      </c>
      <c r="F315" s="2324">
        <v>809</v>
      </c>
    </row>
    <row r="316" spans="1:6" ht="15" customHeight="1">
      <c r="A316"/>
      <c r="B316" s="2330"/>
      <c r="C316" s="2324"/>
      <c r="D316" s="2324"/>
      <c r="E316" s="2324"/>
      <c r="F316" s="2324"/>
    </row>
    <row r="317" spans="1:6" ht="15" customHeight="1">
      <c r="A317"/>
      <c r="B317" s="2326" t="s">
        <v>12</v>
      </c>
      <c r="C317" s="2327">
        <f>C319+C322</f>
        <v>213</v>
      </c>
      <c r="D317" s="2327">
        <f>D319+D322</f>
        <v>256</v>
      </c>
      <c r="E317" s="2327">
        <f>E319+E322</f>
        <v>248</v>
      </c>
      <c r="F317" s="2327">
        <f>F319+F322</f>
        <v>251</v>
      </c>
    </row>
    <row r="318" spans="1:6" ht="15" customHeight="1">
      <c r="A318"/>
      <c r="B318" s="2331" t="s">
        <v>966</v>
      </c>
      <c r="C318" s="2324"/>
      <c r="D318" s="2324"/>
      <c r="E318" s="2324"/>
      <c r="F318" s="2324"/>
    </row>
    <row r="319" spans="1:6" ht="15" customHeight="1">
      <c r="A319"/>
      <c r="B319" s="2329" t="s">
        <v>957</v>
      </c>
      <c r="C319" s="894">
        <v>175</v>
      </c>
      <c r="D319" s="894">
        <v>214</v>
      </c>
      <c r="E319" s="894">
        <v>215</v>
      </c>
      <c r="F319" s="894">
        <v>210</v>
      </c>
    </row>
    <row r="320" spans="1:6" ht="15" customHeight="1">
      <c r="A320"/>
      <c r="B320" s="2329" t="s">
        <v>958</v>
      </c>
      <c r="C320" s="894">
        <v>164</v>
      </c>
      <c r="D320" s="894">
        <v>212</v>
      </c>
      <c r="E320" s="894">
        <v>210</v>
      </c>
      <c r="F320" s="894">
        <v>198</v>
      </c>
    </row>
    <row r="321" spans="1:6" ht="15" customHeight="1">
      <c r="A321"/>
      <c r="B321" s="2270" t="s">
        <v>1009</v>
      </c>
      <c r="C321" s="894"/>
      <c r="D321" s="894"/>
      <c r="E321" s="894"/>
      <c r="F321" s="894"/>
    </row>
    <row r="322" spans="1:6" ht="15" customHeight="1">
      <c r="A322"/>
      <c r="B322" s="2329" t="s">
        <v>957</v>
      </c>
      <c r="C322" s="894">
        <v>38</v>
      </c>
      <c r="D322" s="894">
        <v>42</v>
      </c>
      <c r="E322" s="894">
        <v>33</v>
      </c>
      <c r="F322" s="894">
        <v>41</v>
      </c>
    </row>
    <row r="323" spans="1:6" ht="15" customHeight="1">
      <c r="A323"/>
      <c r="B323" s="2329" t="s">
        <v>958</v>
      </c>
      <c r="C323" s="894">
        <v>49</v>
      </c>
      <c r="D323" s="894">
        <v>44</v>
      </c>
      <c r="E323" s="894">
        <v>38</v>
      </c>
      <c r="F323" s="894">
        <v>53</v>
      </c>
    </row>
    <row r="324" spans="1:6" ht="15" customHeight="1">
      <c r="A324"/>
      <c r="B324" s="781" t="s">
        <v>1059</v>
      </c>
      <c r="C324" s="807"/>
      <c r="D324" s="807"/>
      <c r="E324" s="807"/>
      <c r="F324" s="777"/>
    </row>
    <row r="325" spans="1:6" ht="15" customHeight="1">
      <c r="A325"/>
      <c r="B325" s="781"/>
      <c r="C325" s="807"/>
      <c r="D325" s="807"/>
      <c r="E325" s="807"/>
      <c r="F325" s="777"/>
    </row>
    <row r="326" spans="1:6" ht="15" customHeight="1">
      <c r="A326"/>
      <c r="B326" s="785" t="s">
        <v>1060</v>
      </c>
      <c r="F326" s="777"/>
    </row>
    <row r="327" spans="1:6" ht="15" customHeight="1">
      <c r="A327"/>
      <c r="B327" s="2334" t="s">
        <v>1020</v>
      </c>
      <c r="C327" s="2335">
        <v>1995</v>
      </c>
      <c r="D327" s="2335">
        <v>2001</v>
      </c>
      <c r="E327" s="2335">
        <v>2005</v>
      </c>
      <c r="F327" s="2335">
        <v>2010</v>
      </c>
    </row>
    <row r="328" spans="1:6" ht="15" customHeight="1">
      <c r="A328"/>
      <c r="B328" s="2313" t="s">
        <v>9</v>
      </c>
      <c r="C328" s="2336"/>
      <c r="D328" s="2336"/>
      <c r="E328" s="2336"/>
      <c r="F328" s="2337"/>
    </row>
    <row r="329" spans="1:6" ht="15" customHeight="1">
      <c r="A329"/>
      <c r="B329" s="2329" t="s">
        <v>957</v>
      </c>
      <c r="C329" s="2277">
        <v>27</v>
      </c>
      <c r="D329" s="2277">
        <v>27.3</v>
      </c>
      <c r="E329" s="2277">
        <v>26.7</v>
      </c>
      <c r="F329" s="2277">
        <v>26.609871066405002</v>
      </c>
    </row>
    <row r="330" spans="1:6" ht="15" customHeight="1">
      <c r="A330"/>
      <c r="B330" s="2329" t="s">
        <v>958</v>
      </c>
      <c r="C330" s="2277">
        <v>24.43</v>
      </c>
      <c r="D330" s="2277">
        <v>25.2</v>
      </c>
      <c r="E330" s="2277">
        <v>25.1</v>
      </c>
      <c r="F330" s="2277">
        <v>25.463576537518765</v>
      </c>
    </row>
    <row r="331" spans="1:6" ht="15" customHeight="1">
      <c r="A331"/>
      <c r="B331" s="2313" t="s">
        <v>966</v>
      </c>
      <c r="C331" s="2338"/>
      <c r="D331" s="2338"/>
      <c r="E331" s="2338"/>
      <c r="F331" s="2338"/>
    </row>
    <row r="332" spans="1:6" ht="15" customHeight="1">
      <c r="A332"/>
      <c r="B332" s="2329" t="s">
        <v>957</v>
      </c>
      <c r="C332" s="2277">
        <v>25.292225434423901</v>
      </c>
      <c r="D332" s="2277">
        <v>25.943443690395949</v>
      </c>
      <c r="E332" s="2277">
        <v>26.12103946905648</v>
      </c>
      <c r="F332" s="2277">
        <v>26.514878857770007</v>
      </c>
    </row>
    <row r="333" spans="1:6" ht="15" customHeight="1">
      <c r="A333"/>
      <c r="B333" s="2329" t="s">
        <v>958</v>
      </c>
      <c r="C333" s="2277">
        <v>23.706246469858943</v>
      </c>
      <c r="D333" s="2277">
        <v>24.629873368384491</v>
      </c>
      <c r="E333" s="2277">
        <v>25.175383910643774</v>
      </c>
      <c r="F333" s="2277">
        <v>25.881746174971443</v>
      </c>
    </row>
    <row r="334" spans="1:6" ht="15" customHeight="1">
      <c r="A334"/>
      <c r="B334" s="2313" t="s">
        <v>967</v>
      </c>
      <c r="C334" s="2338"/>
      <c r="D334" s="2338"/>
      <c r="E334" s="2338"/>
      <c r="F334" s="2338"/>
    </row>
    <row r="335" spans="1:6" ht="15" customHeight="1">
      <c r="A335"/>
      <c r="B335" s="2329" t="s">
        <v>957</v>
      </c>
      <c r="C335" s="2277">
        <v>27.152625835168305</v>
      </c>
      <c r="D335" s="2277">
        <v>27.489279144270498</v>
      </c>
      <c r="E335" s="2277">
        <v>26.791884462013154</v>
      </c>
      <c r="F335" s="2277">
        <v>26.629620670449906</v>
      </c>
    </row>
    <row r="336" spans="1:6" ht="15" customHeight="1">
      <c r="A336"/>
      <c r="B336" s="2329" t="s">
        <v>958</v>
      </c>
      <c r="C336" s="2277">
        <v>24.525790244522288</v>
      </c>
      <c r="D336" s="2277">
        <v>25.325758416004692</v>
      </c>
      <c r="E336" s="2277">
        <v>25.063124131792033</v>
      </c>
      <c r="F336" s="2277">
        <v>25.350332014267618</v>
      </c>
    </row>
    <row r="337" spans="1:6" ht="15" customHeight="1">
      <c r="A337"/>
      <c r="B337" s="780" t="s">
        <v>969</v>
      </c>
      <c r="C337" s="846"/>
      <c r="D337" s="846"/>
      <c r="E337" s="846"/>
      <c r="F337" s="846"/>
    </row>
    <row r="338" spans="1:6" ht="15" customHeight="1">
      <c r="A338"/>
      <c r="B338" s="2557" t="s">
        <v>1061</v>
      </c>
      <c r="C338" s="2557"/>
      <c r="D338" s="2557"/>
      <c r="E338" s="2557"/>
      <c r="F338" s="2557"/>
    </row>
    <row r="339" spans="1:6" ht="15" customHeight="1">
      <c r="A339"/>
      <c r="B339" s="847"/>
      <c r="C339" s="847"/>
      <c r="D339" s="847"/>
      <c r="E339" s="847"/>
      <c r="F339" s="847"/>
    </row>
    <row r="340" spans="1:6" ht="15" customHeight="1">
      <c r="A340"/>
      <c r="B340" s="2546" t="s">
        <v>1062</v>
      </c>
      <c r="C340" s="2546"/>
      <c r="D340" s="2546"/>
      <c r="E340" s="2546"/>
      <c r="F340" s="2546"/>
    </row>
    <row r="341" spans="1:6" ht="15" customHeight="1">
      <c r="A341"/>
      <c r="B341" s="2546"/>
      <c r="C341" s="2546"/>
      <c r="D341" s="2546"/>
      <c r="E341" s="2546"/>
      <c r="F341" s="2546"/>
    </row>
    <row r="342" spans="1:6" ht="15" customHeight="1">
      <c r="A342"/>
      <c r="B342" s="2332" t="s">
        <v>1020</v>
      </c>
      <c r="C342" s="2333" t="s">
        <v>14</v>
      </c>
      <c r="D342" s="2339" t="s">
        <v>10</v>
      </c>
      <c r="E342" s="2333" t="s">
        <v>1022</v>
      </c>
      <c r="F342" s="2339" t="s">
        <v>12</v>
      </c>
    </row>
    <row r="343" spans="1:6" ht="15" customHeight="1">
      <c r="A343"/>
      <c r="B343" s="2268" t="s">
        <v>14</v>
      </c>
      <c r="C343" s="2276">
        <v>2.9720597757334972</v>
      </c>
      <c r="D343" s="2276">
        <v>2.7954938009695276</v>
      </c>
      <c r="E343" s="2276">
        <v>3.9597269372304091</v>
      </c>
      <c r="F343" s="2276">
        <v>1.2416280135832718</v>
      </c>
    </row>
    <row r="344" spans="1:6" ht="15" customHeight="1">
      <c r="A344"/>
      <c r="B344" s="2279" t="s">
        <v>1063</v>
      </c>
      <c r="C344" s="848">
        <v>16.718776927611231</v>
      </c>
      <c r="D344" s="848">
        <v>15.887164429530202</v>
      </c>
      <c r="E344" s="848">
        <v>18.412046543463379</v>
      </c>
      <c r="F344" s="848">
        <v>13.335956935192559</v>
      </c>
    </row>
    <row r="345" spans="1:6" ht="15" customHeight="1">
      <c r="A345"/>
      <c r="B345" s="2279" t="s">
        <v>1064</v>
      </c>
      <c r="C345" s="849">
        <v>15.01282190726562</v>
      </c>
      <c r="D345" s="848">
        <v>14.086982503317428</v>
      </c>
      <c r="E345" s="848">
        <v>16.106317342513524</v>
      </c>
      <c r="F345" s="848">
        <v>15.605614058937677</v>
      </c>
    </row>
    <row r="346" spans="1:6" ht="15" customHeight="1">
      <c r="A346"/>
      <c r="B346" s="2279" t="s">
        <v>1065</v>
      </c>
      <c r="C346" s="849">
        <v>1.8988119762832774</v>
      </c>
      <c r="D346" s="848">
        <v>2.1343957384674228</v>
      </c>
      <c r="E346" s="848">
        <v>2.1928463559444755</v>
      </c>
      <c r="F346" s="848">
        <v>0.26386402106239121</v>
      </c>
    </row>
    <row r="347" spans="1:6" ht="15" customHeight="1">
      <c r="A347"/>
      <c r="B347" s="2279" t="s">
        <v>1066</v>
      </c>
      <c r="C347" s="849">
        <v>7.0036397959664738</v>
      </c>
      <c r="D347" s="848">
        <v>6.901546120452557</v>
      </c>
      <c r="E347" s="848">
        <v>8.0052246707368973</v>
      </c>
      <c r="F347" s="848">
        <v>2.8904512694946183</v>
      </c>
    </row>
    <row r="348" spans="1:6" ht="15" customHeight="1">
      <c r="A348"/>
      <c r="B348" s="780" t="s">
        <v>969</v>
      </c>
      <c r="C348" s="807"/>
      <c r="D348" s="807"/>
      <c r="E348" s="808"/>
      <c r="F348" s="808"/>
    </row>
    <row r="349" spans="1:6" ht="15" customHeight="1">
      <c r="A349"/>
    </row>
    <row r="350" spans="1:6" ht="15" customHeight="1">
      <c r="A350"/>
      <c r="B350" s="850" t="s">
        <v>1067</v>
      </c>
    </row>
    <row r="351" spans="1:6" ht="15" customHeight="1">
      <c r="A351"/>
      <c r="B351" s="2246" t="s">
        <v>1020</v>
      </c>
      <c r="C351" s="2247" t="s">
        <v>14</v>
      </c>
      <c r="D351" s="2240" t="s">
        <v>10</v>
      </c>
      <c r="E351" s="2247" t="s">
        <v>1022</v>
      </c>
      <c r="F351" s="2240" t="s">
        <v>12</v>
      </c>
    </row>
    <row r="352" spans="1:6" ht="15" customHeight="1">
      <c r="A352"/>
      <c r="B352" s="2268" t="s">
        <v>14</v>
      </c>
      <c r="C352" s="2276">
        <v>13</v>
      </c>
      <c r="D352" s="2276">
        <v>12.4</v>
      </c>
      <c r="E352" s="2276">
        <v>15.7</v>
      </c>
      <c r="F352" s="2276">
        <v>6.5</v>
      </c>
    </row>
    <row r="353" spans="1:6" ht="15" customHeight="1">
      <c r="A353"/>
      <c r="B353" s="2279" t="s">
        <v>1063</v>
      </c>
      <c r="C353" s="848">
        <v>62.3</v>
      </c>
      <c r="D353" s="848">
        <v>64.3</v>
      </c>
      <c r="E353" s="848">
        <v>62.4</v>
      </c>
      <c r="F353" s="848">
        <v>48.4</v>
      </c>
    </row>
    <row r="354" spans="1:6" ht="15" customHeight="1">
      <c r="A354"/>
      <c r="B354" s="2279" t="s">
        <v>1064</v>
      </c>
      <c r="C354" s="849">
        <v>51.4</v>
      </c>
      <c r="D354" s="848">
        <v>54.2</v>
      </c>
      <c r="E354" s="848">
        <v>47.7</v>
      </c>
      <c r="F354" s="848">
        <v>60.4</v>
      </c>
    </row>
    <row r="355" spans="1:6" ht="15" customHeight="1">
      <c r="A355"/>
      <c r="B355" s="2279" t="s">
        <v>1065</v>
      </c>
      <c r="C355" s="849">
        <v>9.1999999999999993</v>
      </c>
      <c r="D355" s="848">
        <v>10</v>
      </c>
      <c r="E355" s="848">
        <v>10.7</v>
      </c>
      <c r="F355" s="848">
        <v>1.5</v>
      </c>
    </row>
    <row r="356" spans="1:6" ht="15" customHeight="1">
      <c r="A356"/>
      <c r="B356" s="2279" t="s">
        <v>1066</v>
      </c>
      <c r="C356" s="849">
        <v>28.9</v>
      </c>
      <c r="D356" s="848">
        <v>29.5</v>
      </c>
      <c r="E356" s="848">
        <v>29.4</v>
      </c>
      <c r="F356" s="848">
        <v>14.4</v>
      </c>
    </row>
    <row r="357" spans="1:6" ht="15" customHeight="1">
      <c r="A357"/>
      <c r="B357" s="780" t="s">
        <v>969</v>
      </c>
      <c r="C357" s="807"/>
      <c r="D357" s="807"/>
      <c r="E357" s="808"/>
      <c r="F357" s="808"/>
    </row>
    <row r="358" spans="1:6" ht="15" customHeight="1">
      <c r="A358"/>
      <c r="B358" s="2559" t="s">
        <v>1068</v>
      </c>
      <c r="C358" s="2559"/>
      <c r="D358" s="2559"/>
      <c r="E358" s="2559"/>
      <c r="F358" s="2559"/>
    </row>
    <row r="359" spans="1:6" ht="15" customHeight="1">
      <c r="A359"/>
      <c r="B359" s="2340"/>
      <c r="C359" s="2340"/>
      <c r="D359" s="2340"/>
      <c r="E359" s="2340"/>
      <c r="F359" s="2340"/>
    </row>
    <row r="360" spans="1:6" ht="15" customHeight="1">
      <c r="A360"/>
      <c r="B360" s="851"/>
      <c r="C360" s="851"/>
      <c r="D360" s="851"/>
      <c r="E360" s="851"/>
      <c r="F360" s="851"/>
    </row>
    <row r="361" spans="1:6" ht="15" customHeight="1">
      <c r="A361"/>
      <c r="B361" s="2552" t="s">
        <v>1069</v>
      </c>
      <c r="C361" s="2552"/>
      <c r="D361" s="2552"/>
      <c r="E361" s="2552"/>
      <c r="F361" s="2552"/>
    </row>
    <row r="362" spans="1:6" ht="15" customHeight="1">
      <c r="A362"/>
      <c r="B362" s="2265" t="s">
        <v>1058</v>
      </c>
      <c r="C362" s="2267">
        <v>2005</v>
      </c>
      <c r="D362" s="2267">
        <v>2008</v>
      </c>
      <c r="E362" s="2265">
        <v>2009</v>
      </c>
      <c r="F362" s="2265">
        <v>2010</v>
      </c>
    </row>
    <row r="363" spans="1:6" ht="15" customHeight="1">
      <c r="A363"/>
      <c r="B363" s="2263" t="s">
        <v>528</v>
      </c>
      <c r="C363" s="2325">
        <f>C365+C368</f>
        <v>1804</v>
      </c>
      <c r="D363" s="2325">
        <f>D365+D368</f>
        <v>1798</v>
      </c>
      <c r="E363" s="2325">
        <f>E365+E368</f>
        <v>1779</v>
      </c>
      <c r="F363" s="2325">
        <v>1769</v>
      </c>
    </row>
    <row r="364" spans="1:6" ht="15" customHeight="1">
      <c r="A364"/>
      <c r="B364" s="2270" t="s">
        <v>966</v>
      </c>
      <c r="C364" s="841"/>
      <c r="D364" s="841"/>
      <c r="E364" s="842"/>
      <c r="F364" s="842"/>
    </row>
    <row r="365" spans="1:6" ht="15" customHeight="1">
      <c r="A365"/>
      <c r="B365" s="2329" t="s">
        <v>957</v>
      </c>
      <c r="C365" s="1297">
        <v>1177</v>
      </c>
      <c r="D365" s="1297">
        <v>1156</v>
      </c>
      <c r="E365" s="1297">
        <v>1097</v>
      </c>
      <c r="F365" s="1297">
        <v>1091</v>
      </c>
    </row>
    <row r="366" spans="1:6" ht="15" customHeight="1">
      <c r="A366"/>
      <c r="B366" s="2329" t="s">
        <v>958</v>
      </c>
      <c r="C366" s="1297">
        <v>839</v>
      </c>
      <c r="D366" s="1297">
        <v>841</v>
      </c>
      <c r="E366" s="1297">
        <v>884</v>
      </c>
      <c r="F366" s="1297">
        <v>820</v>
      </c>
    </row>
    <row r="367" spans="1:6" ht="15" customHeight="1">
      <c r="A367"/>
      <c r="B367" s="2331" t="s">
        <v>1009</v>
      </c>
      <c r="C367" s="2323"/>
      <c r="D367" s="2323"/>
      <c r="E367" s="2323"/>
      <c r="F367" s="2323"/>
    </row>
    <row r="368" spans="1:6" ht="15" customHeight="1">
      <c r="A368"/>
      <c r="B368" s="2329" t="s">
        <v>957</v>
      </c>
      <c r="C368" s="2323">
        <v>627</v>
      </c>
      <c r="D368" s="2323">
        <v>642</v>
      </c>
      <c r="E368" s="2323">
        <v>682</v>
      </c>
      <c r="F368" s="2323">
        <v>678</v>
      </c>
    </row>
    <row r="369" spans="1:6" ht="15" customHeight="1">
      <c r="A369"/>
      <c r="B369" s="2329" t="s">
        <v>958</v>
      </c>
      <c r="C369" s="2323">
        <v>965</v>
      </c>
      <c r="D369" s="2323">
        <v>957</v>
      </c>
      <c r="E369" s="2323">
        <v>895</v>
      </c>
      <c r="F369" s="2323">
        <v>949</v>
      </c>
    </row>
    <row r="370" spans="1:6" ht="15" customHeight="1">
      <c r="A370"/>
      <c r="B370" s="2330"/>
      <c r="C370" s="2323"/>
      <c r="D370" s="2323"/>
      <c r="E370" s="2323"/>
      <c r="F370" s="2323"/>
    </row>
    <row r="371" spans="1:6" ht="15" customHeight="1">
      <c r="A371"/>
      <c r="B371" s="2326" t="s">
        <v>1011</v>
      </c>
      <c r="C371" s="2327">
        <f>C373+C376</f>
        <v>1177</v>
      </c>
      <c r="D371" s="2327">
        <f>D373+D376</f>
        <v>1163</v>
      </c>
      <c r="E371" s="2327">
        <f>E373+E376</f>
        <v>1156</v>
      </c>
      <c r="F371" s="2327">
        <f>F373+F376</f>
        <v>1201</v>
      </c>
    </row>
    <row r="372" spans="1:6" ht="15" customHeight="1">
      <c r="A372"/>
      <c r="B372" s="2331" t="s">
        <v>966</v>
      </c>
      <c r="C372" s="2323"/>
      <c r="D372" s="2323"/>
      <c r="E372" s="2323"/>
      <c r="F372" s="2323"/>
    </row>
    <row r="373" spans="1:6" ht="15" customHeight="1">
      <c r="A373"/>
      <c r="B373" s="2329" t="s">
        <v>957</v>
      </c>
      <c r="C373" s="2323">
        <v>713</v>
      </c>
      <c r="D373" s="2323">
        <v>708</v>
      </c>
      <c r="E373" s="2323">
        <v>677</v>
      </c>
      <c r="F373" s="2323">
        <v>707</v>
      </c>
    </row>
    <row r="374" spans="1:6" ht="15" customHeight="1">
      <c r="A374"/>
      <c r="B374" s="2329" t="s">
        <v>958</v>
      </c>
      <c r="C374" s="2323">
        <v>473</v>
      </c>
      <c r="D374" s="2323">
        <v>507</v>
      </c>
      <c r="E374" s="2323">
        <v>537</v>
      </c>
      <c r="F374" s="2323">
        <v>529</v>
      </c>
    </row>
    <row r="375" spans="1:6" ht="15" customHeight="1">
      <c r="A375"/>
      <c r="B375" s="2331" t="s">
        <v>1009</v>
      </c>
      <c r="C375" s="2323"/>
      <c r="D375" s="2323"/>
      <c r="E375" s="2323"/>
      <c r="F375" s="2323"/>
    </row>
    <row r="376" spans="1:6" ht="15" customHeight="1">
      <c r="A376"/>
      <c r="B376" s="2329" t="s">
        <v>957</v>
      </c>
      <c r="C376" s="2323">
        <v>464</v>
      </c>
      <c r="D376" s="2323">
        <v>455</v>
      </c>
      <c r="E376" s="2323">
        <v>479</v>
      </c>
      <c r="F376" s="2323">
        <v>494</v>
      </c>
    </row>
    <row r="377" spans="1:6" ht="15" customHeight="1">
      <c r="A377"/>
      <c r="B377" s="2329" t="s">
        <v>958</v>
      </c>
      <c r="C377" s="2323">
        <v>704</v>
      </c>
      <c r="D377" s="2323">
        <v>656</v>
      </c>
      <c r="E377" s="2323">
        <v>619</v>
      </c>
      <c r="F377" s="2323">
        <v>672</v>
      </c>
    </row>
    <row r="378" spans="1:6" ht="15" customHeight="1">
      <c r="A378"/>
      <c r="B378" s="2330"/>
      <c r="C378" s="2323"/>
      <c r="D378" s="2323"/>
      <c r="E378" s="2323"/>
      <c r="F378" s="2323"/>
    </row>
    <row r="379" spans="1:6" ht="15" customHeight="1">
      <c r="A379"/>
      <c r="B379" s="2326" t="s">
        <v>1012</v>
      </c>
      <c r="C379" s="2327">
        <f>C381+C384</f>
        <v>571</v>
      </c>
      <c r="D379" s="2327">
        <f>D381+D384</f>
        <v>594</v>
      </c>
      <c r="E379" s="2327">
        <f>E381+E384</f>
        <v>554</v>
      </c>
      <c r="F379" s="2327">
        <f>F381+F384</f>
        <v>512</v>
      </c>
    </row>
    <row r="380" spans="1:6" ht="15" customHeight="1">
      <c r="A380"/>
      <c r="B380" s="2331" t="s">
        <v>966</v>
      </c>
      <c r="C380" s="2323"/>
      <c r="D380" s="2323"/>
      <c r="E380" s="2323"/>
      <c r="F380" s="2323"/>
    </row>
    <row r="381" spans="1:6" ht="15" customHeight="1">
      <c r="A381"/>
      <c r="B381" s="2329" t="s">
        <v>957</v>
      </c>
      <c r="C381" s="2323">
        <v>421</v>
      </c>
      <c r="D381" s="2323">
        <v>417</v>
      </c>
      <c r="E381" s="2323">
        <v>373</v>
      </c>
      <c r="F381" s="2323">
        <v>346</v>
      </c>
    </row>
    <row r="382" spans="1:6" ht="15" customHeight="1">
      <c r="A382"/>
      <c r="B382" s="2329" t="s">
        <v>958</v>
      </c>
      <c r="C382" s="2323">
        <v>331</v>
      </c>
      <c r="D382" s="2323">
        <v>306</v>
      </c>
      <c r="E382" s="2323">
        <v>304</v>
      </c>
      <c r="F382" s="2323">
        <v>256</v>
      </c>
    </row>
    <row r="383" spans="1:6" ht="15" customHeight="1">
      <c r="A383"/>
      <c r="B383" s="2331" t="s">
        <v>1009</v>
      </c>
      <c r="C383" s="2324"/>
      <c r="D383" s="2324"/>
      <c r="E383" s="2324"/>
      <c r="F383" s="2324"/>
    </row>
    <row r="384" spans="1:6" ht="15" customHeight="1">
      <c r="A384"/>
      <c r="B384" s="2329" t="s">
        <v>957</v>
      </c>
      <c r="C384" s="2324">
        <v>150</v>
      </c>
      <c r="D384" s="2324">
        <v>177</v>
      </c>
      <c r="E384" s="2324">
        <v>181</v>
      </c>
      <c r="F384" s="2324">
        <v>166</v>
      </c>
    </row>
    <row r="385" spans="1:6" ht="15" customHeight="1">
      <c r="A385"/>
      <c r="B385" s="2329" t="s">
        <v>958</v>
      </c>
      <c r="C385" s="2324">
        <v>240</v>
      </c>
      <c r="D385" s="2324">
        <v>288</v>
      </c>
      <c r="E385" s="2324">
        <v>250</v>
      </c>
      <c r="F385" s="2324">
        <v>256</v>
      </c>
    </row>
    <row r="386" spans="1:6" ht="15" customHeight="1">
      <c r="A386"/>
      <c r="B386" s="2330"/>
      <c r="C386" s="2324"/>
      <c r="D386" s="2324"/>
      <c r="E386" s="2324"/>
      <c r="F386" s="2324"/>
    </row>
    <row r="387" spans="1:6" ht="15" customHeight="1">
      <c r="A387"/>
      <c r="B387" s="2326" t="s">
        <v>1070</v>
      </c>
      <c r="C387" s="2327">
        <f>C389+C392</f>
        <v>56</v>
      </c>
      <c r="D387" s="2327">
        <f>D389+D392</f>
        <v>41</v>
      </c>
      <c r="E387" s="2327">
        <f>E389+E392</f>
        <v>69</v>
      </c>
      <c r="F387" s="2327">
        <f>F389+F392</f>
        <v>56</v>
      </c>
    </row>
    <row r="388" spans="1:6" ht="15" customHeight="1">
      <c r="A388"/>
      <c r="B388" s="2331" t="s">
        <v>966</v>
      </c>
      <c r="C388" s="2324"/>
      <c r="D388" s="2324"/>
      <c r="E388" s="2324"/>
      <c r="F388" s="2324"/>
    </row>
    <row r="389" spans="1:6" ht="15" customHeight="1">
      <c r="A389"/>
      <c r="B389" s="2329" t="s">
        <v>957</v>
      </c>
      <c r="C389" s="894">
        <v>43</v>
      </c>
      <c r="D389" s="894">
        <v>31</v>
      </c>
      <c r="E389" s="894">
        <v>47</v>
      </c>
      <c r="F389" s="894">
        <v>38</v>
      </c>
    </row>
    <row r="390" spans="1:6" ht="15" customHeight="1">
      <c r="A390"/>
      <c r="B390" s="2329" t="s">
        <v>958</v>
      </c>
      <c r="C390" s="894">
        <v>35</v>
      </c>
      <c r="D390" s="894">
        <v>28</v>
      </c>
      <c r="E390" s="894">
        <v>43</v>
      </c>
      <c r="F390" s="894">
        <v>35</v>
      </c>
    </row>
    <row r="391" spans="1:6" ht="15" customHeight="1">
      <c r="A391"/>
      <c r="B391" s="2270" t="s">
        <v>1009</v>
      </c>
      <c r="C391" s="894"/>
      <c r="D391" s="894"/>
      <c r="E391" s="894"/>
      <c r="F391" s="894"/>
    </row>
    <row r="392" spans="1:6" ht="15" customHeight="1">
      <c r="A392"/>
      <c r="B392" s="2329" t="s">
        <v>957</v>
      </c>
      <c r="C392" s="894">
        <v>13</v>
      </c>
      <c r="D392" s="894">
        <v>10</v>
      </c>
      <c r="E392" s="894">
        <v>22</v>
      </c>
      <c r="F392" s="894">
        <v>18</v>
      </c>
    </row>
    <row r="393" spans="1:6" ht="15" customHeight="1">
      <c r="A393"/>
      <c r="B393" s="2329" t="s">
        <v>958</v>
      </c>
      <c r="C393" s="894">
        <v>21</v>
      </c>
      <c r="D393" s="894">
        <v>13</v>
      </c>
      <c r="E393" s="894">
        <v>26</v>
      </c>
      <c r="F393" s="894">
        <v>21</v>
      </c>
    </row>
    <row r="394" spans="1:6" ht="15" customHeight="1">
      <c r="A394"/>
      <c r="B394" s="781" t="s">
        <v>1071</v>
      </c>
      <c r="C394" s="807"/>
      <c r="D394" s="807"/>
      <c r="E394" s="807"/>
    </row>
    <row r="395" spans="1:6" ht="15" customHeight="1">
      <c r="A395"/>
      <c r="B395" s="781"/>
      <c r="C395" s="807"/>
      <c r="D395" s="807"/>
      <c r="E395" s="807"/>
    </row>
    <row r="396" spans="1:6" ht="15" customHeight="1">
      <c r="A396"/>
      <c r="B396" s="2546" t="s">
        <v>1072</v>
      </c>
      <c r="C396" s="2546"/>
      <c r="D396" s="2546"/>
      <c r="E396" s="2546"/>
      <c r="F396" s="2546"/>
    </row>
    <row r="397" spans="1:6" ht="15" customHeight="1">
      <c r="A397"/>
      <c r="B397" s="2546"/>
      <c r="C397" s="2546"/>
      <c r="D397" s="2546"/>
      <c r="E397" s="2546"/>
      <c r="F397" s="2546"/>
    </row>
    <row r="398" spans="1:6" ht="15" customHeight="1">
      <c r="A398"/>
      <c r="B398" s="2265" t="s">
        <v>1020</v>
      </c>
      <c r="C398" s="2267" t="s">
        <v>14</v>
      </c>
      <c r="D398" s="2266" t="s">
        <v>10</v>
      </c>
      <c r="E398" s="2267" t="s">
        <v>1022</v>
      </c>
      <c r="F398" s="2266" t="s">
        <v>51</v>
      </c>
    </row>
    <row r="399" spans="1:6" ht="15" customHeight="1">
      <c r="A399"/>
      <c r="B399" s="2268" t="s">
        <v>14</v>
      </c>
      <c r="C399" s="2276">
        <v>0.9</v>
      </c>
      <c r="D399" s="2276">
        <v>1</v>
      </c>
      <c r="E399" s="2276">
        <v>0.9</v>
      </c>
      <c r="F399" s="2276">
        <v>0.26</v>
      </c>
    </row>
    <row r="400" spans="1:6" ht="15" customHeight="1">
      <c r="A400"/>
      <c r="B400" s="2279" t="s">
        <v>1063</v>
      </c>
      <c r="C400" s="848">
        <v>5</v>
      </c>
      <c r="D400" s="848">
        <v>6.2</v>
      </c>
      <c r="E400" s="848">
        <v>3.9</v>
      </c>
      <c r="F400" s="848">
        <v>2.4</v>
      </c>
    </row>
    <row r="401" spans="1:6" ht="15" customHeight="1">
      <c r="A401"/>
      <c r="B401" s="2279" t="s">
        <v>1064</v>
      </c>
      <c r="C401" s="849">
        <v>3.8</v>
      </c>
      <c r="D401" s="848">
        <v>4.5999999999999996</v>
      </c>
      <c r="E401" s="848">
        <v>2.9</v>
      </c>
      <c r="F401" s="848">
        <v>2.8</v>
      </c>
    </row>
    <row r="402" spans="1:6" ht="15" customHeight="1">
      <c r="A402"/>
      <c r="B402" s="2279" t="s">
        <v>1065</v>
      </c>
      <c r="C402" s="849">
        <v>0.6</v>
      </c>
      <c r="D402" s="848">
        <v>0.7</v>
      </c>
      <c r="E402" s="848">
        <v>0.6</v>
      </c>
      <c r="F402" s="848">
        <v>0.1</v>
      </c>
    </row>
    <row r="403" spans="1:6" ht="15" customHeight="1">
      <c r="A403"/>
      <c r="B403" s="2279" t="s">
        <v>1066</v>
      </c>
      <c r="C403" s="849">
        <v>2.5</v>
      </c>
      <c r="D403" s="848">
        <v>2.7</v>
      </c>
      <c r="E403" s="848">
        <v>2.5</v>
      </c>
      <c r="F403" s="848">
        <v>1.1000000000000001</v>
      </c>
    </row>
    <row r="404" spans="1:6" ht="15" customHeight="1">
      <c r="A404"/>
      <c r="B404" s="780" t="s">
        <v>969</v>
      </c>
      <c r="C404" s="807"/>
      <c r="D404" s="807"/>
      <c r="E404" s="808"/>
      <c r="F404" s="808"/>
    </row>
    <row r="405" spans="1:6" ht="15" customHeight="1">
      <c r="A405"/>
    </row>
    <row r="406" spans="1:6" ht="15" customHeight="1">
      <c r="A406"/>
      <c r="B406" s="850" t="s">
        <v>1073</v>
      </c>
    </row>
    <row r="407" spans="1:6" ht="15" customHeight="1">
      <c r="A407"/>
      <c r="B407" s="2265" t="s">
        <v>1020</v>
      </c>
      <c r="C407" s="2267" t="s">
        <v>14</v>
      </c>
      <c r="D407" s="2266" t="s">
        <v>10</v>
      </c>
      <c r="E407" s="2267" t="s">
        <v>1022</v>
      </c>
      <c r="F407" s="2266" t="s">
        <v>12</v>
      </c>
    </row>
    <row r="408" spans="1:6" ht="15" customHeight="1">
      <c r="A408"/>
      <c r="B408" s="2341" t="s">
        <v>14</v>
      </c>
      <c r="C408" s="2276">
        <v>1.6</v>
      </c>
      <c r="D408" s="2276">
        <v>1.8</v>
      </c>
      <c r="E408" s="2276">
        <v>1.7</v>
      </c>
      <c r="F408" s="2276">
        <v>0.4</v>
      </c>
    </row>
    <row r="409" spans="1:6" ht="15" customHeight="1">
      <c r="A409"/>
      <c r="B409" s="2279" t="s">
        <v>1063</v>
      </c>
      <c r="C409" s="848">
        <v>15.4</v>
      </c>
      <c r="D409" s="848">
        <v>17.899999999999999</v>
      </c>
      <c r="E409" s="848">
        <v>13.5</v>
      </c>
      <c r="F409" s="848">
        <v>6.5</v>
      </c>
    </row>
    <row r="410" spans="1:6" ht="15" customHeight="1">
      <c r="A410"/>
      <c r="B410" s="2279" t="s">
        <v>1064</v>
      </c>
      <c r="C410" s="849">
        <v>12.3</v>
      </c>
      <c r="D410" s="848">
        <v>14.2</v>
      </c>
      <c r="E410" s="848">
        <v>10.1</v>
      </c>
      <c r="F410" s="848">
        <v>8.5</v>
      </c>
    </row>
    <row r="411" spans="1:6" ht="15" customHeight="1">
      <c r="A411"/>
      <c r="B411" s="2279" t="s">
        <v>1065</v>
      </c>
      <c r="C411" s="849">
        <v>0.9</v>
      </c>
      <c r="D411" s="848">
        <v>1.1000000000000001</v>
      </c>
      <c r="E411" s="848">
        <v>0.8</v>
      </c>
      <c r="F411" s="848">
        <v>0.1</v>
      </c>
    </row>
    <row r="412" spans="1:6" ht="15" customHeight="1">
      <c r="A412"/>
      <c r="B412" s="2279" t="s">
        <v>1066</v>
      </c>
      <c r="C412" s="849">
        <v>5.3</v>
      </c>
      <c r="D412" s="848">
        <v>5.4</v>
      </c>
      <c r="E412" s="848">
        <v>5.5</v>
      </c>
      <c r="F412" s="848">
        <v>2</v>
      </c>
    </row>
    <row r="413" spans="1:6" ht="15" customHeight="1">
      <c r="A413"/>
      <c r="B413" s="780" t="s">
        <v>969</v>
      </c>
      <c r="C413" s="807"/>
      <c r="D413" s="807"/>
      <c r="E413" s="808"/>
      <c r="F413" s="808"/>
    </row>
    <row r="414" spans="1:6" ht="15" customHeight="1">
      <c r="A414"/>
      <c r="B414" s="782" t="s">
        <v>1074</v>
      </c>
    </row>
    <row r="415" spans="1:6">
      <c r="A415"/>
      <c r="B415" s="781"/>
    </row>
    <row r="416" spans="1:6" ht="18.75">
      <c r="A416"/>
      <c r="B416" s="757" t="s">
        <v>1075</v>
      </c>
    </row>
    <row r="417" spans="1:13" ht="15" customHeight="1">
      <c r="A417"/>
      <c r="B417" s="852"/>
      <c r="C417" s="853"/>
      <c r="D417" s="853"/>
      <c r="E417" s="853"/>
      <c r="F417" s="853"/>
    </row>
    <row r="418" spans="1:13">
      <c r="A418"/>
      <c r="B418" s="854" t="s">
        <v>1076</v>
      </c>
      <c r="C418" s="854"/>
      <c r="D418" s="774"/>
      <c r="E418" s="774"/>
      <c r="F418" s="774"/>
    </row>
    <row r="419" spans="1:13">
      <c r="A419"/>
      <c r="B419" s="2342" t="s">
        <v>1077</v>
      </c>
      <c r="C419" s="854"/>
      <c r="D419" s="774"/>
      <c r="E419" s="774"/>
      <c r="F419" s="774"/>
    </row>
    <row r="420" spans="1:13">
      <c r="A420"/>
      <c r="B420" s="774"/>
      <c r="C420" s="774"/>
      <c r="D420" s="774"/>
      <c r="E420" s="774"/>
      <c r="F420" s="774"/>
    </row>
    <row r="421" spans="1:13">
      <c r="A421"/>
      <c r="B421" s="774"/>
      <c r="C421" s="774"/>
      <c r="D421" s="774"/>
      <c r="E421" s="774"/>
      <c r="F421" s="774"/>
      <c r="I421" s="2169">
        <v>2005</v>
      </c>
      <c r="J421" s="2169">
        <v>2006</v>
      </c>
      <c r="K421" s="2169">
        <v>2007</v>
      </c>
      <c r="L421" s="2169">
        <v>2008</v>
      </c>
      <c r="M421" s="2169">
        <v>2009</v>
      </c>
    </row>
    <row r="422" spans="1:13">
      <c r="A422"/>
      <c r="B422" s="774"/>
      <c r="C422" s="774"/>
      <c r="D422" s="774"/>
      <c r="E422" s="774"/>
      <c r="F422" s="774"/>
      <c r="H422" t="s">
        <v>1098</v>
      </c>
      <c r="I422" s="2178">
        <v>2752434</v>
      </c>
      <c r="J422" s="2178">
        <v>2843785</v>
      </c>
      <c r="K422" s="2178">
        <v>4062242</v>
      </c>
      <c r="L422" s="2178">
        <v>4403373</v>
      </c>
      <c r="M422" s="2178">
        <v>4770721</v>
      </c>
    </row>
    <row r="423" spans="1:13">
      <c r="A423"/>
      <c r="B423" s="774"/>
      <c r="C423" s="774"/>
      <c r="D423" s="774"/>
      <c r="E423" s="774"/>
      <c r="F423" s="774"/>
      <c r="H423" t="s">
        <v>2202</v>
      </c>
      <c r="I423" s="2178">
        <v>2717242</v>
      </c>
      <c r="J423" s="2178">
        <v>2771809</v>
      </c>
      <c r="K423" s="2178">
        <v>3933073</v>
      </c>
      <c r="L423" s="2178">
        <v>4124115</v>
      </c>
      <c r="M423" s="2178">
        <v>4643975</v>
      </c>
    </row>
    <row r="424" spans="1:13">
      <c r="A424"/>
      <c r="B424" s="774"/>
      <c r="C424" s="774"/>
      <c r="D424" s="774"/>
      <c r="E424" s="774"/>
      <c r="F424" s="774"/>
    </row>
    <row r="425" spans="1:13">
      <c r="A425"/>
      <c r="B425" s="774"/>
      <c r="C425" s="774"/>
      <c r="D425" s="774"/>
      <c r="E425" s="774"/>
      <c r="F425" s="774"/>
    </row>
    <row r="426" spans="1:13">
      <c r="A426"/>
      <c r="B426" s="774"/>
      <c r="C426" s="774"/>
      <c r="D426" s="774"/>
      <c r="E426" s="774"/>
      <c r="F426" s="774"/>
    </row>
    <row r="427" spans="1:13">
      <c r="A427"/>
      <c r="B427" s="774"/>
      <c r="C427" s="774"/>
      <c r="D427" s="774"/>
      <c r="E427" s="774"/>
      <c r="F427" s="774"/>
    </row>
    <row r="428" spans="1:13">
      <c r="A428"/>
      <c r="B428" s="774"/>
      <c r="C428" s="774"/>
      <c r="D428" s="774"/>
      <c r="E428" s="774"/>
      <c r="F428" s="774"/>
    </row>
    <row r="429" spans="1:13">
      <c r="A429"/>
      <c r="B429" s="774"/>
      <c r="C429" s="774"/>
      <c r="D429" s="774"/>
      <c r="E429" s="774"/>
    </row>
    <row r="430" spans="1:13">
      <c r="A430"/>
      <c r="B430" s="774"/>
      <c r="C430" s="774"/>
      <c r="D430" s="774"/>
      <c r="E430" s="774"/>
    </row>
    <row r="431" spans="1:13">
      <c r="A431"/>
      <c r="B431" s="774"/>
      <c r="C431" s="774"/>
      <c r="D431" s="774"/>
      <c r="E431" s="774"/>
    </row>
    <row r="432" spans="1:13">
      <c r="A432"/>
      <c r="B432" s="774"/>
      <c r="C432" s="774"/>
      <c r="D432" s="774"/>
      <c r="E432" s="774"/>
    </row>
    <row r="433" spans="1:6">
      <c r="A433"/>
      <c r="B433" s="774"/>
      <c r="C433" s="774"/>
      <c r="D433" s="774"/>
      <c r="E433" s="774"/>
    </row>
    <row r="434" spans="1:6">
      <c r="A434"/>
      <c r="B434" s="774"/>
      <c r="C434" s="774"/>
      <c r="D434" s="774"/>
      <c r="E434" s="774"/>
    </row>
    <row r="435" spans="1:6">
      <c r="A435"/>
      <c r="B435" s="780" t="s">
        <v>969</v>
      </c>
      <c r="C435" s="774"/>
      <c r="D435" s="774"/>
      <c r="E435" s="774"/>
    </row>
    <row r="437" spans="1:6" ht="18.75">
      <c r="A437"/>
      <c r="B437" s="757"/>
      <c r="F437" s="796"/>
    </row>
    <row r="438" spans="1:6" ht="23.25" customHeight="1">
      <c r="A438"/>
      <c r="B438" s="788" t="s">
        <v>1078</v>
      </c>
      <c r="C438" s="788"/>
      <c r="D438" s="788"/>
      <c r="E438" s="788"/>
      <c r="F438" s="796"/>
    </row>
    <row r="439" spans="1:6">
      <c r="A439"/>
      <c r="B439" s="2265" t="s">
        <v>82</v>
      </c>
      <c r="C439" s="2247">
        <v>2005</v>
      </c>
      <c r="D439" s="2247">
        <v>2007</v>
      </c>
      <c r="E439" s="2247">
        <v>2008</v>
      </c>
      <c r="F439" s="2247">
        <v>2009</v>
      </c>
    </row>
    <row r="440" spans="1:6">
      <c r="A440"/>
      <c r="B440" s="2313" t="s">
        <v>14</v>
      </c>
      <c r="C440" s="2255">
        <f>SUM(C441,C447,C450)</f>
        <v>2752434</v>
      </c>
      <c r="D440" s="2255">
        <f>SUM(D441,D447,D450)</f>
        <v>4062242</v>
      </c>
      <c r="E440" s="2255">
        <f>SUM(E441,E447,E450)</f>
        <v>4403373</v>
      </c>
      <c r="F440" s="2255">
        <f>SUM(F441,F447,F450)</f>
        <v>4770721</v>
      </c>
    </row>
    <row r="441" spans="1:6">
      <c r="A441"/>
      <c r="B441" s="2328" t="s">
        <v>1079</v>
      </c>
      <c r="C441" s="770">
        <f>SUM(C442:C446)</f>
        <v>1355186</v>
      </c>
      <c r="D441" s="770">
        <f>SUM(D442:D446)</f>
        <v>2099568</v>
      </c>
      <c r="E441" s="770">
        <f>SUM(E442:E446)</f>
        <v>2135340</v>
      </c>
      <c r="F441" s="770">
        <f>SUM(F442:F446)</f>
        <v>2334638</v>
      </c>
    </row>
    <row r="442" spans="1:6">
      <c r="A442"/>
      <c r="B442" s="2329" t="s">
        <v>1080</v>
      </c>
      <c r="C442" s="771">
        <v>1199256</v>
      </c>
      <c r="D442" s="771">
        <v>1400911</v>
      </c>
      <c r="E442" s="771">
        <v>1406816</v>
      </c>
      <c r="F442" s="771">
        <v>1360682</v>
      </c>
    </row>
    <row r="443" spans="1:6">
      <c r="A443"/>
      <c r="B443" s="2329" t="s">
        <v>1081</v>
      </c>
      <c r="C443" s="771">
        <v>45823</v>
      </c>
      <c r="D443" s="771">
        <v>212242</v>
      </c>
      <c r="E443" s="771">
        <v>308504</v>
      </c>
      <c r="F443" s="771">
        <v>686751</v>
      </c>
    </row>
    <row r="444" spans="1:6">
      <c r="A444"/>
      <c r="B444" s="2329" t="s">
        <v>1082</v>
      </c>
      <c r="C444" s="771">
        <v>110107</v>
      </c>
      <c r="D444" s="771">
        <v>441720</v>
      </c>
      <c r="E444" s="771">
        <v>334663</v>
      </c>
      <c r="F444" s="771">
        <v>238976</v>
      </c>
    </row>
    <row r="445" spans="1:6">
      <c r="A445"/>
      <c r="B445" s="2329" t="s">
        <v>1083</v>
      </c>
      <c r="C445" s="855" t="s">
        <v>1084</v>
      </c>
      <c r="D445" s="771">
        <v>44695</v>
      </c>
      <c r="E445" s="771">
        <v>85127</v>
      </c>
      <c r="F445" s="771">
        <v>48154</v>
      </c>
    </row>
    <row r="446" spans="1:6">
      <c r="A446"/>
      <c r="B446" s="2329" t="s">
        <v>1085</v>
      </c>
      <c r="C446" s="855" t="s">
        <v>1084</v>
      </c>
      <c r="D446" s="855" t="s">
        <v>1084</v>
      </c>
      <c r="E446" s="771">
        <v>230</v>
      </c>
      <c r="F446" s="771">
        <v>75</v>
      </c>
    </row>
    <row r="447" spans="1:6">
      <c r="A447"/>
      <c r="B447" s="2328" t="s">
        <v>1086</v>
      </c>
      <c r="C447" s="770">
        <f>SUM(C448:C449)</f>
        <v>40686</v>
      </c>
      <c r="D447" s="770">
        <f>SUM(D448:D449)</f>
        <v>11471</v>
      </c>
      <c r="E447" s="770">
        <f>SUM(E448:E449)</f>
        <v>18870</v>
      </c>
      <c r="F447" s="770">
        <f>SUM(F448:F449)</f>
        <v>16478</v>
      </c>
    </row>
    <row r="448" spans="1:6">
      <c r="A448"/>
      <c r="B448" s="2329" t="s">
        <v>1087</v>
      </c>
      <c r="C448" s="771">
        <v>40686</v>
      </c>
      <c r="D448" s="771">
        <v>8343</v>
      </c>
      <c r="E448" s="771">
        <v>16171</v>
      </c>
      <c r="F448" s="771">
        <v>14197</v>
      </c>
    </row>
    <row r="449" spans="1:6">
      <c r="A449"/>
      <c r="B449" s="2329" t="s">
        <v>1088</v>
      </c>
      <c r="C449" s="855" t="s">
        <v>1084</v>
      </c>
      <c r="D449" s="771">
        <v>3128</v>
      </c>
      <c r="E449" s="771">
        <v>2699</v>
      </c>
      <c r="F449" s="771">
        <v>2281</v>
      </c>
    </row>
    <row r="450" spans="1:6">
      <c r="A450"/>
      <c r="B450" s="2328" t="s">
        <v>292</v>
      </c>
      <c r="C450" s="770">
        <f>SUM(C451:C452)</f>
        <v>1356562</v>
      </c>
      <c r="D450" s="770">
        <f>SUM(D451:D452)</f>
        <v>1951203</v>
      </c>
      <c r="E450" s="770">
        <f>SUM(E451:E452)</f>
        <v>2249163</v>
      </c>
      <c r="F450" s="770">
        <f>SUM(F451:F452)</f>
        <v>2419605</v>
      </c>
    </row>
    <row r="451" spans="1:6">
      <c r="A451"/>
      <c r="B451" s="2329" t="s">
        <v>1089</v>
      </c>
      <c r="C451" s="771">
        <v>1326212</v>
      </c>
      <c r="D451" s="771">
        <v>1914796</v>
      </c>
      <c r="E451" s="771">
        <v>2213744</v>
      </c>
      <c r="F451" s="771">
        <v>2387661</v>
      </c>
    </row>
    <row r="452" spans="1:6">
      <c r="A452"/>
      <c r="B452" s="2329" t="s">
        <v>1090</v>
      </c>
      <c r="C452" s="771">
        <v>30350</v>
      </c>
      <c r="D452" s="771">
        <v>36407</v>
      </c>
      <c r="E452" s="771">
        <v>35419</v>
      </c>
      <c r="F452" s="771">
        <v>31944</v>
      </c>
    </row>
    <row r="453" spans="1:6">
      <c r="A453"/>
      <c r="B453" s="781" t="s">
        <v>1091</v>
      </c>
      <c r="C453" s="781"/>
      <c r="D453" s="781"/>
      <c r="E453" s="781"/>
      <c r="F453" s="856"/>
    </row>
    <row r="454" spans="1:6">
      <c r="A454"/>
      <c r="B454" s="857" t="s">
        <v>1092</v>
      </c>
      <c r="C454" s="808"/>
      <c r="D454" s="808"/>
      <c r="E454" s="808"/>
      <c r="F454" s="856"/>
    </row>
    <row r="455" spans="1:6">
      <c r="A455"/>
      <c r="B455" s="858"/>
      <c r="C455" s="858"/>
      <c r="D455" s="858"/>
      <c r="E455" s="858"/>
      <c r="F455" s="856"/>
    </row>
    <row r="456" spans="1:6" ht="25.5" customHeight="1">
      <c r="A456"/>
      <c r="B456" s="788" t="s">
        <v>1093</v>
      </c>
      <c r="C456" s="788"/>
      <c r="D456" s="788"/>
      <c r="E456" s="788"/>
      <c r="F456" s="856"/>
    </row>
    <row r="457" spans="1:6">
      <c r="A457"/>
      <c r="B457" s="2265" t="s">
        <v>82</v>
      </c>
      <c r="C457" s="2248">
        <v>2005</v>
      </c>
      <c r="D457" s="2248">
        <v>2007</v>
      </c>
      <c r="E457" s="2248">
        <v>2008</v>
      </c>
      <c r="F457" s="2248">
        <v>2009</v>
      </c>
    </row>
    <row r="458" spans="1:6">
      <c r="A458"/>
      <c r="B458" s="2313" t="s">
        <v>14</v>
      </c>
      <c r="C458" s="2261">
        <f>SUM(C459,C465,C468)</f>
        <v>2717242</v>
      </c>
      <c r="D458" s="2261">
        <f>SUM(D459,D465,D468)</f>
        <v>3933073</v>
      </c>
      <c r="E458" s="2261">
        <f>SUM(E459,E465,E468)</f>
        <v>4124115</v>
      </c>
      <c r="F458" s="2261">
        <f>SUM(F459,F465,F468)</f>
        <v>4643975</v>
      </c>
    </row>
    <row r="459" spans="1:6">
      <c r="A459"/>
      <c r="B459" s="840" t="s">
        <v>1079</v>
      </c>
      <c r="C459" s="2236">
        <f>SUM(C460:C464)</f>
        <v>1372825</v>
      </c>
      <c r="D459" s="2236">
        <f>SUM(D460:D464)</f>
        <v>2083122</v>
      </c>
      <c r="E459" s="2236">
        <f>SUM(E460:E464)</f>
        <v>2114874</v>
      </c>
      <c r="F459" s="2236">
        <f>SUM(F460:F464)</f>
        <v>2290051</v>
      </c>
    </row>
    <row r="460" spans="1:6">
      <c r="A460"/>
      <c r="B460" s="778" t="s">
        <v>1080</v>
      </c>
      <c r="C460" s="2237">
        <v>1222349</v>
      </c>
      <c r="D460" s="2237">
        <v>1382138</v>
      </c>
      <c r="E460" s="2237">
        <v>1387137</v>
      </c>
      <c r="F460" s="2237">
        <v>1377088</v>
      </c>
    </row>
    <row r="461" spans="1:6">
      <c r="A461"/>
      <c r="B461" s="778" t="s">
        <v>1081</v>
      </c>
      <c r="C461" s="2237">
        <v>39471</v>
      </c>
      <c r="D461" s="2237">
        <v>203244</v>
      </c>
      <c r="E461" s="2237">
        <v>304725</v>
      </c>
      <c r="F461" s="2237">
        <v>674100</v>
      </c>
    </row>
    <row r="462" spans="1:6">
      <c r="A462"/>
      <c r="B462" s="778" t="s">
        <v>1082</v>
      </c>
      <c r="C462" s="2237">
        <v>111005</v>
      </c>
      <c r="D462" s="2237">
        <v>449441</v>
      </c>
      <c r="E462" s="2237">
        <v>349525</v>
      </c>
      <c r="F462" s="2237">
        <v>186448</v>
      </c>
    </row>
    <row r="463" spans="1:6">
      <c r="A463"/>
      <c r="B463" s="778" t="s">
        <v>1083</v>
      </c>
      <c r="C463" s="2344" t="s">
        <v>1084</v>
      </c>
      <c r="D463" s="2237">
        <v>48299</v>
      </c>
      <c r="E463" s="2237">
        <v>73451</v>
      </c>
      <c r="F463" s="2237">
        <v>52405</v>
      </c>
    </row>
    <row r="464" spans="1:6">
      <c r="A464"/>
      <c r="B464" s="778" t="s">
        <v>1085</v>
      </c>
      <c r="C464" s="2344" t="s">
        <v>1084</v>
      </c>
      <c r="D464" s="2344" t="s">
        <v>1084</v>
      </c>
      <c r="E464" s="2237">
        <v>36</v>
      </c>
      <c r="F464" s="2237">
        <v>10</v>
      </c>
    </row>
    <row r="465" spans="1:11">
      <c r="A465"/>
      <c r="B465" s="840" t="s">
        <v>1086</v>
      </c>
      <c r="C465" s="2236">
        <f>SUM(C466:C467)</f>
        <v>40837</v>
      </c>
      <c r="D465" s="2236">
        <f>SUM(D466:D467)</f>
        <v>19956</v>
      </c>
      <c r="E465" s="2236">
        <f>SUM(E466:E467)</f>
        <v>26322</v>
      </c>
      <c r="F465" s="2236">
        <f>SUM(F466:F467)</f>
        <v>15442</v>
      </c>
    </row>
    <row r="466" spans="1:11">
      <c r="A466"/>
      <c r="B466" s="859" t="s">
        <v>1087</v>
      </c>
      <c r="C466" s="2237">
        <v>40837</v>
      </c>
      <c r="D466" s="2237">
        <v>16851</v>
      </c>
      <c r="E466" s="2237">
        <v>23363</v>
      </c>
      <c r="F466" s="2237">
        <v>13003</v>
      </c>
    </row>
    <row r="467" spans="1:11">
      <c r="A467"/>
      <c r="B467" s="859" t="s">
        <v>1088</v>
      </c>
      <c r="C467" s="2344" t="s">
        <v>1084</v>
      </c>
      <c r="D467" s="2237">
        <v>3105</v>
      </c>
      <c r="E467" s="2237">
        <v>2959</v>
      </c>
      <c r="F467" s="2237">
        <v>2439</v>
      </c>
    </row>
    <row r="468" spans="1:11">
      <c r="A468"/>
      <c r="B468" s="840" t="s">
        <v>292</v>
      </c>
      <c r="C468" s="2236">
        <f>SUM(C469:C470)</f>
        <v>1303580</v>
      </c>
      <c r="D468" s="2236">
        <f>SUM(D469:D470)</f>
        <v>1829995</v>
      </c>
      <c r="E468" s="2236">
        <f>SUM(E469:E470)</f>
        <v>1982919</v>
      </c>
      <c r="F468" s="2236">
        <f>SUM(F469:F470)</f>
        <v>2338482</v>
      </c>
    </row>
    <row r="469" spans="1:11">
      <c r="A469"/>
      <c r="B469" s="859" t="s">
        <v>1089</v>
      </c>
      <c r="C469" s="2237">
        <v>1268030</v>
      </c>
      <c r="D469" s="2237">
        <v>1794054</v>
      </c>
      <c r="E469" s="2237">
        <v>1951481</v>
      </c>
      <c r="F469" s="2237">
        <v>2306937</v>
      </c>
    </row>
    <row r="470" spans="1:11">
      <c r="A470"/>
      <c r="B470" s="859" t="s">
        <v>1090</v>
      </c>
      <c r="C470" s="2237">
        <v>35550</v>
      </c>
      <c r="D470" s="2237">
        <v>35941</v>
      </c>
      <c r="E470" s="2237">
        <v>31438</v>
      </c>
      <c r="F470" s="2237">
        <v>31545</v>
      </c>
    </row>
    <row r="471" spans="1:11">
      <c r="A471"/>
      <c r="B471" s="781" t="s">
        <v>1091</v>
      </c>
      <c r="C471" s="807"/>
      <c r="D471" s="807"/>
      <c r="E471" s="807"/>
      <c r="F471" s="860"/>
    </row>
    <row r="472" spans="1:11">
      <c r="A472"/>
      <c r="B472" s="857" t="s">
        <v>1094</v>
      </c>
      <c r="C472" s="861"/>
      <c r="D472" s="861"/>
      <c r="E472" s="861"/>
    </row>
    <row r="474" spans="1:11" ht="20.25" customHeight="1">
      <c r="A474"/>
      <c r="B474" s="862" t="s">
        <v>1095</v>
      </c>
      <c r="C474" s="769"/>
      <c r="D474" s="769"/>
      <c r="E474" s="769"/>
      <c r="F474" s="863"/>
    </row>
    <row r="475" spans="1:11">
      <c r="A475"/>
      <c r="B475" s="2560" t="s">
        <v>417</v>
      </c>
      <c r="C475" s="2558" t="s">
        <v>1096</v>
      </c>
      <c r="D475" s="2558"/>
      <c r="E475" s="2558"/>
      <c r="F475" s="2561" t="s">
        <v>14</v>
      </c>
      <c r="I475" s="788"/>
      <c r="J475" s="784"/>
      <c r="K475" s="784"/>
    </row>
    <row r="476" spans="1:11">
      <c r="A476"/>
      <c r="B476" s="2560"/>
      <c r="C476" s="2248" t="s">
        <v>1079</v>
      </c>
      <c r="D476" s="2248" t="s">
        <v>1086</v>
      </c>
      <c r="E476" s="2248" t="s">
        <v>1097</v>
      </c>
      <c r="F476" s="2561"/>
    </row>
    <row r="477" spans="1:11">
      <c r="A477"/>
      <c r="B477" s="2343" t="s">
        <v>1098</v>
      </c>
      <c r="C477" s="2261">
        <v>2334638</v>
      </c>
      <c r="D477" s="2261">
        <v>16478</v>
      </c>
      <c r="E477" s="2261">
        <v>2419605</v>
      </c>
      <c r="F477" s="2261">
        <v>4770721</v>
      </c>
      <c r="H477" s="788"/>
    </row>
    <row r="478" spans="1:11">
      <c r="A478"/>
      <c r="B478" s="2270" t="s">
        <v>966</v>
      </c>
      <c r="C478" s="2237">
        <v>302847</v>
      </c>
      <c r="D478" s="2237">
        <v>19</v>
      </c>
      <c r="E478" s="2237">
        <v>189146</v>
      </c>
      <c r="F478" s="2237">
        <v>492012</v>
      </c>
    </row>
    <row r="479" spans="1:11">
      <c r="A479"/>
      <c r="B479" s="2270" t="s">
        <v>1009</v>
      </c>
      <c r="C479" s="2237">
        <v>2031791</v>
      </c>
      <c r="D479" s="2237">
        <v>16459</v>
      </c>
      <c r="E479" s="2237">
        <v>2230459</v>
      </c>
      <c r="F479" s="2237">
        <v>4278709</v>
      </c>
    </row>
    <row r="480" spans="1:11">
      <c r="A480"/>
      <c r="B480" s="2343" t="s">
        <v>1099</v>
      </c>
      <c r="C480" s="2261">
        <v>2290051</v>
      </c>
      <c r="D480" s="2261">
        <v>15442</v>
      </c>
      <c r="E480" s="2261">
        <v>2338482</v>
      </c>
      <c r="F480" s="2261">
        <v>4643975</v>
      </c>
    </row>
    <row r="481" spans="1:6">
      <c r="A481"/>
      <c r="B481" s="2270" t="s">
        <v>1100</v>
      </c>
      <c r="C481" s="2237">
        <v>299352</v>
      </c>
      <c r="D481" s="2237">
        <v>34</v>
      </c>
      <c r="E481" s="2237">
        <v>183496</v>
      </c>
      <c r="F481" s="2237">
        <v>482882</v>
      </c>
    </row>
    <row r="482" spans="1:6">
      <c r="A482"/>
      <c r="B482" s="2270" t="s">
        <v>1101</v>
      </c>
      <c r="C482" s="2237">
        <v>1990699</v>
      </c>
      <c r="D482" s="2237">
        <v>15408</v>
      </c>
      <c r="E482" s="2237">
        <v>2154986</v>
      </c>
      <c r="F482" s="2237">
        <v>4161093</v>
      </c>
    </row>
    <row r="483" spans="1:6">
      <c r="A483"/>
      <c r="B483" s="858" t="s">
        <v>1091</v>
      </c>
      <c r="C483" s="858"/>
      <c r="D483" s="858"/>
      <c r="E483" s="858"/>
      <c r="F483" s="783"/>
    </row>
    <row r="484" spans="1:6">
      <c r="A484"/>
      <c r="B484" s="863"/>
      <c r="C484" s="863"/>
      <c r="D484" s="863"/>
      <c r="E484" s="863"/>
      <c r="F484" s="774"/>
    </row>
  </sheetData>
  <protectedRanges>
    <protectedRange sqref="C171:F173 D178:F180 C177:F177 D174:F176" name="All_6_3_1_1"/>
  </protectedRanges>
  <mergeCells count="25">
    <mergeCell ref="B88:F88"/>
    <mergeCell ref="B22:F22"/>
    <mergeCell ref="B44:F44"/>
    <mergeCell ref="B52:F52"/>
    <mergeCell ref="B74:F74"/>
    <mergeCell ref="C475:E475"/>
    <mergeCell ref="B338:F338"/>
    <mergeCell ref="B340:F341"/>
    <mergeCell ref="B361:F361"/>
    <mergeCell ref="B396:F397"/>
    <mergeCell ref="B358:F358"/>
    <mergeCell ref="B475:B476"/>
    <mergeCell ref="F475:F476"/>
    <mergeCell ref="B291:F291"/>
    <mergeCell ref="B126:E127"/>
    <mergeCell ref="B147:E148"/>
    <mergeCell ref="F147:H148"/>
    <mergeCell ref="B183:F184"/>
    <mergeCell ref="B199:F200"/>
    <mergeCell ref="B215:F216"/>
    <mergeCell ref="B223:F224"/>
    <mergeCell ref="B231:E232"/>
    <mergeCell ref="B244:E245"/>
    <mergeCell ref="B257:E258"/>
    <mergeCell ref="B289:F289"/>
  </mergeCells>
  <pageMargins left="0.21" right="0.35" top="0.75" bottom="0.56999999999999995" header="0.3" footer="0.3"/>
  <pageSetup paperSize="9" scale="97" orientation="portrait" r:id="rId1"/>
  <headerFooter>
    <oddFooter>&amp;C&amp;P</oddFooter>
  </headerFooter>
  <rowBreaks count="16" manualBreakCount="16">
    <brk id="21" max="5" man="1"/>
    <brk id="43" max="5" man="1"/>
    <brk id="58" max="5" man="1"/>
    <brk id="101" max="5" man="1"/>
    <brk id="124" max="5" man="1"/>
    <brk id="165" max="5" man="1"/>
    <brk id="182" max="5" man="1"/>
    <brk id="214" max="5" man="1"/>
    <brk id="230" max="5" man="1"/>
    <brk id="269" max="16383" man="1"/>
    <brk id="290" max="5" man="1"/>
    <brk id="325" max="16383" man="1"/>
    <brk id="360" max="5" man="1"/>
    <brk id="394" max="5" man="1"/>
    <brk id="415" max="16383" man="1"/>
    <brk id="437" max="5"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80"/>
  </sheetPr>
  <dimension ref="B1:C7"/>
  <sheetViews>
    <sheetView view="pageBreakPreview" zoomScale="90" zoomScaleSheetLayoutView="90" workbookViewId="0">
      <selection activeCell="B22" sqref="B22"/>
    </sheetView>
  </sheetViews>
  <sheetFormatPr defaultRowHeight="15"/>
  <sheetData>
    <row r="1" spans="2:3" ht="99.75" customHeight="1">
      <c r="B1" s="864" t="s">
        <v>376</v>
      </c>
      <c r="C1" s="865"/>
    </row>
    <row r="2" spans="2:3" ht="27" customHeight="1">
      <c r="B2" s="866" t="s">
        <v>1102</v>
      </c>
      <c r="C2" s="865"/>
    </row>
    <row r="3" spans="2:3" ht="26.25" customHeight="1">
      <c r="B3" s="866" t="s">
        <v>1103</v>
      </c>
      <c r="C3" s="865"/>
    </row>
    <row r="4" spans="2:3" ht="30.75" customHeight="1">
      <c r="B4" s="866" t="s">
        <v>1104</v>
      </c>
      <c r="C4" s="866"/>
    </row>
    <row r="5" spans="2:3" ht="31.5" customHeight="1">
      <c r="B5" s="866" t="s">
        <v>1105</v>
      </c>
      <c r="C5" s="865"/>
    </row>
    <row r="6" spans="2:3" ht="30" customHeight="1">
      <c r="B6" s="866" t="s">
        <v>1106</v>
      </c>
      <c r="C6" s="865"/>
    </row>
    <row r="7" spans="2:3" ht="15.75">
      <c r="B7" s="189"/>
      <c r="C7" s="865"/>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80"/>
  </sheetPr>
  <dimension ref="A1:N855"/>
  <sheetViews>
    <sheetView view="pageBreakPreview" topLeftCell="A380" zoomScaleSheetLayoutView="100" workbookViewId="0">
      <selection activeCell="B504" sqref="B504:E512"/>
    </sheetView>
  </sheetViews>
  <sheetFormatPr defaultRowHeight="15"/>
  <cols>
    <col min="1" max="1" width="2.28515625" style="868" customWidth="1"/>
    <col min="2" max="2" width="38.7109375" style="868" customWidth="1"/>
    <col min="3" max="3" width="13.85546875" style="868" customWidth="1"/>
    <col min="4" max="4" width="13.7109375" style="868" customWidth="1"/>
    <col min="5" max="5" width="15.7109375" style="868" customWidth="1"/>
    <col min="6" max="6" width="16.5703125" style="868" customWidth="1"/>
    <col min="7" max="7" width="10.85546875" style="868" customWidth="1"/>
    <col min="8" max="8" width="18.85546875" style="868" customWidth="1"/>
    <col min="9" max="9" width="17.7109375" style="868" customWidth="1"/>
    <col min="10" max="11" width="18.140625" style="868" customWidth="1"/>
    <col min="12" max="16384" width="9.140625" style="868"/>
  </cols>
  <sheetData>
    <row r="1" spans="2:14" ht="23.25" customHeight="1">
      <c r="B1" s="867" t="s">
        <v>1107</v>
      </c>
    </row>
    <row r="2" spans="2:14" ht="111" customHeight="1">
      <c r="B2" s="2563" t="s">
        <v>1108</v>
      </c>
      <c r="C2" s="2563"/>
      <c r="D2" s="2563"/>
      <c r="E2" s="2563"/>
      <c r="F2" s="2563"/>
      <c r="G2" s="2213"/>
    </row>
    <row r="3" spans="2:14" ht="13.5" customHeight="1">
      <c r="B3" s="869" t="s">
        <v>956</v>
      </c>
      <c r="C3" s="870"/>
      <c r="D3" s="870"/>
      <c r="E3" s="870"/>
      <c r="F3" s="870"/>
      <c r="H3" s="917"/>
      <c r="I3" s="917"/>
      <c r="J3" s="917"/>
      <c r="K3" s="917"/>
      <c r="L3" s="917"/>
    </row>
    <row r="4" spans="2:14" ht="15" customHeight="1">
      <c r="B4" s="871" t="s">
        <v>377</v>
      </c>
      <c r="C4" s="872"/>
      <c r="D4" s="873"/>
      <c r="E4" s="874"/>
      <c r="F4" s="2564">
        <v>2010</v>
      </c>
      <c r="G4" s="875"/>
      <c r="H4" s="917"/>
      <c r="I4" s="917"/>
      <c r="J4" s="917"/>
      <c r="K4" s="917"/>
      <c r="L4" s="917"/>
    </row>
    <row r="5" spans="2:14">
      <c r="B5" s="876" t="s">
        <v>1109</v>
      </c>
      <c r="C5" s="872"/>
      <c r="D5" s="873"/>
      <c r="E5" s="2217">
        <v>305</v>
      </c>
      <c r="F5" s="2564"/>
      <c r="G5" s="875"/>
      <c r="H5" s="917"/>
      <c r="I5" s="917"/>
      <c r="J5" s="917"/>
      <c r="K5" s="917"/>
      <c r="L5" s="917"/>
    </row>
    <row r="6" spans="2:14">
      <c r="B6" s="876" t="s">
        <v>1110</v>
      </c>
      <c r="C6" s="872"/>
      <c r="D6" s="873"/>
      <c r="E6" s="2217">
        <v>184</v>
      </c>
      <c r="F6" s="2564"/>
      <c r="G6" s="875"/>
      <c r="H6" s="2225"/>
      <c r="I6" s="2225"/>
      <c r="J6" s="2225"/>
      <c r="K6" s="2225"/>
      <c r="L6" s="917"/>
    </row>
    <row r="7" spans="2:14">
      <c r="B7" s="876" t="s">
        <v>1111</v>
      </c>
      <c r="C7" s="872"/>
      <c r="D7" s="873"/>
      <c r="E7" s="878">
        <v>126492</v>
      </c>
      <c r="F7" s="2564"/>
      <c r="G7" s="875"/>
      <c r="H7" s="2225"/>
      <c r="I7" s="2225"/>
      <c r="J7" s="2225"/>
      <c r="K7" s="2225"/>
      <c r="L7" s="2225"/>
      <c r="M7" s="2225"/>
      <c r="N7" s="917"/>
    </row>
    <row r="8" spans="2:14">
      <c r="B8" s="876" t="s">
        <v>1112</v>
      </c>
      <c r="C8" s="872"/>
      <c r="D8" s="873"/>
      <c r="E8" s="878">
        <v>165020</v>
      </c>
      <c r="F8" s="2564"/>
      <c r="G8" s="875"/>
      <c r="H8" s="2225"/>
      <c r="I8" s="2225"/>
      <c r="J8" s="2225"/>
      <c r="K8" s="2225"/>
      <c r="L8" s="2225"/>
      <c r="M8" s="2225"/>
      <c r="N8" s="917"/>
    </row>
    <row r="9" spans="2:14">
      <c r="B9" s="876" t="s">
        <v>1113</v>
      </c>
      <c r="C9" s="872"/>
      <c r="D9" s="873"/>
      <c r="E9" s="832">
        <v>14.304830159041822</v>
      </c>
      <c r="F9" s="2564"/>
      <c r="G9" s="875"/>
      <c r="H9" s="2225"/>
      <c r="I9" s="2225"/>
      <c r="J9" s="2225"/>
      <c r="K9" s="2225"/>
      <c r="L9" s="2225"/>
      <c r="M9" s="2225"/>
      <c r="N9" s="917"/>
    </row>
    <row r="10" spans="2:14">
      <c r="B10" s="876" t="s">
        <v>1114</v>
      </c>
      <c r="C10" s="872"/>
      <c r="D10" s="873"/>
      <c r="E10" s="832">
        <v>24.199534806446252</v>
      </c>
      <c r="F10" s="2564"/>
      <c r="G10" s="875"/>
      <c r="H10" s="2225"/>
      <c r="I10" s="2225"/>
      <c r="J10" s="2225"/>
      <c r="K10" s="2225"/>
      <c r="L10" s="2225"/>
      <c r="M10" s="2225"/>
      <c r="N10" s="917"/>
    </row>
    <row r="11" spans="2:14">
      <c r="B11" s="879" t="s">
        <v>1115</v>
      </c>
      <c r="C11" s="872"/>
      <c r="D11" s="873"/>
      <c r="E11" s="2217">
        <v>9</v>
      </c>
      <c r="F11" s="2564"/>
      <c r="G11" s="875"/>
      <c r="H11" s="2225"/>
      <c r="I11" s="2225"/>
      <c r="J11" s="2225"/>
      <c r="K11" s="2225"/>
      <c r="L11" s="2225"/>
      <c r="M11" s="2225"/>
      <c r="N11" s="917"/>
    </row>
    <row r="12" spans="2:14">
      <c r="B12" s="876" t="s">
        <v>1116</v>
      </c>
      <c r="C12" s="872"/>
      <c r="D12" s="873"/>
      <c r="E12" s="880">
        <v>7.9</v>
      </c>
      <c r="F12" s="2564"/>
      <c r="G12" s="875"/>
      <c r="H12" s="2225"/>
      <c r="I12" s="2225"/>
      <c r="J12" s="2225"/>
      <c r="K12" s="2225"/>
      <c r="L12" s="2225"/>
      <c r="M12" s="2225"/>
      <c r="N12" s="917"/>
    </row>
    <row r="13" spans="2:14" ht="15.75" customHeight="1">
      <c r="B13" s="871" t="s">
        <v>378</v>
      </c>
      <c r="C13" s="873"/>
      <c r="D13" s="873"/>
      <c r="E13" s="874"/>
      <c r="F13" s="2564"/>
      <c r="G13" s="875"/>
      <c r="H13" s="2225"/>
      <c r="I13" s="2225"/>
      <c r="J13" s="2225"/>
      <c r="K13" s="2225"/>
      <c r="L13" s="2225"/>
      <c r="M13" s="2225"/>
      <c r="N13" s="917"/>
    </row>
    <row r="14" spans="2:14">
      <c r="B14" s="876" t="s">
        <v>1117</v>
      </c>
      <c r="C14" s="872"/>
      <c r="D14" s="872"/>
      <c r="E14" s="2219">
        <v>2.4</v>
      </c>
      <c r="F14" s="2564"/>
      <c r="G14" s="875"/>
      <c r="H14" s="2225"/>
      <c r="I14" s="2225"/>
      <c r="J14" s="2225"/>
      <c r="K14" s="2225"/>
      <c r="L14" s="2225"/>
      <c r="M14" s="2225"/>
      <c r="N14" s="917"/>
    </row>
    <row r="15" spans="2:14">
      <c r="B15" s="876" t="s">
        <v>1118</v>
      </c>
      <c r="C15" s="872"/>
      <c r="D15" s="872"/>
      <c r="E15" s="2219">
        <v>4.2</v>
      </c>
      <c r="F15" s="2564"/>
      <c r="G15" s="875"/>
      <c r="H15" s="2225"/>
      <c r="I15" s="2225"/>
      <c r="J15" s="2225"/>
      <c r="K15" s="2225"/>
      <c r="L15" s="2225"/>
      <c r="M15" s="2225"/>
      <c r="N15" s="917"/>
    </row>
    <row r="16" spans="2:14">
      <c r="B16" s="876" t="s">
        <v>1119</v>
      </c>
      <c r="C16" s="872"/>
      <c r="D16" s="872"/>
      <c r="E16" s="878">
        <v>33</v>
      </c>
      <c r="F16" s="2564"/>
      <c r="G16" s="875"/>
      <c r="H16" s="2225"/>
      <c r="I16" s="2225"/>
      <c r="J16" s="2225"/>
      <c r="K16" s="2225"/>
      <c r="L16" s="2225"/>
      <c r="M16" s="2225"/>
      <c r="N16" s="917"/>
    </row>
    <row r="17" spans="2:12">
      <c r="B17" s="876" t="s">
        <v>1120</v>
      </c>
      <c r="C17" s="872"/>
      <c r="D17" s="872"/>
      <c r="E17" s="878">
        <v>435</v>
      </c>
      <c r="F17" s="2564"/>
      <c r="G17" s="875"/>
      <c r="H17" s="917"/>
      <c r="I17" s="2224" t="s">
        <v>2233</v>
      </c>
      <c r="J17" s="2224" t="s">
        <v>957</v>
      </c>
      <c r="K17" s="2224" t="s">
        <v>958</v>
      </c>
      <c r="L17" s="917"/>
    </row>
    <row r="18" spans="2:12">
      <c r="B18" s="876" t="s">
        <v>1121</v>
      </c>
      <c r="C18" s="872"/>
      <c r="D18" s="872"/>
      <c r="E18" s="882">
        <v>239</v>
      </c>
      <c r="F18" s="2564"/>
      <c r="G18" s="875"/>
      <c r="H18" s="2222" t="s">
        <v>2227</v>
      </c>
      <c r="I18" s="2221">
        <v>224010</v>
      </c>
      <c r="J18" s="2221">
        <v>114757</v>
      </c>
      <c r="K18" s="2221">
        <v>109253</v>
      </c>
      <c r="L18" s="917"/>
    </row>
    <row r="19" spans="2:12">
      <c r="B19" s="876" t="s">
        <v>1122</v>
      </c>
      <c r="C19" s="870"/>
      <c r="D19" s="870"/>
      <c r="E19" s="2217">
        <v>468</v>
      </c>
      <c r="F19" s="2564"/>
      <c r="G19" s="875"/>
      <c r="H19" s="2222" t="s">
        <v>2228</v>
      </c>
      <c r="I19" s="2221">
        <v>228433</v>
      </c>
      <c r="J19" s="2221">
        <v>116427</v>
      </c>
      <c r="K19" s="2221">
        <v>112006</v>
      </c>
    </row>
    <row r="20" spans="2:12" ht="15" customHeight="1">
      <c r="B20" s="871" t="s">
        <v>379</v>
      </c>
      <c r="C20" s="870"/>
      <c r="D20" s="870"/>
      <c r="E20" s="883"/>
      <c r="F20" s="2564"/>
      <c r="G20" s="875"/>
      <c r="H20" s="2222" t="s">
        <v>2229</v>
      </c>
      <c r="I20" s="2221">
        <v>233234</v>
      </c>
      <c r="J20" s="2221">
        <v>118979</v>
      </c>
      <c r="K20" s="2221">
        <v>114255</v>
      </c>
    </row>
    <row r="21" spans="2:12">
      <c r="B21" s="876" t="s">
        <v>1123</v>
      </c>
      <c r="C21" s="870"/>
      <c r="D21" s="870"/>
      <c r="E21" s="885">
        <v>50</v>
      </c>
      <c r="F21" s="2564"/>
      <c r="G21" s="875"/>
      <c r="H21" s="2222" t="s">
        <v>2230</v>
      </c>
      <c r="I21" s="2221">
        <v>233691</v>
      </c>
      <c r="J21" s="2221">
        <v>119749</v>
      </c>
      <c r="K21" s="2221">
        <v>113942</v>
      </c>
    </row>
    <row r="22" spans="2:12">
      <c r="B22" s="876" t="s">
        <v>1124</v>
      </c>
      <c r="C22" s="870"/>
      <c r="D22" s="870"/>
      <c r="E22" s="885">
        <v>11814</v>
      </c>
      <c r="F22" s="2564"/>
      <c r="G22" s="875"/>
      <c r="H22" s="2222" t="s">
        <v>2231</v>
      </c>
      <c r="I22" s="2221">
        <v>239322</v>
      </c>
      <c r="J22" s="2221">
        <v>122751</v>
      </c>
      <c r="K22" s="2221">
        <v>116571</v>
      </c>
    </row>
    <row r="23" spans="2:12">
      <c r="B23" s="876" t="s">
        <v>2283</v>
      </c>
      <c r="C23" s="870"/>
      <c r="D23" s="870"/>
      <c r="E23" s="885">
        <v>55124</v>
      </c>
      <c r="F23" s="2564"/>
      <c r="H23" s="2222" t="s">
        <v>1166</v>
      </c>
      <c r="I23" s="2221">
        <v>250909</v>
      </c>
      <c r="J23" s="2221">
        <v>128410</v>
      </c>
      <c r="K23" s="2221">
        <v>122499</v>
      </c>
    </row>
    <row r="24" spans="2:12">
      <c r="B24" s="871" t="s">
        <v>380</v>
      </c>
      <c r="C24" s="886"/>
      <c r="D24" s="886"/>
      <c r="E24" s="887"/>
      <c r="F24" s="2564"/>
      <c r="G24" s="875"/>
      <c r="H24" s="2222" t="s">
        <v>2232</v>
      </c>
      <c r="I24" s="2221">
        <v>257472</v>
      </c>
      <c r="J24" s="2221">
        <v>132066</v>
      </c>
      <c r="K24" s="2221">
        <v>125406</v>
      </c>
    </row>
    <row r="25" spans="2:12">
      <c r="B25" s="879" t="s">
        <v>1125</v>
      </c>
      <c r="C25" s="879"/>
      <c r="D25" s="879"/>
      <c r="E25" s="885">
        <v>61094</v>
      </c>
      <c r="F25" s="2564"/>
      <c r="G25" s="875"/>
      <c r="H25" s="2222" t="s">
        <v>1167</v>
      </c>
      <c r="I25" s="2221">
        <v>258005</v>
      </c>
      <c r="J25" s="2221">
        <v>129190</v>
      </c>
      <c r="K25" s="2221">
        <v>128815</v>
      </c>
    </row>
    <row r="26" spans="2:12">
      <c r="B26" s="879" t="s">
        <v>1126</v>
      </c>
      <c r="C26" s="886"/>
      <c r="D26" s="886"/>
      <c r="E26" s="885">
        <v>1189</v>
      </c>
      <c r="F26" s="2564"/>
      <c r="G26" s="875"/>
      <c r="H26" s="2222" t="s">
        <v>1168</v>
      </c>
      <c r="I26" s="2221">
        <v>275758</v>
      </c>
      <c r="J26" s="2221">
        <v>139596</v>
      </c>
      <c r="K26" s="2221">
        <v>136162</v>
      </c>
    </row>
    <row r="27" spans="2:12">
      <c r="B27" s="871" t="s">
        <v>381</v>
      </c>
      <c r="C27" s="886"/>
      <c r="D27" s="886"/>
      <c r="E27" s="887"/>
      <c r="F27" s="2564"/>
      <c r="G27" s="875"/>
      <c r="H27" s="2222" t="s">
        <v>1169</v>
      </c>
      <c r="I27" s="2221">
        <v>291314</v>
      </c>
      <c r="J27" s="2221">
        <v>145079</v>
      </c>
      <c r="K27" s="2221">
        <v>143235</v>
      </c>
    </row>
    <row r="28" spans="2:12">
      <c r="B28" s="879" t="s">
        <v>1127</v>
      </c>
      <c r="C28" s="886"/>
      <c r="D28" s="886"/>
      <c r="E28" s="888">
        <v>2716</v>
      </c>
      <c r="F28" s="2564"/>
      <c r="G28" s="875"/>
      <c r="I28" s="2221"/>
      <c r="J28" s="2221"/>
      <c r="K28" s="2221"/>
    </row>
    <row r="29" spans="2:12">
      <c r="B29" s="876" t="s">
        <v>1128</v>
      </c>
      <c r="C29" s="870"/>
      <c r="D29" s="870"/>
      <c r="E29" s="887">
        <v>375923</v>
      </c>
      <c r="F29" s="2564"/>
      <c r="G29" s="875"/>
      <c r="I29" s="2221"/>
      <c r="J29" s="2221"/>
      <c r="K29" s="2221"/>
    </row>
    <row r="30" spans="2:12">
      <c r="B30" s="876"/>
      <c r="C30" s="870"/>
      <c r="D30" s="870"/>
      <c r="E30" s="885"/>
      <c r="F30" s="2564"/>
      <c r="I30" s="2221"/>
      <c r="J30" s="2221"/>
      <c r="K30" s="2221"/>
    </row>
    <row r="31" spans="2:12" ht="30.75" customHeight="1">
      <c r="B31" s="890" t="s">
        <v>1129</v>
      </c>
    </row>
    <row r="32" spans="2:12" ht="234" customHeight="1">
      <c r="B32" s="2563" t="s">
        <v>1130</v>
      </c>
      <c r="C32" s="2563"/>
      <c r="D32" s="2563"/>
      <c r="E32" s="2563"/>
      <c r="F32" s="2563"/>
      <c r="G32" s="2216"/>
    </row>
    <row r="33" spans="2:7" ht="15.75">
      <c r="B33" s="891"/>
    </row>
    <row r="34" spans="2:7">
      <c r="B34" s="892" t="s">
        <v>1131</v>
      </c>
      <c r="C34" s="893"/>
      <c r="D34" s="893"/>
      <c r="E34" s="894"/>
    </row>
    <row r="35" spans="2:7">
      <c r="B35" s="895" t="s">
        <v>1132</v>
      </c>
      <c r="C35" s="893"/>
      <c r="D35" s="893"/>
      <c r="E35" s="894"/>
    </row>
    <row r="36" spans="2:7">
      <c r="B36" s="896" t="s">
        <v>1133</v>
      </c>
      <c r="C36" s="870"/>
      <c r="D36" s="870"/>
      <c r="E36" s="844">
        <v>305</v>
      </c>
    </row>
    <row r="37" spans="2:7">
      <c r="B37" s="896" t="s">
        <v>1134</v>
      </c>
      <c r="C37" s="870"/>
      <c r="D37" s="870"/>
      <c r="E37" s="878">
        <v>5272</v>
      </c>
    </row>
    <row r="38" spans="2:7">
      <c r="B38" s="896" t="s">
        <v>1135</v>
      </c>
      <c r="C38" s="870"/>
      <c r="D38" s="870"/>
      <c r="E38" s="878">
        <v>126492</v>
      </c>
    </row>
    <row r="39" spans="2:7">
      <c r="B39" s="896" t="s">
        <v>1136</v>
      </c>
      <c r="C39" s="870"/>
      <c r="D39" s="870"/>
      <c r="E39" s="878">
        <v>10854</v>
      </c>
    </row>
    <row r="40" spans="2:7">
      <c r="B40" s="896" t="s">
        <v>1137</v>
      </c>
      <c r="C40" s="870"/>
      <c r="D40" s="870"/>
      <c r="E40" s="878">
        <v>2233</v>
      </c>
      <c r="F40" s="897"/>
      <c r="G40" s="897"/>
    </row>
    <row r="41" spans="2:7">
      <c r="B41" s="895" t="s">
        <v>1138</v>
      </c>
      <c r="C41" s="870"/>
      <c r="D41" s="878"/>
      <c r="E41" s="844"/>
      <c r="F41" s="897"/>
      <c r="G41" s="897"/>
    </row>
    <row r="42" spans="2:7">
      <c r="B42" s="896" t="s">
        <v>1133</v>
      </c>
      <c r="C42" s="870"/>
      <c r="D42" s="878"/>
      <c r="E42" s="844">
        <v>184</v>
      </c>
      <c r="F42" s="897"/>
      <c r="G42" s="897"/>
    </row>
    <row r="43" spans="2:7">
      <c r="B43" s="896" t="s">
        <v>1134</v>
      </c>
      <c r="C43" s="870"/>
      <c r="D43" s="878"/>
      <c r="E43" s="878">
        <v>6766</v>
      </c>
      <c r="F43" s="898"/>
      <c r="G43" s="898"/>
    </row>
    <row r="44" spans="2:7">
      <c r="B44" s="896" t="s">
        <v>1135</v>
      </c>
      <c r="C44" s="870"/>
      <c r="D44" s="878"/>
      <c r="E44" s="878">
        <v>165020</v>
      </c>
    </row>
    <row r="45" spans="2:7">
      <c r="B45" s="896" t="s">
        <v>1136</v>
      </c>
      <c r="C45" s="870"/>
      <c r="D45" s="878"/>
      <c r="E45" s="878">
        <v>9518</v>
      </c>
      <c r="F45" s="899"/>
      <c r="G45" s="899"/>
    </row>
    <row r="46" spans="2:7">
      <c r="B46" s="896" t="s">
        <v>1137</v>
      </c>
      <c r="C46" s="870"/>
      <c r="D46" s="878"/>
      <c r="E46" s="878">
        <v>3066</v>
      </c>
    </row>
    <row r="47" spans="2:7">
      <c r="B47" s="895" t="s">
        <v>1139</v>
      </c>
      <c r="C47" s="844"/>
      <c r="D47" s="844"/>
      <c r="E47" s="844"/>
    </row>
    <row r="48" spans="2:7">
      <c r="B48" s="896" t="s">
        <v>1140</v>
      </c>
      <c r="C48" s="844"/>
      <c r="D48" s="844"/>
      <c r="E48" s="832">
        <v>14.304830159041799</v>
      </c>
    </row>
    <row r="49" spans="2:11">
      <c r="B49" s="896" t="s">
        <v>1141</v>
      </c>
      <c r="C49" s="844"/>
      <c r="D49" s="844"/>
      <c r="E49" s="832">
        <v>24.199534806446252</v>
      </c>
      <c r="F49" s="900"/>
      <c r="G49" s="900"/>
    </row>
    <row r="50" spans="2:11">
      <c r="B50" s="901" t="s">
        <v>1115</v>
      </c>
      <c r="C50" s="844"/>
      <c r="D50" s="870"/>
      <c r="E50" s="844">
        <v>9</v>
      </c>
    </row>
    <row r="51" spans="2:11" ht="13.5" customHeight="1">
      <c r="B51" s="2562" t="s">
        <v>1116</v>
      </c>
      <c r="C51" s="2562"/>
      <c r="D51" s="870"/>
      <c r="E51" s="902">
        <v>7.9</v>
      </c>
    </row>
    <row r="52" spans="2:11" ht="19.5" customHeight="1">
      <c r="B52" s="2562" t="s">
        <v>1142</v>
      </c>
      <c r="C52" s="2562"/>
      <c r="D52" s="870"/>
      <c r="E52" s="902">
        <v>8.7160354382505805</v>
      </c>
    </row>
    <row r="53" spans="2:11" ht="18" customHeight="1">
      <c r="B53" s="2562" t="s">
        <v>1143</v>
      </c>
      <c r="C53" s="2562"/>
      <c r="D53" s="870"/>
      <c r="E53" s="902">
        <v>6.3584230413647767</v>
      </c>
    </row>
    <row r="54" spans="2:11" ht="18" customHeight="1">
      <c r="B54" s="2562" t="s">
        <v>1144</v>
      </c>
      <c r="C54" s="2562"/>
      <c r="D54" s="2562"/>
      <c r="E54" s="902">
        <v>91.948941447929471</v>
      </c>
    </row>
    <row r="55" spans="2:11" ht="30" customHeight="1">
      <c r="B55" s="2562" t="s">
        <v>1145</v>
      </c>
      <c r="C55" s="2562"/>
      <c r="D55" s="2562"/>
      <c r="E55" s="902">
        <v>81.381918873235264</v>
      </c>
    </row>
    <row r="56" spans="2:11">
      <c r="B56" s="2174" t="s">
        <v>1146</v>
      </c>
    </row>
    <row r="57" spans="2:11">
      <c r="B57" s="2371" t="s">
        <v>1147</v>
      </c>
    </row>
    <row r="58" spans="2:11" ht="15.75">
      <c r="B58" s="891"/>
    </row>
    <row r="59" spans="2:11" ht="15.75">
      <c r="B59" s="891"/>
      <c r="H59" s="2172" t="s">
        <v>1147</v>
      </c>
      <c r="I59" s="2172"/>
      <c r="J59" s="2172"/>
      <c r="K59" s="2172"/>
    </row>
    <row r="60" spans="2:11" ht="15.75">
      <c r="B60" s="891"/>
      <c r="H60" s="904" t="s">
        <v>94</v>
      </c>
      <c r="I60" s="905" t="s">
        <v>1176</v>
      </c>
      <c r="J60" s="905" t="s">
        <v>1177</v>
      </c>
      <c r="K60" s="905" t="s">
        <v>14</v>
      </c>
    </row>
    <row r="61" spans="2:11" ht="15.75">
      <c r="B61" s="891"/>
      <c r="H61" s="907" t="s">
        <v>10</v>
      </c>
      <c r="I61" s="908">
        <v>128</v>
      </c>
      <c r="J61" s="908">
        <v>120</v>
      </c>
      <c r="K61" s="908">
        <f>SUM(I61:J61)</f>
        <v>248</v>
      </c>
    </row>
    <row r="62" spans="2:11" ht="15.75">
      <c r="B62" s="891"/>
      <c r="H62" s="909" t="s">
        <v>11</v>
      </c>
      <c r="I62" s="910">
        <v>131</v>
      </c>
      <c r="J62" s="911">
        <v>57</v>
      </c>
      <c r="K62" s="912">
        <f t="shared" ref="K62:K63" si="0">SUM(I62:J62)</f>
        <v>188</v>
      </c>
    </row>
    <row r="63" spans="2:11" ht="15.75">
      <c r="B63" s="891"/>
      <c r="H63" s="913" t="s">
        <v>12</v>
      </c>
      <c r="I63" s="914">
        <v>46</v>
      </c>
      <c r="J63" s="1232">
        <v>7</v>
      </c>
      <c r="K63" s="835">
        <f t="shared" si="0"/>
        <v>53</v>
      </c>
    </row>
    <row r="64" spans="2:11" ht="15.75">
      <c r="B64" s="891"/>
      <c r="H64" s="2177" t="s">
        <v>2203</v>
      </c>
      <c r="I64" s="2175"/>
      <c r="J64" s="2175"/>
      <c r="K64" s="2175"/>
    </row>
    <row r="65" spans="1:6" ht="15.75">
      <c r="B65" s="891"/>
    </row>
    <row r="66" spans="1:6" ht="15.75">
      <c r="B66" s="891"/>
    </row>
    <row r="67" spans="1:6" ht="15.75">
      <c r="B67" s="891"/>
    </row>
    <row r="68" spans="1:6" ht="15.75">
      <c r="B68" s="891"/>
      <c r="F68" s="917"/>
    </row>
    <row r="69" spans="1:6" ht="15.75">
      <c r="B69" s="891"/>
      <c r="F69" s="917"/>
    </row>
    <row r="70" spans="1:6" ht="15.75">
      <c r="B70" s="891"/>
    </row>
    <row r="71" spans="1:6" ht="15.75">
      <c r="B71" s="891"/>
    </row>
    <row r="72" spans="1:6" ht="15.75">
      <c r="B72" s="891"/>
    </row>
    <row r="73" spans="1:6">
      <c r="B73" s="903" t="s">
        <v>1148</v>
      </c>
    </row>
    <row r="74" spans="1:6" ht="15.75">
      <c r="B74" s="891"/>
    </row>
    <row r="75" spans="1:6" ht="15.75">
      <c r="B75" s="891"/>
    </row>
    <row r="76" spans="1:6" ht="15" customHeight="1">
      <c r="B76" s="788" t="s">
        <v>1149</v>
      </c>
      <c r="C76" s="788"/>
      <c r="D76" s="788"/>
      <c r="E76" s="788"/>
    </row>
    <row r="77" spans="1:6" s="906" customFormat="1" ht="15" customHeight="1">
      <c r="B77" s="2349" t="s">
        <v>1150</v>
      </c>
      <c r="C77" s="2350" t="s">
        <v>99</v>
      </c>
      <c r="D77" s="2350" t="s">
        <v>566</v>
      </c>
      <c r="E77" s="2350" t="s">
        <v>14</v>
      </c>
    </row>
    <row r="78" spans="1:6">
      <c r="B78" s="2347" t="s">
        <v>14</v>
      </c>
      <c r="C78" s="2348">
        <f>SUM(C79:C83)</f>
        <v>305</v>
      </c>
      <c r="D78" s="2348">
        <f>SUM(D79:D83)</f>
        <v>184</v>
      </c>
      <c r="E78" s="2348">
        <f>SUM(E79:E83)</f>
        <v>489</v>
      </c>
    </row>
    <row r="79" spans="1:6">
      <c r="A79" s="917"/>
      <c r="B79" s="2351" t="s">
        <v>1151</v>
      </c>
      <c r="C79" s="2345">
        <v>44</v>
      </c>
      <c r="D79" s="912">
        <v>9</v>
      </c>
      <c r="E79" s="912">
        <f>SUM(C79:D79)</f>
        <v>53</v>
      </c>
    </row>
    <row r="80" spans="1:6">
      <c r="A80" s="917"/>
      <c r="B80" s="2351" t="s">
        <v>1152</v>
      </c>
      <c r="C80" s="2346">
        <v>91</v>
      </c>
      <c r="D80" s="1170">
        <v>0</v>
      </c>
      <c r="E80" s="912">
        <f>SUM(C80:D80)</f>
        <v>91</v>
      </c>
    </row>
    <row r="81" spans="1:6">
      <c r="A81" s="917"/>
      <c r="B81" s="2351" t="s">
        <v>1153</v>
      </c>
      <c r="C81" s="2346">
        <v>62</v>
      </c>
      <c r="D81" s="1170">
        <v>0</v>
      </c>
      <c r="E81" s="912">
        <f>SUM(C81:D81)</f>
        <v>62</v>
      </c>
    </row>
    <row r="82" spans="1:6">
      <c r="A82" s="917"/>
      <c r="B82" s="2351" t="s">
        <v>1154</v>
      </c>
      <c r="C82" s="2346">
        <v>46</v>
      </c>
      <c r="D82" s="1170">
        <v>0</v>
      </c>
      <c r="E82" s="912">
        <f>SUM(C82:D82)</f>
        <v>46</v>
      </c>
    </row>
    <row r="83" spans="1:6">
      <c r="A83" s="917"/>
      <c r="B83" s="2351" t="s">
        <v>1155</v>
      </c>
      <c r="C83" s="2346">
        <v>62</v>
      </c>
      <c r="D83" s="912">
        <v>175</v>
      </c>
      <c r="E83" s="912">
        <f>SUM(C83:D83)</f>
        <v>237</v>
      </c>
    </row>
    <row r="84" spans="1:6">
      <c r="B84" s="903" t="s">
        <v>1148</v>
      </c>
      <c r="C84" s="894"/>
      <c r="D84" s="894"/>
      <c r="E84" s="894"/>
    </row>
    <row r="85" spans="1:6">
      <c r="B85" s="903"/>
      <c r="C85" s="894"/>
      <c r="D85" s="894"/>
      <c r="E85" s="894"/>
    </row>
    <row r="86" spans="1:6">
      <c r="B86" s="785" t="s">
        <v>1156</v>
      </c>
      <c r="C86" s="785"/>
      <c r="D86" s="785"/>
      <c r="E86" s="785"/>
    </row>
    <row r="87" spans="1:6" s="906" customFormat="1" ht="12.75">
      <c r="B87" s="2352" t="s">
        <v>1157</v>
      </c>
      <c r="C87" s="2350" t="s">
        <v>99</v>
      </c>
      <c r="D87" s="2350" t="s">
        <v>566</v>
      </c>
      <c r="E87" s="2350" t="s">
        <v>14</v>
      </c>
    </row>
    <row r="88" spans="1:6">
      <c r="B88" s="2347" t="s">
        <v>14</v>
      </c>
      <c r="C88" s="2348">
        <f>SUM(C89:C91)</f>
        <v>3</v>
      </c>
      <c r="D88" s="2348">
        <f>SUM(D89:D91)</f>
        <v>26</v>
      </c>
      <c r="E88" s="2348">
        <f>SUM(E89:E91)</f>
        <v>29</v>
      </c>
    </row>
    <row r="89" spans="1:6">
      <c r="B89" s="1023" t="s">
        <v>1115</v>
      </c>
      <c r="C89" s="912">
        <v>3</v>
      </c>
      <c r="D89" s="912">
        <v>6</v>
      </c>
      <c r="E89" s="916">
        <f>SUM(C89:D89)</f>
        <v>9</v>
      </c>
    </row>
    <row r="90" spans="1:6">
      <c r="B90" s="1023" t="s">
        <v>1158</v>
      </c>
      <c r="C90" s="912">
        <v>0</v>
      </c>
      <c r="D90" s="912">
        <v>13</v>
      </c>
      <c r="E90" s="912">
        <f>SUM(C90:D90)</f>
        <v>13</v>
      </c>
    </row>
    <row r="91" spans="1:6">
      <c r="B91" s="1023" t="s">
        <v>1159</v>
      </c>
      <c r="C91" s="912">
        <v>0</v>
      </c>
      <c r="D91" s="912">
        <v>7</v>
      </c>
      <c r="E91" s="912">
        <f>SUM(C91:D91)</f>
        <v>7</v>
      </c>
    </row>
    <row r="92" spans="1:6">
      <c r="B92" s="903" t="s">
        <v>1160</v>
      </c>
    </row>
    <row r="93" spans="1:6">
      <c r="B93" s="2177"/>
      <c r="C93" s="917"/>
      <c r="D93" s="917"/>
      <c r="E93" s="917"/>
    </row>
    <row r="94" spans="1:6">
      <c r="B94" s="2566" t="s">
        <v>1161</v>
      </c>
      <c r="C94" s="2566"/>
      <c r="D94" s="2566"/>
      <c r="E94" s="2566"/>
      <c r="F94" s="2566"/>
    </row>
    <row r="95" spans="1:6" s="906" customFormat="1" ht="12.75">
      <c r="B95" s="2567" t="s">
        <v>1150</v>
      </c>
      <c r="C95" s="2567"/>
      <c r="D95" s="2354" t="s">
        <v>99</v>
      </c>
      <c r="E95" s="2354" t="s">
        <v>566</v>
      </c>
      <c r="F95" s="2354" t="s">
        <v>14</v>
      </c>
    </row>
    <row r="96" spans="1:6">
      <c r="B96" s="2565" t="s">
        <v>14</v>
      </c>
      <c r="C96" s="2565"/>
      <c r="D96" s="2355">
        <f>SUM(D97:D100)</f>
        <v>5272</v>
      </c>
      <c r="E96" s="2355">
        <f>SUM(E97:E100)</f>
        <v>6766</v>
      </c>
      <c r="F96" s="2355">
        <f>SUM(F97:F100)</f>
        <v>12038</v>
      </c>
    </row>
    <row r="97" spans="2:6">
      <c r="B97" s="2568" t="s">
        <v>1151</v>
      </c>
      <c r="C97" s="2569"/>
      <c r="D97" s="2356">
        <v>266</v>
      </c>
      <c r="E97" s="2357">
        <v>1315</v>
      </c>
      <c r="F97" s="2357">
        <f>SUM(D97:E97)</f>
        <v>1581</v>
      </c>
    </row>
    <row r="98" spans="2:6">
      <c r="B98" s="2568" t="s">
        <v>1152</v>
      </c>
      <c r="C98" s="2569"/>
      <c r="D98" s="2356">
        <v>2072</v>
      </c>
      <c r="E98" s="2357">
        <v>3008</v>
      </c>
      <c r="F98" s="2357">
        <f>SUM(D98:E98)</f>
        <v>5080</v>
      </c>
    </row>
    <row r="99" spans="2:6">
      <c r="B99" s="2568" t="s">
        <v>1153</v>
      </c>
      <c r="C99" s="2569"/>
      <c r="D99" s="2356">
        <v>1674</v>
      </c>
      <c r="E99" s="2357">
        <v>1626</v>
      </c>
      <c r="F99" s="2357">
        <f>SUM(D99:E99)</f>
        <v>3300</v>
      </c>
    </row>
    <row r="100" spans="2:6">
      <c r="B100" s="2568" t="s">
        <v>1154</v>
      </c>
      <c r="C100" s="2569"/>
      <c r="D100" s="2356">
        <v>1260</v>
      </c>
      <c r="E100" s="2317">
        <v>817</v>
      </c>
      <c r="F100" s="2357">
        <f>SUM(D100:E100)</f>
        <v>2077</v>
      </c>
    </row>
    <row r="101" spans="2:6">
      <c r="B101" s="903" t="s">
        <v>1148</v>
      </c>
      <c r="C101" s="917"/>
      <c r="D101" s="917"/>
      <c r="E101" s="917"/>
    </row>
    <row r="102" spans="2:6">
      <c r="B102" s="2177"/>
      <c r="C102" s="917"/>
      <c r="D102" s="917"/>
      <c r="E102" s="917"/>
    </row>
    <row r="103" spans="2:6">
      <c r="B103" s="2566" t="s">
        <v>1162</v>
      </c>
      <c r="C103" s="2566"/>
      <c r="D103" s="2566"/>
      <c r="E103" s="2566"/>
      <c r="F103" s="2566"/>
    </row>
    <row r="104" spans="2:6" s="906" customFormat="1" ht="12.75">
      <c r="B104" s="2567" t="s">
        <v>1150</v>
      </c>
      <c r="C104" s="2567"/>
      <c r="D104" s="2354" t="s">
        <v>1163</v>
      </c>
      <c r="E104" s="2354" t="s">
        <v>566</v>
      </c>
      <c r="F104" s="2354" t="s">
        <v>14</v>
      </c>
    </row>
    <row r="105" spans="2:6">
      <c r="B105" s="2565" t="s">
        <v>14</v>
      </c>
      <c r="C105" s="2565"/>
      <c r="D105" s="2355">
        <f>SUM(D106:D109)</f>
        <v>126294</v>
      </c>
      <c r="E105" s="2355">
        <f>SUM(E106:E109)</f>
        <v>165020</v>
      </c>
      <c r="F105" s="2355">
        <f>SUM(F106:F109)</f>
        <v>291314</v>
      </c>
    </row>
    <row r="106" spans="2:6">
      <c r="B106" s="2568" t="s">
        <v>1151</v>
      </c>
      <c r="C106" s="2569"/>
      <c r="D106" s="2356">
        <v>11594</v>
      </c>
      <c r="E106" s="2357">
        <v>32396</v>
      </c>
      <c r="F106" s="2357">
        <f>SUM(D106:E106)</f>
        <v>43990</v>
      </c>
    </row>
    <row r="107" spans="2:6">
      <c r="B107" s="2568" t="s">
        <v>1152</v>
      </c>
      <c r="C107" s="2569"/>
      <c r="D107" s="2356">
        <v>44491</v>
      </c>
      <c r="E107" s="2357">
        <v>74281</v>
      </c>
      <c r="F107" s="2357">
        <f>SUM(D107:E107)</f>
        <v>118772</v>
      </c>
    </row>
    <row r="108" spans="2:6">
      <c r="B108" s="2568" t="s">
        <v>1153</v>
      </c>
      <c r="C108" s="2569"/>
      <c r="D108" s="2356">
        <v>40750</v>
      </c>
      <c r="E108" s="2357">
        <v>39114</v>
      </c>
      <c r="F108" s="2357">
        <f>SUM(D108:E108)</f>
        <v>79864</v>
      </c>
    </row>
    <row r="109" spans="2:6">
      <c r="B109" s="2568" t="s">
        <v>1154</v>
      </c>
      <c r="C109" s="2569"/>
      <c r="D109" s="2356">
        <v>29459</v>
      </c>
      <c r="E109" s="2317">
        <v>19229</v>
      </c>
      <c r="F109" s="2357">
        <f>SUM(D109:E109)</f>
        <v>48688</v>
      </c>
    </row>
    <row r="110" spans="2:6">
      <c r="B110" s="903" t="s">
        <v>1148</v>
      </c>
      <c r="C110" s="918"/>
      <c r="D110" s="919"/>
      <c r="E110" s="920"/>
      <c r="F110" s="920"/>
    </row>
    <row r="111" spans="2:6">
      <c r="B111" s="921" t="s">
        <v>1164</v>
      </c>
      <c r="C111" s="917"/>
      <c r="D111" s="917"/>
      <c r="E111" s="917"/>
    </row>
    <row r="112" spans="2:6">
      <c r="C112" s="894"/>
      <c r="D112" s="894"/>
      <c r="E112" s="894"/>
    </row>
    <row r="113" spans="2:6">
      <c r="B113" s="2555" t="s">
        <v>1165</v>
      </c>
      <c r="C113" s="2555"/>
      <c r="D113" s="2555"/>
      <c r="E113" s="2555"/>
      <c r="F113" s="2555"/>
    </row>
    <row r="114" spans="2:6" ht="15.75" customHeight="1">
      <c r="B114" s="2555"/>
      <c r="C114" s="2555"/>
      <c r="D114" s="2555"/>
      <c r="E114" s="2555"/>
      <c r="F114" s="2555"/>
    </row>
    <row r="115" spans="2:6" s="906" customFormat="1" ht="15" customHeight="1">
      <c r="B115" s="2349" t="s">
        <v>82</v>
      </c>
      <c r="C115" s="2349" t="s">
        <v>1166</v>
      </c>
      <c r="D115" s="2354" t="s">
        <v>1167</v>
      </c>
      <c r="E115" s="2354" t="s">
        <v>1168</v>
      </c>
      <c r="F115" s="2354" t="s">
        <v>1169</v>
      </c>
    </row>
    <row r="116" spans="2:6">
      <c r="B116" s="2565" t="s">
        <v>1170</v>
      </c>
      <c r="C116" s="2565"/>
      <c r="D116" s="2355"/>
      <c r="E116" s="2355"/>
      <c r="F116" s="2355"/>
    </row>
    <row r="117" spans="2:6">
      <c r="B117" s="2214" t="s">
        <v>1171</v>
      </c>
      <c r="C117" s="2358">
        <f t="shared" ref="C117:E121" si="1">SUM(C123+C129)</f>
        <v>495</v>
      </c>
      <c r="D117" s="2358">
        <f t="shared" si="1"/>
        <v>479</v>
      </c>
      <c r="E117" s="2358">
        <f>SUM(E123+E129)</f>
        <v>474</v>
      </c>
      <c r="F117" s="2358">
        <f>SUM(F123+F129)</f>
        <v>489</v>
      </c>
    </row>
    <row r="118" spans="2:6">
      <c r="B118" s="2214" t="s">
        <v>1172</v>
      </c>
      <c r="C118" s="2358">
        <f>SUM(C124+C130)</f>
        <v>11328</v>
      </c>
      <c r="D118" s="2358">
        <f>SUM(D124+D130)</f>
        <v>11657</v>
      </c>
      <c r="E118" s="2358">
        <f t="shared" ref="E118:F120" si="2">SUM(E124+E130)</f>
        <v>13751</v>
      </c>
      <c r="F118" s="2358">
        <f t="shared" si="2"/>
        <v>12038</v>
      </c>
    </row>
    <row r="119" spans="2:6">
      <c r="B119" s="2214" t="s">
        <v>1173</v>
      </c>
      <c r="C119" s="2358">
        <f t="shared" si="1"/>
        <v>250909</v>
      </c>
      <c r="D119" s="2358">
        <f t="shared" si="1"/>
        <v>258005</v>
      </c>
      <c r="E119" s="2358">
        <f t="shared" si="1"/>
        <v>275758</v>
      </c>
      <c r="F119" s="2358">
        <f t="shared" si="2"/>
        <v>291512</v>
      </c>
    </row>
    <row r="120" spans="2:6">
      <c r="B120" s="2214" t="s">
        <v>1136</v>
      </c>
      <c r="C120" s="2358">
        <f t="shared" si="1"/>
        <v>18712</v>
      </c>
      <c r="D120" s="2358">
        <f t="shared" si="1"/>
        <v>19408</v>
      </c>
      <c r="E120" s="2358">
        <f t="shared" si="1"/>
        <v>20239</v>
      </c>
      <c r="F120" s="2358">
        <f t="shared" si="2"/>
        <v>20372</v>
      </c>
    </row>
    <row r="121" spans="2:6">
      <c r="B121" s="2214" t="s">
        <v>1174</v>
      </c>
      <c r="C121" s="2358" t="s">
        <v>1175</v>
      </c>
      <c r="D121" s="2358">
        <f t="shared" si="1"/>
        <v>4810</v>
      </c>
      <c r="E121" s="2358">
        <f t="shared" si="1"/>
        <v>5114</v>
      </c>
      <c r="F121" s="2358">
        <f>SUM(F127+F133)</f>
        <v>5299</v>
      </c>
    </row>
    <row r="122" spans="2:6">
      <c r="B122" s="2361" t="s">
        <v>1176</v>
      </c>
      <c r="C122" s="2362"/>
      <c r="D122" s="2362"/>
      <c r="E122" s="2362"/>
      <c r="F122" s="2363"/>
    </row>
    <row r="123" spans="2:6">
      <c r="B123" s="2214" t="s">
        <v>1171</v>
      </c>
      <c r="C123" s="2358">
        <v>322</v>
      </c>
      <c r="D123" s="2358">
        <v>305</v>
      </c>
      <c r="E123" s="2358">
        <v>301</v>
      </c>
      <c r="F123" s="2358">
        <v>305</v>
      </c>
    </row>
    <row r="124" spans="2:6">
      <c r="B124" s="2214" t="s">
        <v>1172</v>
      </c>
      <c r="C124" s="2358">
        <v>5492</v>
      </c>
      <c r="D124" s="2358">
        <v>5253</v>
      </c>
      <c r="E124" s="2358">
        <v>5285</v>
      </c>
      <c r="F124" s="2358">
        <v>5272</v>
      </c>
    </row>
    <row r="125" spans="2:6">
      <c r="B125" s="2214" t="s">
        <v>1173</v>
      </c>
      <c r="C125" s="2358">
        <v>127136</v>
      </c>
      <c r="D125" s="2358">
        <v>119965</v>
      </c>
      <c r="E125" s="2358">
        <v>118066</v>
      </c>
      <c r="F125" s="2358">
        <v>126492</v>
      </c>
    </row>
    <row r="126" spans="2:6" ht="15" customHeight="1">
      <c r="B126" s="2214" t="s">
        <v>1136</v>
      </c>
      <c r="C126" s="2358">
        <v>10436</v>
      </c>
      <c r="D126" s="2358">
        <v>10245</v>
      </c>
      <c r="E126" s="2358">
        <v>10518</v>
      </c>
      <c r="F126" s="2358">
        <v>10854</v>
      </c>
    </row>
    <row r="127" spans="2:6">
      <c r="B127" s="2220" t="s">
        <v>1174</v>
      </c>
      <c r="C127" s="2358" t="s">
        <v>1175</v>
      </c>
      <c r="D127" s="2359">
        <v>1921</v>
      </c>
      <c r="E127" s="2359">
        <v>2102</v>
      </c>
      <c r="F127" s="2359">
        <v>2233</v>
      </c>
    </row>
    <row r="128" spans="2:6">
      <c r="B128" s="2364" t="s">
        <v>1177</v>
      </c>
      <c r="C128" s="2362"/>
      <c r="D128" s="2362"/>
      <c r="E128" s="2362"/>
      <c r="F128" s="2362"/>
    </row>
    <row r="129" spans="2:13">
      <c r="B129" s="2220" t="s">
        <v>1171</v>
      </c>
      <c r="C129" s="2358">
        <v>173</v>
      </c>
      <c r="D129" s="2358">
        <v>174</v>
      </c>
      <c r="E129" s="2358">
        <v>173</v>
      </c>
      <c r="F129" s="2358">
        <v>184</v>
      </c>
    </row>
    <row r="130" spans="2:13">
      <c r="B130" s="2220" t="s">
        <v>1172</v>
      </c>
      <c r="C130" s="2358">
        <v>5836</v>
      </c>
      <c r="D130" s="2358">
        <v>6404</v>
      </c>
      <c r="E130" s="2358">
        <v>8466</v>
      </c>
      <c r="F130" s="2358">
        <v>6766</v>
      </c>
    </row>
    <row r="131" spans="2:13">
      <c r="B131" s="2220" t="s">
        <v>1173</v>
      </c>
      <c r="C131" s="2358">
        <v>123773</v>
      </c>
      <c r="D131" s="2358">
        <v>138040</v>
      </c>
      <c r="E131" s="2358">
        <v>157692</v>
      </c>
      <c r="F131" s="2358">
        <v>165020</v>
      </c>
    </row>
    <row r="132" spans="2:13">
      <c r="B132" s="2220" t="s">
        <v>1136</v>
      </c>
      <c r="C132" s="2358">
        <v>8276</v>
      </c>
      <c r="D132" s="2358">
        <v>9163</v>
      </c>
      <c r="E132" s="2358">
        <v>9721</v>
      </c>
      <c r="F132" s="2358">
        <v>9518</v>
      </c>
    </row>
    <row r="133" spans="2:13">
      <c r="B133" s="2220" t="s">
        <v>1174</v>
      </c>
      <c r="C133" s="2358" t="s">
        <v>1175</v>
      </c>
      <c r="D133" s="2360">
        <v>2889</v>
      </c>
      <c r="E133" s="2358">
        <v>3012</v>
      </c>
      <c r="F133" s="2360">
        <v>3066</v>
      </c>
    </row>
    <row r="134" spans="2:13">
      <c r="B134" s="929" t="s">
        <v>1148</v>
      </c>
      <c r="C134" s="950"/>
      <c r="F134" s="950"/>
    </row>
    <row r="135" spans="2:13">
      <c r="B135" s="930" t="s">
        <v>1178</v>
      </c>
      <c r="C135" s="931"/>
      <c r="E135" s="931"/>
      <c r="F135" s="931"/>
    </row>
    <row r="136" spans="2:13" ht="15.75" customHeight="1">
      <c r="C136" s="932"/>
      <c r="D136" s="932"/>
      <c r="E136" s="932"/>
      <c r="F136" s="932"/>
    </row>
    <row r="137" spans="2:13" ht="15" customHeight="1">
      <c r="B137" s="2555" t="s">
        <v>1179</v>
      </c>
      <c r="C137" s="2555"/>
      <c r="D137" s="2555"/>
      <c r="E137" s="2555"/>
      <c r="F137" s="2555"/>
      <c r="G137" s="933"/>
      <c r="H137" s="934"/>
      <c r="I137" s="934"/>
      <c r="J137" s="934"/>
      <c r="K137" s="934"/>
      <c r="L137" s="934"/>
    </row>
    <row r="138" spans="2:13" ht="28.5" customHeight="1">
      <c r="B138" s="2555"/>
      <c r="C138" s="2555"/>
      <c r="D138" s="2555"/>
      <c r="E138" s="2555"/>
      <c r="F138" s="2555"/>
      <c r="G138" s="935"/>
      <c r="J138" s="936"/>
      <c r="M138" s="937"/>
    </row>
    <row r="139" spans="2:13" s="906" customFormat="1" ht="12.75">
      <c r="B139" s="2349" t="s">
        <v>1180</v>
      </c>
      <c r="C139" s="2349"/>
      <c r="D139" s="2354" t="s">
        <v>1173</v>
      </c>
      <c r="E139" s="2354" t="s">
        <v>1136</v>
      </c>
      <c r="F139" s="2354" t="s">
        <v>1174</v>
      </c>
      <c r="J139" s="936"/>
      <c r="M139" s="937"/>
    </row>
    <row r="140" spans="2:13">
      <c r="B140" s="2565" t="s">
        <v>14</v>
      </c>
      <c r="C140" s="2565"/>
      <c r="D140" s="2355"/>
      <c r="E140" s="2355"/>
      <c r="F140" s="2355"/>
      <c r="G140" s="884"/>
      <c r="J140" s="939"/>
      <c r="L140" s="937"/>
    </row>
    <row r="141" spans="2:13">
      <c r="B141" s="940" t="s">
        <v>528</v>
      </c>
      <c r="C141" s="941"/>
      <c r="D141" s="941">
        <f>SUM(D142:D143)</f>
        <v>291512</v>
      </c>
      <c r="E141" s="942">
        <f>SUM(E144+E147+E150)</f>
        <v>20372</v>
      </c>
      <c r="F141" s="941">
        <v>5245</v>
      </c>
      <c r="G141" s="884"/>
      <c r="J141" s="936"/>
      <c r="L141" s="937"/>
    </row>
    <row r="142" spans="2:13">
      <c r="B142" s="943" t="s">
        <v>1181</v>
      </c>
      <c r="C142" s="944"/>
      <c r="D142" s="944">
        <f>SUM(D145+D148+D151)</f>
        <v>148225</v>
      </c>
      <c r="E142" s="2217" t="s">
        <v>1175</v>
      </c>
      <c r="F142" s="945" t="s">
        <v>1175</v>
      </c>
      <c r="G142" s="884"/>
      <c r="L142" s="937"/>
    </row>
    <row r="143" spans="2:13">
      <c r="B143" s="943" t="s">
        <v>958</v>
      </c>
      <c r="C143" s="945"/>
      <c r="D143" s="944">
        <f>SUM(D146+D149+D152)</f>
        <v>143287</v>
      </c>
      <c r="E143" s="2217" t="s">
        <v>1175</v>
      </c>
      <c r="F143" s="945" t="s">
        <v>1175</v>
      </c>
      <c r="G143" s="884"/>
      <c r="L143" s="937"/>
    </row>
    <row r="144" spans="2:13">
      <c r="B144" s="940" t="s">
        <v>10</v>
      </c>
      <c r="C144" s="941"/>
      <c r="D144" s="941">
        <f>SUM(D157+D170)</f>
        <v>174666</v>
      </c>
      <c r="E144" s="941">
        <f>SUM(E157+E170)</f>
        <v>11149</v>
      </c>
      <c r="F144" s="941">
        <v>3034</v>
      </c>
      <c r="G144" s="884"/>
      <c r="L144" s="937"/>
    </row>
    <row r="145" spans="2:12">
      <c r="B145" s="943" t="s">
        <v>1181</v>
      </c>
      <c r="C145" s="944"/>
      <c r="D145" s="944">
        <f t="shared" ref="D145:D152" si="3">SUM(D158+D171)</f>
        <v>89275</v>
      </c>
      <c r="E145" s="2217" t="s">
        <v>1175</v>
      </c>
      <c r="F145" s="945" t="s">
        <v>1175</v>
      </c>
      <c r="G145" s="936"/>
    </row>
    <row r="146" spans="2:12">
      <c r="B146" s="943" t="s">
        <v>958</v>
      </c>
      <c r="C146" s="944"/>
      <c r="D146" s="944">
        <f t="shared" si="3"/>
        <v>85391</v>
      </c>
      <c r="E146" s="2217" t="s">
        <v>1175</v>
      </c>
      <c r="F146" s="945" t="s">
        <v>1175</v>
      </c>
      <c r="G146" s="936"/>
      <c r="J146" s="936"/>
    </row>
    <row r="147" spans="2:12">
      <c r="B147" s="940" t="s">
        <v>11</v>
      </c>
      <c r="C147" s="941"/>
      <c r="D147" s="941">
        <f t="shared" si="3"/>
        <v>100562</v>
      </c>
      <c r="E147" s="941">
        <f>SUM(E160+E173)</f>
        <v>7683</v>
      </c>
      <c r="F147" s="941">
        <v>1856</v>
      </c>
      <c r="G147" s="946"/>
      <c r="J147" s="936"/>
    </row>
    <row r="148" spans="2:12">
      <c r="B148" s="947" t="s">
        <v>1181</v>
      </c>
      <c r="C148" s="944"/>
      <c r="D148" s="944">
        <f t="shared" si="3"/>
        <v>51144</v>
      </c>
      <c r="E148" s="2217" t="s">
        <v>1175</v>
      </c>
      <c r="F148" s="945" t="s">
        <v>1175</v>
      </c>
      <c r="G148" s="948"/>
      <c r="H148" s="897"/>
      <c r="J148" s="936"/>
      <c r="L148" s="937"/>
    </row>
    <row r="149" spans="2:12">
      <c r="B149" s="947" t="s">
        <v>958</v>
      </c>
      <c r="C149" s="944"/>
      <c r="D149" s="944">
        <f t="shared" si="3"/>
        <v>49418</v>
      </c>
      <c r="E149" s="2217" t="s">
        <v>1175</v>
      </c>
      <c r="F149" s="945" t="s">
        <v>1175</v>
      </c>
      <c r="G149" s="948"/>
      <c r="H149" s="936"/>
      <c r="J149" s="936"/>
      <c r="L149" s="937"/>
    </row>
    <row r="150" spans="2:12">
      <c r="B150" s="940" t="s">
        <v>12</v>
      </c>
      <c r="C150" s="941"/>
      <c r="D150" s="941">
        <f t="shared" si="3"/>
        <v>16284</v>
      </c>
      <c r="E150" s="941">
        <f>SUM(E163+E176)</f>
        <v>1540</v>
      </c>
      <c r="F150" s="942">
        <v>355</v>
      </c>
      <c r="G150" s="948"/>
      <c r="H150" s="936"/>
      <c r="J150" s="936"/>
      <c r="L150" s="937"/>
    </row>
    <row r="151" spans="2:12">
      <c r="B151" s="2214" t="s">
        <v>1181</v>
      </c>
      <c r="C151" s="944"/>
      <c r="D151" s="944">
        <f t="shared" si="3"/>
        <v>7806</v>
      </c>
      <c r="E151" s="2217" t="s">
        <v>1175</v>
      </c>
      <c r="F151" s="945" t="s">
        <v>1175</v>
      </c>
      <c r="G151" s="884"/>
      <c r="H151" s="939"/>
      <c r="J151" s="939"/>
      <c r="L151" s="937"/>
    </row>
    <row r="152" spans="2:12">
      <c r="B152" s="2214" t="s">
        <v>958</v>
      </c>
      <c r="C152" s="944"/>
      <c r="D152" s="944">
        <f t="shared" si="3"/>
        <v>8478</v>
      </c>
      <c r="E152" s="2217" t="s">
        <v>1175</v>
      </c>
      <c r="F152" s="945" t="s">
        <v>1175</v>
      </c>
      <c r="G152" s="884"/>
      <c r="H152" s="936"/>
    </row>
    <row r="153" spans="2:12">
      <c r="B153" s="2365" t="s">
        <v>1176</v>
      </c>
      <c r="C153" s="2366"/>
      <c r="D153" s="2366"/>
      <c r="E153" s="2367"/>
      <c r="F153" s="2368"/>
      <c r="G153" s="946"/>
      <c r="H153" s="936"/>
    </row>
    <row r="154" spans="2:12">
      <c r="B154" s="940" t="s">
        <v>528</v>
      </c>
      <c r="C154" s="2218"/>
      <c r="D154" s="2218">
        <f>SUM(D155:D156)</f>
        <v>126492</v>
      </c>
      <c r="E154" s="2218">
        <f>SUM(E155:E156)</f>
        <v>10854</v>
      </c>
      <c r="F154" s="2218">
        <v>2233</v>
      </c>
      <c r="G154" s="948"/>
      <c r="H154" s="936"/>
      <c r="J154" s="936"/>
    </row>
    <row r="155" spans="2:12">
      <c r="B155" s="947" t="s">
        <v>1181</v>
      </c>
      <c r="C155" s="2217"/>
      <c r="D155" s="2217">
        <f>SUM(D158+D161+D164)</f>
        <v>60316</v>
      </c>
      <c r="E155" s="2217">
        <f>SUM(E158+E161+E164)</f>
        <v>4281</v>
      </c>
      <c r="F155" s="945">
        <v>775</v>
      </c>
      <c r="G155" s="906"/>
      <c r="H155" s="936"/>
      <c r="J155" s="936"/>
    </row>
    <row r="156" spans="2:12">
      <c r="B156" s="947" t="s">
        <v>958</v>
      </c>
      <c r="C156" s="2217"/>
      <c r="D156" s="2217">
        <f>SUM(D159+D162+D165)</f>
        <v>66176</v>
      </c>
      <c r="E156" s="2217">
        <f>SUM(E159+E162+E165)</f>
        <v>6573</v>
      </c>
      <c r="F156" s="2217">
        <v>1458</v>
      </c>
      <c r="G156" s="906"/>
      <c r="H156" s="936"/>
      <c r="J156" s="937"/>
      <c r="L156" s="937"/>
    </row>
    <row r="157" spans="2:12">
      <c r="B157" s="940" t="s">
        <v>10</v>
      </c>
      <c r="C157" s="2218"/>
      <c r="D157" s="2218">
        <f>SUM(D158:D159)</f>
        <v>62648</v>
      </c>
      <c r="E157" s="2218">
        <f>SUM(E158:E159)</f>
        <v>4742</v>
      </c>
      <c r="F157" s="2218">
        <v>953</v>
      </c>
      <c r="G157" s="950"/>
      <c r="H157" s="936"/>
      <c r="J157" s="937"/>
      <c r="L157" s="937"/>
    </row>
    <row r="158" spans="2:12">
      <c r="B158" s="947" t="s">
        <v>1181</v>
      </c>
      <c r="C158" s="911"/>
      <c r="D158" s="2217">
        <v>30713</v>
      </c>
      <c r="E158" s="951">
        <v>1809</v>
      </c>
      <c r="F158" s="945">
        <v>326</v>
      </c>
      <c r="G158" s="931"/>
      <c r="H158" s="931"/>
      <c r="I158" s="931"/>
      <c r="J158" s="931"/>
      <c r="K158" s="931"/>
      <c r="L158" s="931"/>
    </row>
    <row r="159" spans="2:12">
      <c r="B159" s="947" t="s">
        <v>958</v>
      </c>
      <c r="C159" s="911"/>
      <c r="D159" s="2217">
        <v>31935</v>
      </c>
      <c r="E159" s="951">
        <v>2933</v>
      </c>
      <c r="F159" s="945">
        <v>627</v>
      </c>
      <c r="G159" s="932"/>
      <c r="H159" s="932"/>
      <c r="I159" s="932"/>
      <c r="J159" s="932"/>
      <c r="K159" s="932"/>
      <c r="L159" s="932"/>
    </row>
    <row r="160" spans="2:12" ht="15.75" customHeight="1">
      <c r="B160" s="940" t="s">
        <v>11</v>
      </c>
      <c r="C160" s="2218"/>
      <c r="D160" s="2218">
        <f>SUM(D161:D162)</f>
        <v>52114</v>
      </c>
      <c r="E160" s="2218">
        <f>SUM(E161:E162)</f>
        <v>4811</v>
      </c>
      <c r="F160" s="2218">
        <v>1026</v>
      </c>
      <c r="G160" s="931"/>
      <c r="H160" s="931"/>
      <c r="I160" s="931"/>
      <c r="J160" s="931"/>
      <c r="K160" s="931"/>
      <c r="L160" s="931"/>
    </row>
    <row r="161" spans="2:9" s="954" customFormat="1" ht="15" customHeight="1">
      <c r="B161" s="947" t="s">
        <v>1181</v>
      </c>
      <c r="C161" s="911"/>
      <c r="D161" s="2217">
        <v>24267</v>
      </c>
      <c r="E161" s="2217">
        <v>1956</v>
      </c>
      <c r="F161" s="945">
        <v>342</v>
      </c>
      <c r="G161" s="952"/>
      <c r="H161" s="953"/>
      <c r="I161" s="953"/>
    </row>
    <row r="162" spans="2:9" ht="16.5" customHeight="1">
      <c r="B162" s="947" t="s">
        <v>958</v>
      </c>
      <c r="C162" s="911"/>
      <c r="D162" s="2217">
        <v>27847</v>
      </c>
      <c r="E162" s="2217">
        <v>2855</v>
      </c>
      <c r="F162" s="945">
        <v>684</v>
      </c>
      <c r="G162" s="955"/>
      <c r="I162" s="937"/>
    </row>
    <row r="163" spans="2:9">
      <c r="B163" s="940" t="s">
        <v>12</v>
      </c>
      <c r="C163" s="2218"/>
      <c r="D163" s="2218">
        <f>SUM(D164:D165)</f>
        <v>11730</v>
      </c>
      <c r="E163" s="2218">
        <f>SUM(E164:E165)</f>
        <v>1301</v>
      </c>
      <c r="F163" s="2218">
        <v>254</v>
      </c>
      <c r="G163" s="956"/>
      <c r="I163" s="937"/>
    </row>
    <row r="164" spans="2:9">
      <c r="B164" s="947" t="s">
        <v>1181</v>
      </c>
      <c r="C164" s="911"/>
      <c r="D164" s="2217">
        <v>5336</v>
      </c>
      <c r="E164" s="911">
        <v>516</v>
      </c>
      <c r="F164" s="945">
        <v>107</v>
      </c>
      <c r="G164" s="957"/>
      <c r="I164" s="937"/>
    </row>
    <row r="165" spans="2:9">
      <c r="B165" s="947" t="s">
        <v>958</v>
      </c>
      <c r="C165" s="911"/>
      <c r="D165" s="2217">
        <v>6394</v>
      </c>
      <c r="E165" s="911">
        <v>785</v>
      </c>
      <c r="F165" s="945">
        <v>147</v>
      </c>
      <c r="G165" s="958"/>
      <c r="I165" s="937"/>
    </row>
    <row r="166" spans="2:9">
      <c r="B166" s="2365" t="s">
        <v>1182</v>
      </c>
      <c r="C166" s="2366"/>
      <c r="D166" s="2366"/>
      <c r="E166" s="2367"/>
      <c r="F166" s="2368"/>
      <c r="G166" s="958"/>
      <c r="I166" s="937"/>
    </row>
    <row r="167" spans="2:9">
      <c r="B167" s="940" t="s">
        <v>528</v>
      </c>
      <c r="C167" s="2218"/>
      <c r="D167" s="2218">
        <f>SUM(D168:D169)</f>
        <v>165020</v>
      </c>
      <c r="E167" s="959">
        <f>SUM(E170+E173+E176)</f>
        <v>9518</v>
      </c>
      <c r="F167" s="959">
        <v>3012</v>
      </c>
      <c r="G167" s="957"/>
    </row>
    <row r="168" spans="2:9">
      <c r="B168" s="947" t="s">
        <v>1181</v>
      </c>
      <c r="C168" s="2217"/>
      <c r="D168" s="2217">
        <f>SUM(D171+D174+D177)</f>
        <v>87909</v>
      </c>
      <c r="E168" s="2217" t="s">
        <v>1175</v>
      </c>
      <c r="F168" s="945" t="s">
        <v>1175</v>
      </c>
      <c r="G168" s="958"/>
    </row>
    <row r="169" spans="2:9">
      <c r="B169" s="947" t="s">
        <v>958</v>
      </c>
      <c r="C169" s="2217"/>
      <c r="D169" s="2217">
        <f>SUM(D172+D175+D178)</f>
        <v>77111</v>
      </c>
      <c r="E169" s="2217" t="s">
        <v>1175</v>
      </c>
      <c r="F169" s="945" t="s">
        <v>1175</v>
      </c>
      <c r="G169" s="958"/>
    </row>
    <row r="170" spans="2:9">
      <c r="B170" s="940" t="s">
        <v>10</v>
      </c>
      <c r="C170" s="2218"/>
      <c r="D170" s="2218">
        <f>SUM(D171:D172)</f>
        <v>112018</v>
      </c>
      <c r="E170" s="2218">
        <v>6407</v>
      </c>
      <c r="F170" s="959">
        <v>2081</v>
      </c>
      <c r="G170" s="957"/>
      <c r="I170" s="937"/>
    </row>
    <row r="171" spans="2:9">
      <c r="B171" s="947" t="s">
        <v>1181</v>
      </c>
      <c r="C171" s="2217"/>
      <c r="D171" s="2217">
        <v>58562</v>
      </c>
      <c r="E171" s="2217" t="s">
        <v>1175</v>
      </c>
      <c r="F171" s="945" t="s">
        <v>1175</v>
      </c>
      <c r="G171" s="958"/>
      <c r="I171" s="937"/>
    </row>
    <row r="172" spans="2:9">
      <c r="B172" s="947" t="s">
        <v>958</v>
      </c>
      <c r="C172" s="2217"/>
      <c r="D172" s="2217">
        <v>53456</v>
      </c>
      <c r="E172" s="2217" t="s">
        <v>1175</v>
      </c>
      <c r="F172" s="945" t="s">
        <v>1175</v>
      </c>
      <c r="G172" s="958"/>
      <c r="I172" s="937"/>
    </row>
    <row r="173" spans="2:9">
      <c r="B173" s="940" t="s">
        <v>11</v>
      </c>
      <c r="C173" s="2218"/>
      <c r="D173" s="2218">
        <f>SUM(D174:D175)</f>
        <v>48448</v>
      </c>
      <c r="E173" s="2218">
        <v>2872</v>
      </c>
      <c r="F173" s="942">
        <v>830</v>
      </c>
      <c r="G173" s="957"/>
      <c r="I173" s="937"/>
    </row>
    <row r="174" spans="2:9">
      <c r="B174" s="947" t="s">
        <v>1181</v>
      </c>
      <c r="C174" s="2217"/>
      <c r="D174" s="2217">
        <v>26877</v>
      </c>
      <c r="E174" s="2217" t="s">
        <v>1175</v>
      </c>
      <c r="F174" s="945" t="s">
        <v>1175</v>
      </c>
      <c r="G174" s="958"/>
      <c r="I174" s="937"/>
    </row>
    <row r="175" spans="2:9">
      <c r="B175" s="947" t="s">
        <v>958</v>
      </c>
      <c r="C175" s="2217"/>
      <c r="D175" s="2217">
        <v>21571</v>
      </c>
      <c r="E175" s="2217" t="s">
        <v>1175</v>
      </c>
      <c r="F175" s="945" t="s">
        <v>1175</v>
      </c>
      <c r="G175" s="958"/>
      <c r="I175" s="937"/>
    </row>
    <row r="176" spans="2:9">
      <c r="B176" s="940" t="s">
        <v>12</v>
      </c>
      <c r="C176" s="2218"/>
      <c r="D176" s="2218">
        <f>SUM(D177:D178)</f>
        <v>4554</v>
      </c>
      <c r="E176" s="908">
        <v>239</v>
      </c>
      <c r="F176" s="942">
        <v>101</v>
      </c>
      <c r="G176" s="957"/>
      <c r="I176" s="960"/>
    </row>
    <row r="177" spans="2:12" ht="15" customHeight="1">
      <c r="B177" s="947" t="s">
        <v>1181</v>
      </c>
      <c r="C177" s="2217"/>
      <c r="D177" s="2217">
        <v>2470</v>
      </c>
      <c r="E177" s="2217" t="s">
        <v>1175</v>
      </c>
      <c r="F177" s="945" t="s">
        <v>1175</v>
      </c>
      <c r="G177" s="957"/>
      <c r="I177" s="937"/>
    </row>
    <row r="178" spans="2:12">
      <c r="B178" s="947" t="s">
        <v>958</v>
      </c>
      <c r="C178" s="2217"/>
      <c r="D178" s="2217">
        <v>2084</v>
      </c>
      <c r="E178" s="2217" t="s">
        <v>1175</v>
      </c>
      <c r="F178" s="945" t="s">
        <v>1175</v>
      </c>
      <c r="G178" s="958"/>
      <c r="I178" s="937"/>
    </row>
    <row r="179" spans="2:12">
      <c r="B179" s="929" t="s">
        <v>1148</v>
      </c>
      <c r="C179" s="2369"/>
      <c r="D179" s="2369"/>
      <c r="E179" s="2369"/>
      <c r="F179" s="2369"/>
      <c r="G179" s="958"/>
      <c r="I179" s="937"/>
    </row>
    <row r="180" spans="2:12">
      <c r="B180" s="930" t="s">
        <v>1178</v>
      </c>
      <c r="D180" s="931"/>
      <c r="E180" s="931"/>
      <c r="F180" s="931"/>
      <c r="G180" s="957"/>
      <c r="I180" s="937"/>
    </row>
    <row r="181" spans="2:12">
      <c r="B181" s="930"/>
      <c r="D181" s="931"/>
      <c r="E181" s="931"/>
      <c r="F181" s="931"/>
      <c r="G181" s="957"/>
      <c r="I181" s="937"/>
    </row>
    <row r="182" spans="2:12">
      <c r="B182" s="2174" t="s">
        <v>2284</v>
      </c>
      <c r="G182" s="958"/>
      <c r="I182" s="937"/>
    </row>
    <row r="183" spans="2:12">
      <c r="B183" s="2370" t="s">
        <v>1183</v>
      </c>
      <c r="G183" s="958"/>
      <c r="I183" s="937"/>
    </row>
    <row r="184" spans="2:12">
      <c r="G184" s="958"/>
      <c r="I184" s="937"/>
    </row>
    <row r="185" spans="2:12">
      <c r="G185" s="958"/>
      <c r="I185" s="937"/>
    </row>
    <row r="186" spans="2:12">
      <c r="G186" s="958"/>
      <c r="H186" s="2175"/>
      <c r="I186" s="2175"/>
      <c r="J186" s="2175"/>
      <c r="K186" s="2175"/>
      <c r="L186" s="2175"/>
    </row>
    <row r="187" spans="2:12">
      <c r="G187" s="958"/>
      <c r="H187" s="785" t="s">
        <v>1183</v>
      </c>
      <c r="I187" s="2175"/>
      <c r="J187" s="2175"/>
      <c r="K187" s="2175"/>
      <c r="L187" s="2175"/>
    </row>
    <row r="188" spans="2:12">
      <c r="G188" s="958"/>
      <c r="H188" s="2179" t="s">
        <v>94</v>
      </c>
      <c r="I188" s="962" t="s">
        <v>957</v>
      </c>
      <c r="J188" s="962" t="s">
        <v>958</v>
      </c>
      <c r="K188" s="915" t="s">
        <v>14</v>
      </c>
      <c r="L188" s="2175"/>
    </row>
    <row r="189" spans="2:12">
      <c r="G189" s="958"/>
      <c r="H189" s="963" t="s">
        <v>10</v>
      </c>
      <c r="I189" s="964">
        <v>89275</v>
      </c>
      <c r="J189" s="964">
        <v>85391</v>
      </c>
      <c r="K189" s="965">
        <f>SUM(I189:J189)</f>
        <v>174666</v>
      </c>
      <c r="L189" s="2175"/>
    </row>
    <row r="190" spans="2:12">
      <c r="G190" s="958"/>
      <c r="H190" s="966" t="s">
        <v>11</v>
      </c>
      <c r="I190" s="967">
        <v>51144</v>
      </c>
      <c r="J190" s="967">
        <v>49418</v>
      </c>
      <c r="K190" s="968">
        <f t="shared" ref="K190:K191" si="4">SUM(I190:J190)</f>
        <v>100562</v>
      </c>
      <c r="L190" s="2175"/>
    </row>
    <row r="191" spans="2:12">
      <c r="G191" s="958"/>
      <c r="H191" s="966" t="s">
        <v>12</v>
      </c>
      <c r="I191" s="967">
        <v>7806</v>
      </c>
      <c r="J191" s="967">
        <v>8478</v>
      </c>
      <c r="K191" s="968">
        <f t="shared" si="4"/>
        <v>16284</v>
      </c>
      <c r="L191" s="2175"/>
    </row>
    <row r="192" spans="2:12">
      <c r="G192" s="958"/>
      <c r="H192" s="929" t="s">
        <v>1148</v>
      </c>
      <c r="I192" s="2175"/>
      <c r="J192" s="2175"/>
      <c r="K192" s="2175"/>
      <c r="L192" s="2175"/>
    </row>
    <row r="193" spans="2:9">
      <c r="G193" s="958"/>
      <c r="I193" s="937"/>
    </row>
    <row r="194" spans="2:9">
      <c r="G194" s="958"/>
      <c r="I194" s="937"/>
    </row>
    <row r="195" spans="2:9">
      <c r="G195" s="958"/>
      <c r="I195" s="937"/>
    </row>
    <row r="196" spans="2:9">
      <c r="G196" s="958"/>
      <c r="I196" s="937"/>
    </row>
    <row r="197" spans="2:9">
      <c r="G197" s="958"/>
      <c r="I197" s="937"/>
    </row>
    <row r="198" spans="2:9">
      <c r="B198" s="929" t="s">
        <v>1148</v>
      </c>
      <c r="G198" s="958"/>
      <c r="I198" s="937"/>
    </row>
    <row r="199" spans="2:9">
      <c r="B199" s="929"/>
      <c r="G199" s="958"/>
      <c r="I199" s="937"/>
    </row>
    <row r="200" spans="2:9">
      <c r="B200" s="929"/>
      <c r="G200" s="958"/>
      <c r="I200" s="937"/>
    </row>
    <row r="201" spans="2:9">
      <c r="B201" s="2174" t="s">
        <v>1217</v>
      </c>
      <c r="G201" s="958"/>
      <c r="I201" s="937"/>
    </row>
    <row r="202" spans="2:9">
      <c r="B202" s="2370" t="s">
        <v>2285</v>
      </c>
      <c r="G202" s="958"/>
      <c r="I202" s="937"/>
    </row>
    <row r="203" spans="2:9">
      <c r="B203" s="929"/>
      <c r="G203" s="958"/>
      <c r="I203" s="937"/>
    </row>
    <row r="204" spans="2:9">
      <c r="B204" s="929"/>
      <c r="G204" s="958"/>
      <c r="I204" s="937"/>
    </row>
    <row r="205" spans="2:9">
      <c r="B205" s="929"/>
      <c r="G205" s="958"/>
      <c r="I205" s="937"/>
    </row>
    <row r="206" spans="2:9">
      <c r="B206" s="929"/>
      <c r="G206" s="958"/>
      <c r="I206" s="937"/>
    </row>
    <row r="207" spans="2:9">
      <c r="B207" s="929"/>
      <c r="G207" s="958"/>
      <c r="I207" s="937"/>
    </row>
    <row r="208" spans="2:9">
      <c r="B208" s="929"/>
      <c r="G208" s="958"/>
      <c r="I208" s="937"/>
    </row>
    <row r="209" spans="2:9">
      <c r="B209" s="929"/>
      <c r="G209" s="958"/>
      <c r="I209" s="937"/>
    </row>
    <row r="210" spans="2:9">
      <c r="B210" s="929"/>
      <c r="G210" s="958"/>
      <c r="I210" s="937"/>
    </row>
    <row r="211" spans="2:9">
      <c r="B211" s="929"/>
      <c r="G211" s="958"/>
      <c r="I211" s="937"/>
    </row>
    <row r="212" spans="2:9">
      <c r="B212" s="929"/>
      <c r="G212" s="958"/>
      <c r="I212" s="937"/>
    </row>
    <row r="213" spans="2:9">
      <c r="B213" s="929"/>
      <c r="G213" s="958"/>
      <c r="I213" s="937"/>
    </row>
    <row r="214" spans="2:9">
      <c r="B214" s="929"/>
      <c r="G214" s="958"/>
      <c r="I214" s="937"/>
    </row>
    <row r="215" spans="2:9">
      <c r="B215" s="929"/>
      <c r="G215" s="958"/>
      <c r="I215" s="937"/>
    </row>
    <row r="216" spans="2:9">
      <c r="B216" s="929"/>
      <c r="G216" s="958"/>
      <c r="I216" s="937"/>
    </row>
    <row r="217" spans="2:9">
      <c r="B217" s="929"/>
      <c r="G217" s="958"/>
      <c r="I217" s="937"/>
    </row>
    <row r="218" spans="2:9">
      <c r="G218" s="958"/>
      <c r="I218" s="937"/>
    </row>
    <row r="219" spans="2:9">
      <c r="G219" s="958"/>
      <c r="I219" s="937"/>
    </row>
    <row r="220" spans="2:9" ht="15" customHeight="1">
      <c r="B220" s="785" t="s">
        <v>1184</v>
      </c>
      <c r="C220" s="785"/>
      <c r="D220" s="785"/>
      <c r="E220" s="785"/>
      <c r="G220" s="958"/>
      <c r="I220" s="937"/>
    </row>
    <row r="221" spans="2:9" ht="15" customHeight="1">
      <c r="B221" s="1063" t="s">
        <v>1185</v>
      </c>
      <c r="C221" s="1063"/>
      <c r="D221" s="1063"/>
      <c r="E221" s="1063"/>
      <c r="G221" s="958"/>
      <c r="I221" s="937"/>
    </row>
    <row r="222" spans="2:9" s="906" customFormat="1" ht="15" customHeight="1">
      <c r="B222" s="2352" t="s">
        <v>1150</v>
      </c>
      <c r="C222" s="2350" t="s">
        <v>957</v>
      </c>
      <c r="D222" s="2350" t="s">
        <v>958</v>
      </c>
      <c r="E222" s="2350" t="s">
        <v>14</v>
      </c>
      <c r="F222" s="2350" t="s">
        <v>1186</v>
      </c>
      <c r="G222" s="957"/>
      <c r="I222" s="937"/>
    </row>
    <row r="223" spans="2:9">
      <c r="B223" s="2372" t="s">
        <v>1187</v>
      </c>
      <c r="C223" s="2376">
        <v>148079</v>
      </c>
      <c r="D223" s="2376">
        <v>143235</v>
      </c>
      <c r="E223" s="2376">
        <v>291314</v>
      </c>
      <c r="F223" s="2377">
        <v>96.728773154870041</v>
      </c>
      <c r="G223" s="958"/>
      <c r="I223" s="937"/>
    </row>
    <row r="224" spans="2:9" ht="15" customHeight="1">
      <c r="B224" s="2373" t="s">
        <v>1151</v>
      </c>
      <c r="C224" s="2217">
        <v>22152</v>
      </c>
      <c r="D224" s="2217">
        <v>21838</v>
      </c>
      <c r="E224" s="2217">
        <v>43990</v>
      </c>
      <c r="F224" s="2378">
        <v>98.58252076561935</v>
      </c>
      <c r="G224" s="958"/>
      <c r="I224" s="937"/>
    </row>
    <row r="225" spans="2:9">
      <c r="B225" s="2373" t="s">
        <v>1188</v>
      </c>
      <c r="C225" s="2217">
        <v>60749</v>
      </c>
      <c r="D225" s="2217">
        <v>58023</v>
      </c>
      <c r="E225" s="2217">
        <v>118772</v>
      </c>
      <c r="F225" s="2378">
        <v>95.512683336351216</v>
      </c>
      <c r="G225" s="957"/>
      <c r="I225" s="937"/>
    </row>
    <row r="226" spans="2:9">
      <c r="B226" s="2373" t="s">
        <v>1153</v>
      </c>
      <c r="C226" s="2217">
        <v>41054</v>
      </c>
      <c r="D226" s="2217">
        <v>38810</v>
      </c>
      <c r="E226" s="2217">
        <v>79864</v>
      </c>
      <c r="F226" s="2378">
        <v>94.534028352901061</v>
      </c>
      <c r="G226" s="958"/>
      <c r="I226" s="937"/>
    </row>
    <row r="227" spans="2:9" ht="15" customHeight="1">
      <c r="B227" s="2373" t="s">
        <v>1154</v>
      </c>
      <c r="C227" s="2217">
        <v>24124</v>
      </c>
      <c r="D227" s="2217">
        <v>24564</v>
      </c>
      <c r="E227" s="2217">
        <v>48688</v>
      </c>
      <c r="F227" s="2378">
        <v>101.82390979936993</v>
      </c>
      <c r="G227" s="958"/>
      <c r="I227" s="937"/>
    </row>
    <row r="228" spans="2:9">
      <c r="B228" s="2374" t="s">
        <v>1189</v>
      </c>
      <c r="C228" s="2218">
        <v>60170</v>
      </c>
      <c r="D228" s="2218">
        <v>66124</v>
      </c>
      <c r="E228" s="2218">
        <v>126294</v>
      </c>
      <c r="F228" s="2379">
        <v>109.89529665946485</v>
      </c>
      <c r="G228" s="957"/>
      <c r="I228" s="960"/>
    </row>
    <row r="229" spans="2:9">
      <c r="B229" s="2373" t="s">
        <v>1151</v>
      </c>
      <c r="C229" s="2217">
        <v>5199</v>
      </c>
      <c r="D229" s="2217">
        <v>6395</v>
      </c>
      <c r="E229" s="2217">
        <v>11594</v>
      </c>
      <c r="F229" s="2378">
        <v>123.0044239276784</v>
      </c>
      <c r="G229" s="957"/>
      <c r="I229" s="937"/>
    </row>
    <row r="230" spans="2:9" ht="15" customHeight="1">
      <c r="B230" s="2373" t="s">
        <v>1188</v>
      </c>
      <c r="C230" s="2217">
        <v>21223</v>
      </c>
      <c r="D230" s="2217">
        <v>23268</v>
      </c>
      <c r="E230" s="2217">
        <v>44491</v>
      </c>
      <c r="F230" s="2378">
        <v>109.63577251095509</v>
      </c>
      <c r="G230" s="958"/>
      <c r="I230" s="937"/>
    </row>
    <row r="231" spans="2:9">
      <c r="B231" s="2373" t="s">
        <v>1153</v>
      </c>
      <c r="C231" s="2217">
        <v>20073</v>
      </c>
      <c r="D231" s="2217">
        <v>20677</v>
      </c>
      <c r="E231" s="2217">
        <v>40750</v>
      </c>
      <c r="F231" s="2378">
        <v>103.00901708763016</v>
      </c>
      <c r="G231" s="958"/>
      <c r="I231" s="937"/>
    </row>
    <row r="232" spans="2:9">
      <c r="B232" s="2373" t="s">
        <v>1154</v>
      </c>
      <c r="C232" s="2217">
        <v>13675</v>
      </c>
      <c r="D232" s="2217">
        <v>15784</v>
      </c>
      <c r="E232" s="2217">
        <v>29459</v>
      </c>
      <c r="F232" s="2378">
        <v>115.42230347349178</v>
      </c>
      <c r="G232" s="957"/>
      <c r="I232" s="937"/>
    </row>
    <row r="233" spans="2:9">
      <c r="B233" s="2374" t="s">
        <v>1177</v>
      </c>
      <c r="C233" s="2218">
        <v>87909</v>
      </c>
      <c r="D233" s="2218">
        <v>77111</v>
      </c>
      <c r="E233" s="2218">
        <v>165020</v>
      </c>
      <c r="F233" s="2379">
        <v>87.716843554129838</v>
      </c>
      <c r="G233" s="958"/>
    </row>
    <row r="234" spans="2:9" ht="15" customHeight="1">
      <c r="B234" s="2373" t="s">
        <v>1151</v>
      </c>
      <c r="C234" s="2217">
        <v>16953</v>
      </c>
      <c r="D234" s="2217">
        <v>15443</v>
      </c>
      <c r="E234" s="2217">
        <v>32396</v>
      </c>
      <c r="F234" s="2378">
        <v>91.093021884032325</v>
      </c>
      <c r="G234" s="958"/>
    </row>
    <row r="235" spans="2:9">
      <c r="B235" s="2373" t="s">
        <v>1152</v>
      </c>
      <c r="C235" s="2217">
        <v>39526</v>
      </c>
      <c r="D235" s="2217">
        <v>34755</v>
      </c>
      <c r="E235" s="2217">
        <v>74281</v>
      </c>
      <c r="F235" s="2378">
        <v>87.929464150179626</v>
      </c>
      <c r="G235" s="957"/>
    </row>
    <row r="236" spans="2:9">
      <c r="B236" s="2373" t="s">
        <v>1153</v>
      </c>
      <c r="C236" s="2217">
        <v>20981</v>
      </c>
      <c r="D236" s="2217">
        <v>18133</v>
      </c>
      <c r="E236" s="2217">
        <v>39114</v>
      </c>
      <c r="F236" s="2378">
        <v>86.425813831561896</v>
      </c>
      <c r="G236" s="958"/>
    </row>
    <row r="237" spans="2:9" ht="15" customHeight="1">
      <c r="B237" s="2373" t="s">
        <v>1154</v>
      </c>
      <c r="C237" s="2217">
        <v>10449</v>
      </c>
      <c r="D237" s="2217">
        <v>8780</v>
      </c>
      <c r="E237" s="2217">
        <v>19229</v>
      </c>
      <c r="F237" s="2378">
        <v>84.027179634414779</v>
      </c>
      <c r="G237" s="958"/>
      <c r="H237" s="937"/>
    </row>
    <row r="238" spans="2:9">
      <c r="B238" s="2176" t="s">
        <v>1190</v>
      </c>
      <c r="C238" s="918"/>
      <c r="D238" s="918"/>
      <c r="E238" s="918"/>
      <c r="F238" s="969"/>
      <c r="G238" s="957"/>
      <c r="H238" s="937"/>
    </row>
    <row r="239" spans="2:9">
      <c r="B239" s="921" t="s">
        <v>1164</v>
      </c>
      <c r="G239" s="957"/>
      <c r="H239" s="937"/>
    </row>
    <row r="240" spans="2:9">
      <c r="B240" s="970"/>
      <c r="G240" s="957"/>
      <c r="H240" s="937"/>
    </row>
    <row r="241" spans="2:9" ht="15" customHeight="1">
      <c r="B241" s="2555" t="s">
        <v>1191</v>
      </c>
      <c r="C241" s="2555"/>
      <c r="D241" s="2555"/>
      <c r="E241" s="2555"/>
      <c r="F241" s="2555"/>
      <c r="G241" s="958"/>
    </row>
    <row r="242" spans="2:9" ht="15" customHeight="1">
      <c r="B242" s="2555"/>
      <c r="C242" s="2555"/>
      <c r="D242" s="2555"/>
      <c r="E242" s="2555"/>
      <c r="F242" s="2555"/>
      <c r="G242" s="958"/>
    </row>
    <row r="243" spans="2:9" s="906" customFormat="1" ht="17.25" customHeight="1">
      <c r="B243" s="2380" t="s">
        <v>1192</v>
      </c>
      <c r="C243" s="2381" t="s">
        <v>1193</v>
      </c>
      <c r="D243" s="2381" t="s">
        <v>1194</v>
      </c>
      <c r="E243" s="2381" t="s">
        <v>1154</v>
      </c>
      <c r="F243" s="2381" t="s">
        <v>14</v>
      </c>
      <c r="G243" s="972"/>
    </row>
    <row r="244" spans="2:9">
      <c r="B244" s="2382" t="s">
        <v>528</v>
      </c>
      <c r="C244" s="2383"/>
      <c r="D244" s="2383"/>
      <c r="E244" s="2383"/>
      <c r="F244" s="2383"/>
      <c r="G244" s="931"/>
      <c r="H244" s="931"/>
      <c r="I244" s="931"/>
    </row>
    <row r="245" spans="2:9">
      <c r="B245" s="2385" t="s">
        <v>9</v>
      </c>
      <c r="C245" s="2375">
        <v>37.459165459872693</v>
      </c>
      <c r="D245" s="2375">
        <v>51.024241210057099</v>
      </c>
      <c r="E245" s="2375">
        <v>60.505668747946103</v>
      </c>
      <c r="F245" s="2375">
        <v>46.376413126101795</v>
      </c>
    </row>
    <row r="246" spans="2:9" ht="15" customHeight="1">
      <c r="B246" s="2386" t="s">
        <v>957</v>
      </c>
      <c r="C246" s="979">
        <v>34.935554494724194</v>
      </c>
      <c r="D246" s="979">
        <v>48.89413942612169</v>
      </c>
      <c r="E246" s="979">
        <v>56.686287514508372</v>
      </c>
      <c r="F246" s="979">
        <v>43.653068841471651</v>
      </c>
    </row>
    <row r="247" spans="2:9" ht="15" customHeight="1">
      <c r="B247" s="2386" t="s">
        <v>958</v>
      </c>
      <c r="C247" s="979">
        <v>40.101339124140431</v>
      </c>
      <c r="D247" s="979">
        <v>53.27750579747488</v>
      </c>
      <c r="E247" s="979">
        <v>64.25663572708028</v>
      </c>
      <c r="F247" s="979">
        <v>49.201380594248626</v>
      </c>
    </row>
    <row r="248" spans="2:9">
      <c r="B248" s="2385" t="s">
        <v>966</v>
      </c>
      <c r="C248" s="2375">
        <v>65.831532636414963</v>
      </c>
      <c r="D248" s="2375">
        <v>80.137412426627719</v>
      </c>
      <c r="E248" s="2375">
        <v>79.719944163322282</v>
      </c>
      <c r="F248" s="2375">
        <v>73.446459707716912</v>
      </c>
    </row>
    <row r="249" spans="2:9">
      <c r="B249" s="2386" t="s">
        <v>957</v>
      </c>
      <c r="C249" s="979">
        <v>61.701307214745697</v>
      </c>
      <c r="D249" s="979">
        <v>76.500557236108904</v>
      </c>
      <c r="E249" s="979">
        <v>72.829700775766526</v>
      </c>
      <c r="F249" s="979">
        <v>68.883533558736787</v>
      </c>
    </row>
    <row r="250" spans="2:9">
      <c r="B250" s="2386" t="s">
        <v>958</v>
      </c>
      <c r="C250" s="979">
        <v>70.042459506211671</v>
      </c>
      <c r="D250" s="979">
        <v>83.918128654970758</v>
      </c>
      <c r="E250" s="979">
        <v>85.887896825396822</v>
      </c>
      <c r="F250" s="979">
        <v>78.004958855869774</v>
      </c>
    </row>
    <row r="251" spans="2:9">
      <c r="B251" s="2385" t="s">
        <v>971</v>
      </c>
      <c r="C251" s="2375">
        <v>15.836090381733751</v>
      </c>
      <c r="D251" s="2375">
        <v>25.933092435015737</v>
      </c>
      <c r="E251" s="2375">
        <v>43.40940847694457</v>
      </c>
      <c r="F251" s="2375">
        <v>24.240419808616657</v>
      </c>
    </row>
    <row r="252" spans="2:9" ht="15.75" customHeight="1">
      <c r="B252" s="2386" t="s">
        <v>957</v>
      </c>
      <c r="C252" s="979">
        <v>14.998851102941178</v>
      </c>
      <c r="D252" s="979">
        <v>25.473864301472243</v>
      </c>
      <c r="E252" s="979">
        <v>43.539410348977135</v>
      </c>
      <c r="F252" s="979">
        <v>23.703482502168566</v>
      </c>
    </row>
    <row r="253" spans="2:9">
      <c r="B253" s="2386" t="s">
        <v>958</v>
      </c>
      <c r="C253" s="979">
        <v>16.730598091263388</v>
      </c>
      <c r="D253" s="979">
        <v>26.426223167665832</v>
      </c>
      <c r="E253" s="979">
        <v>43.270773179339109</v>
      </c>
      <c r="F253" s="979">
        <v>24.814797912958824</v>
      </c>
    </row>
    <row r="254" spans="2:9" ht="18" customHeight="1">
      <c r="B254" s="2387" t="s">
        <v>10</v>
      </c>
      <c r="C254" s="2384"/>
      <c r="D254" s="2384"/>
      <c r="E254" s="2384"/>
      <c r="F254" s="2384"/>
    </row>
    <row r="255" spans="2:9">
      <c r="B255" s="2385" t="s">
        <v>14</v>
      </c>
      <c r="C255" s="2375">
        <v>30.26068560453173</v>
      </c>
      <c r="D255" s="2375">
        <v>42.521164523824609</v>
      </c>
      <c r="E255" s="2375">
        <v>53.450642266408586</v>
      </c>
      <c r="F255" s="2375">
        <v>38.657869959561339</v>
      </c>
    </row>
    <row r="256" spans="2:9">
      <c r="B256" s="2386" t="s">
        <v>957</v>
      </c>
      <c r="C256" s="979">
        <v>28.533660397928589</v>
      </c>
      <c r="D256" s="979">
        <v>41.646120973044049</v>
      </c>
      <c r="E256" s="979">
        <v>51.097311410627334</v>
      </c>
      <c r="F256" s="979">
        <v>37.029402768727479</v>
      </c>
    </row>
    <row r="257" spans="2:7">
      <c r="B257" s="2386" t="s">
        <v>958</v>
      </c>
      <c r="C257" s="979">
        <v>32.062914189823374</v>
      </c>
      <c r="D257" s="979">
        <v>43.445790456341456</v>
      </c>
      <c r="E257" s="979">
        <v>55.791912384161755</v>
      </c>
      <c r="F257" s="979">
        <v>40.34845514537372</v>
      </c>
    </row>
    <row r="258" spans="2:7">
      <c r="B258" s="2385" t="s">
        <v>966</v>
      </c>
      <c r="C258" s="2375">
        <v>60.471786047178597</v>
      </c>
      <c r="D258" s="2375">
        <v>73.826538481312014</v>
      </c>
      <c r="E258" s="2375">
        <v>76.130062174424467</v>
      </c>
      <c r="F258" s="2375">
        <v>68.001755363140745</v>
      </c>
    </row>
    <row r="259" spans="2:7" ht="23.25" customHeight="1">
      <c r="B259" s="2386" t="s">
        <v>957</v>
      </c>
      <c r="C259" s="979">
        <v>57.182359614293823</v>
      </c>
      <c r="D259" s="979">
        <v>71.790253177224059</v>
      </c>
      <c r="E259" s="979">
        <v>70.875479595395888</v>
      </c>
      <c r="F259" s="979">
        <v>64.707854245583448</v>
      </c>
    </row>
    <row r="260" spans="2:7">
      <c r="B260" s="2386" t="s">
        <v>958</v>
      </c>
      <c r="C260" s="979">
        <v>63.836113125453231</v>
      </c>
      <c r="D260" s="979">
        <v>75.978008035525477</v>
      </c>
      <c r="E260" s="979">
        <v>81.014915693904015</v>
      </c>
      <c r="F260" s="979">
        <v>71.342126733750348</v>
      </c>
    </row>
    <row r="261" spans="2:7">
      <c r="B261" s="2385" t="s">
        <v>971</v>
      </c>
      <c r="C261" s="2375">
        <v>11.088613354567171</v>
      </c>
      <c r="D261" s="2375">
        <v>20.708554234130965</v>
      </c>
      <c r="E261" s="2375">
        <v>37.104099800157456</v>
      </c>
      <c r="F261" s="2375">
        <v>18.987599565532225</v>
      </c>
    </row>
    <row r="262" spans="2:7">
      <c r="B262" s="2386" t="s">
        <v>957</v>
      </c>
      <c r="C262" s="979">
        <v>10.643761622243868</v>
      </c>
      <c r="D262" s="979">
        <v>20.644216691068813</v>
      </c>
      <c r="E262" s="979">
        <v>37.655564774208841</v>
      </c>
      <c r="F262" s="979">
        <v>18.829079045981572</v>
      </c>
    </row>
    <row r="263" spans="2:7">
      <c r="B263" s="2386" t="s">
        <v>958</v>
      </c>
      <c r="C263" s="979">
        <v>11.558800131030933</v>
      </c>
      <c r="D263" s="979">
        <v>20.776541663596849</v>
      </c>
      <c r="E263" s="979">
        <v>36.527984150569587</v>
      </c>
      <c r="F263" s="979">
        <v>19.154772420847088</v>
      </c>
    </row>
    <row r="264" spans="2:7">
      <c r="B264" s="2387" t="s">
        <v>11</v>
      </c>
      <c r="C264" s="2384"/>
      <c r="D264" s="2384"/>
      <c r="E264" s="2384"/>
      <c r="F264" s="2384"/>
    </row>
    <row r="265" spans="2:7">
      <c r="B265" s="2385" t="s">
        <v>14</v>
      </c>
      <c r="C265" s="2375">
        <v>45.928258013336972</v>
      </c>
      <c r="D265" s="2375">
        <v>60.591592777398859</v>
      </c>
      <c r="E265" s="2375">
        <v>66.798147830560794</v>
      </c>
      <c r="F265" s="2375">
        <v>54.955711935020837</v>
      </c>
    </row>
    <row r="266" spans="2:7">
      <c r="B266" s="2386" t="s">
        <v>957</v>
      </c>
      <c r="C266" s="979">
        <v>41.782581301798089</v>
      </c>
      <c r="D266" s="979">
        <v>56.162377066331871</v>
      </c>
      <c r="E266" s="979">
        <v>60.162885398487497</v>
      </c>
      <c r="F266" s="979">
        <v>50.141168369103639</v>
      </c>
    </row>
    <row r="267" spans="2:7" ht="15" customHeight="1">
      <c r="B267" s="2386" t="s">
        <v>958</v>
      </c>
      <c r="C267" s="979">
        <v>50.268953618187354</v>
      </c>
      <c r="D267" s="979">
        <v>65.288461538461533</v>
      </c>
      <c r="E267" s="979">
        <v>73.207462351090129</v>
      </c>
      <c r="F267" s="979">
        <v>59.93495394549425</v>
      </c>
      <c r="G267" s="973"/>
    </row>
    <row r="268" spans="2:7">
      <c r="B268" s="2385" t="s">
        <v>966</v>
      </c>
      <c r="C268" s="2375">
        <v>69.347920381705137</v>
      </c>
      <c r="D268" s="2375">
        <v>85.606992554224675</v>
      </c>
      <c r="E268" s="2375">
        <v>81.31559804634729</v>
      </c>
      <c r="F268" s="2375">
        <v>77.342471135168168</v>
      </c>
      <c r="G268" s="974"/>
    </row>
    <row r="269" spans="2:7">
      <c r="B269" s="2386" t="s">
        <v>957</v>
      </c>
      <c r="C269" s="979">
        <v>63.787661406025819</v>
      </c>
      <c r="D269" s="979">
        <v>79.684291581108837</v>
      </c>
      <c r="E269" s="979">
        <v>71.31258457374831</v>
      </c>
      <c r="F269" s="979">
        <v>70.719985891274632</v>
      </c>
      <c r="G269" s="975"/>
    </row>
    <row r="270" spans="2:7">
      <c r="B270" s="2386" t="s">
        <v>958</v>
      </c>
      <c r="C270" s="979">
        <v>74.995142801632014</v>
      </c>
      <c r="D270" s="979">
        <v>91.637266431464781</v>
      </c>
      <c r="E270" s="979">
        <v>89.863172094815951</v>
      </c>
      <c r="F270" s="979">
        <v>83.834716459197793</v>
      </c>
      <c r="G270" s="846"/>
    </row>
    <row r="271" spans="2:7">
      <c r="B271" s="2385" t="s">
        <v>971</v>
      </c>
      <c r="C271" s="2375">
        <v>21.123021949974476</v>
      </c>
      <c r="D271" s="2375">
        <v>29.463422494360298</v>
      </c>
      <c r="E271" s="2375">
        <v>49.047013977128337</v>
      </c>
      <c r="F271" s="2375">
        <v>29.231039325842694</v>
      </c>
      <c r="G271" s="846"/>
    </row>
    <row r="272" spans="2:7">
      <c r="B272" s="2386" t="s">
        <v>957</v>
      </c>
      <c r="C272" s="979">
        <v>19.178620554136373</v>
      </c>
      <c r="D272" s="979">
        <v>28.158899923605809</v>
      </c>
      <c r="E272" s="979">
        <v>48.281663061763993</v>
      </c>
      <c r="F272" s="979">
        <v>27.79161080252825</v>
      </c>
      <c r="G272" s="846"/>
    </row>
    <row r="273" spans="2:7">
      <c r="B273" s="2386" t="s">
        <v>958</v>
      </c>
      <c r="C273" s="979">
        <v>23.225669358266043</v>
      </c>
      <c r="D273" s="979">
        <v>30.918697801261292</v>
      </c>
      <c r="E273" s="979">
        <v>49.905634942032897</v>
      </c>
      <c r="F273" s="979">
        <v>30.814198441120709</v>
      </c>
      <c r="G273" s="846"/>
    </row>
    <row r="274" spans="2:7">
      <c r="B274" s="2387" t="s">
        <v>12</v>
      </c>
      <c r="C274" s="2384"/>
      <c r="D274" s="2384"/>
      <c r="E274" s="2384"/>
      <c r="F274" s="2384"/>
      <c r="G274" s="846"/>
    </row>
    <row r="275" spans="2:7">
      <c r="B275" s="2385" t="s">
        <v>14</v>
      </c>
      <c r="C275" s="2375">
        <v>64.125151883353581</v>
      </c>
      <c r="D275" s="2375">
        <v>80.387931034482762</v>
      </c>
      <c r="E275" s="2375">
        <v>93.021582733812949</v>
      </c>
      <c r="F275" s="2375">
        <v>75.249928591830908</v>
      </c>
      <c r="G275" s="846"/>
    </row>
    <row r="276" spans="2:7">
      <c r="B276" s="2386" t="s">
        <v>957</v>
      </c>
      <c r="C276" s="979">
        <v>62.259194395796847</v>
      </c>
      <c r="D276" s="979">
        <v>79.21041579168417</v>
      </c>
      <c r="E276" s="979">
        <v>93.004418262150224</v>
      </c>
      <c r="F276" s="979">
        <v>73.71946964410327</v>
      </c>
      <c r="G276" s="846"/>
    </row>
    <row r="277" spans="2:7">
      <c r="B277" s="2386" t="s">
        <v>958</v>
      </c>
      <c r="C277" s="979">
        <v>66.149461684610515</v>
      </c>
      <c r="D277" s="979">
        <v>81.629039397963695</v>
      </c>
      <c r="E277" s="979">
        <v>93.037974683544306</v>
      </c>
      <c r="F277" s="979">
        <v>76.853341131744415</v>
      </c>
      <c r="G277" s="846"/>
    </row>
    <row r="278" spans="2:7">
      <c r="B278" s="2385" t="s">
        <v>966</v>
      </c>
      <c r="C278" s="2375">
        <v>93.910491562729277</v>
      </c>
      <c r="D278" s="2375">
        <v>98.6010612638688</v>
      </c>
      <c r="E278" s="2375">
        <v>99.285203716940671</v>
      </c>
      <c r="F278" s="2375">
        <v>96.692481445627621</v>
      </c>
      <c r="G278" s="846"/>
    </row>
    <row r="279" spans="2:7">
      <c r="B279" s="2386" t="s">
        <v>957</v>
      </c>
      <c r="C279" s="979">
        <v>92.212518195050947</v>
      </c>
      <c r="D279" s="979">
        <v>97.542533081285441</v>
      </c>
      <c r="E279" s="979">
        <v>100</v>
      </c>
      <c r="F279" s="979">
        <v>95.698576972833109</v>
      </c>
      <c r="G279" s="846"/>
    </row>
    <row r="280" spans="2:7">
      <c r="B280" s="2386" t="s">
        <v>958</v>
      </c>
      <c r="C280" s="979">
        <v>95.636094674556219</v>
      </c>
      <c r="D280" s="979">
        <v>99.704433497536954</v>
      </c>
      <c r="E280" s="979">
        <v>98.646820027063598</v>
      </c>
      <c r="F280" s="979">
        <v>97.68190598840954</v>
      </c>
      <c r="G280" s="846"/>
    </row>
    <row r="281" spans="2:7">
      <c r="B281" s="2385" t="s">
        <v>971</v>
      </c>
      <c r="C281" s="2375">
        <v>43.07931570762053</v>
      </c>
      <c r="D281" s="2375">
        <v>65.679781846513436</v>
      </c>
      <c r="E281" s="2375">
        <v>86.676321506154963</v>
      </c>
      <c r="F281" s="2375">
        <v>58.22444273635665</v>
      </c>
      <c r="G281" s="846"/>
    </row>
    <row r="282" spans="2:7">
      <c r="B282" s="2386" t="s">
        <v>957</v>
      </c>
      <c r="C282" s="979">
        <v>42.202729044834307</v>
      </c>
      <c r="D282" s="979">
        <v>64.550264550264544</v>
      </c>
      <c r="E282" s="979">
        <v>86.38968481375359</v>
      </c>
      <c r="F282" s="979">
        <v>57.034127178983553</v>
      </c>
      <c r="G282" s="846"/>
    </row>
    <row r="283" spans="2:7">
      <c r="B283" s="2386" t="s">
        <v>958</v>
      </c>
      <c r="C283" s="979">
        <v>44.075304540420817</v>
      </c>
      <c r="D283" s="979">
        <v>66.881028938906752</v>
      </c>
      <c r="E283" s="979">
        <v>86.969253294289899</v>
      </c>
      <c r="F283" s="979">
        <v>59.523171711759979</v>
      </c>
      <c r="G283" s="846"/>
    </row>
    <row r="284" spans="2:7">
      <c r="B284" s="977" t="s">
        <v>1195</v>
      </c>
      <c r="C284" s="831"/>
      <c r="D284" s="831"/>
      <c r="E284" s="831"/>
      <c r="F284" s="831"/>
      <c r="G284" s="846"/>
    </row>
    <row r="285" spans="2:7">
      <c r="B285" s="921" t="s">
        <v>1164</v>
      </c>
      <c r="C285" s="831"/>
      <c r="D285" s="831"/>
      <c r="E285" s="831"/>
      <c r="F285" s="831"/>
      <c r="G285" s="846"/>
    </row>
    <row r="286" spans="2:7">
      <c r="B286" s="921"/>
      <c r="C286" s="831"/>
      <c r="D286" s="831"/>
      <c r="E286" s="831"/>
      <c r="F286" s="831"/>
      <c r="G286" s="846"/>
    </row>
    <row r="287" spans="2:7" ht="15" customHeight="1">
      <c r="B287" s="2546" t="s">
        <v>1196</v>
      </c>
      <c r="C287" s="2546"/>
      <c r="D287" s="2546"/>
      <c r="E287" s="2546"/>
      <c r="F287" s="2546"/>
      <c r="G287" s="846"/>
    </row>
    <row r="288" spans="2:7" ht="15" customHeight="1">
      <c r="B288" s="2546"/>
      <c r="C288" s="2546"/>
      <c r="D288" s="2546"/>
      <c r="E288" s="2546"/>
      <c r="F288" s="2546"/>
      <c r="G288" s="846"/>
    </row>
    <row r="289" spans="2:7" s="906" customFormat="1" ht="15" customHeight="1">
      <c r="B289" s="2380" t="s">
        <v>1192</v>
      </c>
      <c r="C289" s="2381" t="s">
        <v>1193</v>
      </c>
      <c r="D289" s="2381" t="s">
        <v>1194</v>
      </c>
      <c r="E289" s="2381" t="s">
        <v>1154</v>
      </c>
      <c r="F289" s="2381" t="s">
        <v>14</v>
      </c>
      <c r="G289" s="978"/>
    </row>
    <row r="290" spans="2:7" ht="15" customHeight="1">
      <c r="B290" s="2382" t="s">
        <v>528</v>
      </c>
      <c r="C290" s="2383"/>
      <c r="D290" s="2383"/>
      <c r="E290" s="2383"/>
      <c r="F290" s="2383"/>
      <c r="G290" s="846"/>
    </row>
    <row r="291" spans="2:7" ht="15" customHeight="1">
      <c r="B291" s="2385" t="s">
        <v>9</v>
      </c>
      <c r="C291" s="2375">
        <v>62.5408345401273</v>
      </c>
      <c r="D291" s="2375">
        <v>48.975758789942901</v>
      </c>
      <c r="E291" s="2375">
        <v>39.494331252053897</v>
      </c>
      <c r="F291" s="2375">
        <v>53.623586873898212</v>
      </c>
      <c r="G291" s="846"/>
    </row>
    <row r="292" spans="2:7" ht="15" customHeight="1">
      <c r="B292" s="2386" t="s">
        <v>957</v>
      </c>
      <c r="C292" s="979">
        <v>65.064445505275799</v>
      </c>
      <c r="D292" s="979">
        <v>51.105860573878303</v>
      </c>
      <c r="E292" s="979">
        <v>43.313712485491628</v>
      </c>
      <c r="F292" s="979">
        <v>56.346931158528356</v>
      </c>
      <c r="G292" s="846"/>
    </row>
    <row r="293" spans="2:7" ht="15" customHeight="1">
      <c r="B293" s="2386" t="s">
        <v>958</v>
      </c>
      <c r="C293" s="979">
        <v>59.898660875859576</v>
      </c>
      <c r="D293" s="979">
        <v>46.72249420252512</v>
      </c>
      <c r="E293" s="979">
        <v>35.74336427291972</v>
      </c>
      <c r="F293" s="979">
        <v>50.798619405751374</v>
      </c>
      <c r="G293" s="846"/>
    </row>
    <row r="294" spans="2:7" ht="15" customHeight="1">
      <c r="B294" s="2385" t="s">
        <v>966</v>
      </c>
      <c r="C294" s="2375">
        <v>34.168467363585044</v>
      </c>
      <c r="D294" s="2375">
        <v>19.862587573372284</v>
      </c>
      <c r="E294" s="2375">
        <v>20.280055836677718</v>
      </c>
      <c r="F294" s="2375">
        <v>26.553540292283078</v>
      </c>
      <c r="G294" s="846"/>
    </row>
    <row r="295" spans="2:7" ht="15" customHeight="1">
      <c r="B295" s="2386" t="s">
        <v>957</v>
      </c>
      <c r="C295" s="979">
        <v>38.298692785254303</v>
      </c>
      <c r="D295" s="979">
        <v>23.4994427638911</v>
      </c>
      <c r="E295" s="979">
        <v>27.170299224233467</v>
      </c>
      <c r="F295" s="979">
        <v>31.116466441263217</v>
      </c>
      <c r="G295" s="846"/>
    </row>
    <row r="296" spans="2:7" ht="15" customHeight="1">
      <c r="B296" s="2386" t="s">
        <v>958</v>
      </c>
      <c r="C296" s="979">
        <v>29.957540493788333</v>
      </c>
      <c r="D296" s="979">
        <v>16.081871345029239</v>
      </c>
      <c r="E296" s="979">
        <v>14.112103174603174</v>
      </c>
      <c r="F296" s="979">
        <v>21.995041144130223</v>
      </c>
      <c r="G296" s="846"/>
    </row>
    <row r="297" spans="2:7" ht="15" customHeight="1">
      <c r="B297" s="2385" t="s">
        <v>971</v>
      </c>
      <c r="C297" s="2375">
        <v>84.163909618266246</v>
      </c>
      <c r="D297" s="2375">
        <v>74.066907564984263</v>
      </c>
      <c r="E297" s="2375">
        <v>56.590591523055423</v>
      </c>
      <c r="F297" s="2375">
        <v>75.759580191383336</v>
      </c>
      <c r="G297" s="846"/>
    </row>
    <row r="298" spans="2:7" ht="15" customHeight="1">
      <c r="B298" s="2386" t="s">
        <v>957</v>
      </c>
      <c r="C298" s="979">
        <v>85.001148897058826</v>
      </c>
      <c r="D298" s="979">
        <v>74.526135698527753</v>
      </c>
      <c r="E298" s="979">
        <v>56.460589651022865</v>
      </c>
      <c r="F298" s="979">
        <v>76.296517497831445</v>
      </c>
      <c r="G298" s="846"/>
    </row>
    <row r="299" spans="2:7" ht="15" customHeight="1">
      <c r="B299" s="2386" t="s">
        <v>958</v>
      </c>
      <c r="C299" s="979">
        <v>83.269401908736612</v>
      </c>
      <c r="D299" s="979">
        <v>73.573776832334175</v>
      </c>
      <c r="E299" s="979">
        <v>56.729226820660891</v>
      </c>
      <c r="F299" s="979">
        <v>75.185202087041176</v>
      </c>
      <c r="G299" s="846"/>
    </row>
    <row r="300" spans="2:7" ht="15" customHeight="1">
      <c r="B300" s="2382" t="s">
        <v>10</v>
      </c>
      <c r="C300" s="2384"/>
      <c r="D300" s="2384"/>
      <c r="E300" s="2384"/>
      <c r="F300" s="2384"/>
      <c r="G300" s="846"/>
    </row>
    <row r="301" spans="2:7" ht="15" customHeight="1">
      <c r="B301" s="2385" t="s">
        <v>14</v>
      </c>
      <c r="C301" s="2375">
        <v>69.739314395468284</v>
      </c>
      <c r="D301" s="2375">
        <v>57.478835476175391</v>
      </c>
      <c r="E301" s="2375">
        <v>46.549357733591414</v>
      </c>
      <c r="F301" s="2375">
        <v>61.342130040438661</v>
      </c>
      <c r="G301" s="846"/>
    </row>
    <row r="302" spans="2:7" ht="15" customHeight="1">
      <c r="B302" s="2386" t="s">
        <v>957</v>
      </c>
      <c r="C302" s="979">
        <v>71.4663396020714</v>
      </c>
      <c r="D302" s="979">
        <v>58.353879026955944</v>
      </c>
      <c r="E302" s="979">
        <v>48.902688589372659</v>
      </c>
      <c r="F302" s="979">
        <v>62.970597231272528</v>
      </c>
      <c r="G302" s="846"/>
    </row>
    <row r="303" spans="2:7" ht="15" customHeight="1">
      <c r="B303" s="2386" t="s">
        <v>958</v>
      </c>
      <c r="C303" s="979">
        <v>67.937085810176626</v>
      </c>
      <c r="D303" s="979">
        <v>56.554209543658551</v>
      </c>
      <c r="E303" s="979">
        <v>44.208087615838245</v>
      </c>
      <c r="F303" s="979">
        <v>59.65154485462628</v>
      </c>
      <c r="G303" s="846"/>
    </row>
    <row r="304" spans="2:7" ht="15" customHeight="1">
      <c r="B304" s="2385" t="s">
        <v>966</v>
      </c>
      <c r="C304" s="2375">
        <v>39.528213952821396</v>
      </c>
      <c r="D304" s="2375">
        <v>26.173461518687986</v>
      </c>
      <c r="E304" s="2375">
        <v>23.869937825575533</v>
      </c>
      <c r="F304" s="2375">
        <v>31.998244636859251</v>
      </c>
      <c r="G304" s="846"/>
    </row>
    <row r="305" spans="2:7" ht="15" customHeight="1">
      <c r="B305" s="2386" t="s">
        <v>957</v>
      </c>
      <c r="C305" s="979">
        <v>42.817640385706184</v>
      </c>
      <c r="D305" s="979">
        <v>28.209746822775944</v>
      </c>
      <c r="E305" s="979">
        <v>29.124520404604116</v>
      </c>
      <c r="F305" s="979">
        <v>35.292145754416552</v>
      </c>
      <c r="G305" s="846"/>
    </row>
    <row r="306" spans="2:7" ht="15" customHeight="1">
      <c r="B306" s="2386" t="s">
        <v>958</v>
      </c>
      <c r="C306" s="979">
        <v>36.163886874546776</v>
      </c>
      <c r="D306" s="979">
        <v>24.021991964474516</v>
      </c>
      <c r="E306" s="979">
        <v>18.985084306095978</v>
      </c>
      <c r="F306" s="979">
        <v>28.657873266249663</v>
      </c>
      <c r="G306" s="846"/>
    </row>
    <row r="307" spans="2:7" ht="15" customHeight="1">
      <c r="B307" s="2385" t="s">
        <v>971</v>
      </c>
      <c r="C307" s="2375">
        <v>88.911386645432827</v>
      </c>
      <c r="D307" s="2375">
        <v>79.291445765869042</v>
      </c>
      <c r="E307" s="2375">
        <v>62.895900199842544</v>
      </c>
      <c r="F307" s="2375">
        <v>81.012400434467779</v>
      </c>
      <c r="G307" s="846"/>
    </row>
    <row r="308" spans="2:7" ht="15" customHeight="1">
      <c r="B308" s="2386" t="s">
        <v>957</v>
      </c>
      <c r="C308" s="979">
        <v>89.356238377756142</v>
      </c>
      <c r="D308" s="979">
        <v>79.35578330893118</v>
      </c>
      <c r="E308" s="979">
        <v>62.344435225791159</v>
      </c>
      <c r="F308" s="979">
        <v>81.170920954018428</v>
      </c>
      <c r="G308" s="846"/>
    </row>
    <row r="309" spans="2:7" ht="15" customHeight="1">
      <c r="B309" s="2386" t="s">
        <v>958</v>
      </c>
      <c r="C309" s="979">
        <v>88.441199868969065</v>
      </c>
      <c r="D309" s="979">
        <v>79.223458336403155</v>
      </c>
      <c r="E309" s="979">
        <v>63.472015849430406</v>
      </c>
      <c r="F309" s="979">
        <v>80.845227579152919</v>
      </c>
      <c r="G309" s="846"/>
    </row>
    <row r="310" spans="2:7" ht="15" customHeight="1">
      <c r="B310" s="2382" t="s">
        <v>11</v>
      </c>
      <c r="C310" s="2384"/>
      <c r="D310" s="2384"/>
      <c r="E310" s="2384"/>
      <c r="F310" s="2384"/>
      <c r="G310" s="980"/>
    </row>
    <row r="311" spans="2:7" ht="15" customHeight="1">
      <c r="B311" s="2385" t="s">
        <v>14</v>
      </c>
      <c r="C311" s="2375">
        <v>54.071741986663035</v>
      </c>
      <c r="D311" s="2375">
        <v>39.408407222601141</v>
      </c>
      <c r="E311" s="2375">
        <v>33.201852169439206</v>
      </c>
      <c r="F311" s="2375">
        <v>45.04428806497917</v>
      </c>
      <c r="G311" s="2223"/>
    </row>
    <row r="312" spans="2:7" ht="15" customHeight="1">
      <c r="B312" s="2386" t="s">
        <v>957</v>
      </c>
      <c r="C312" s="979">
        <v>58.217418698201904</v>
      </c>
      <c r="D312" s="979">
        <v>43.837622933668129</v>
      </c>
      <c r="E312" s="979">
        <v>39.837114601512511</v>
      </c>
      <c r="F312" s="979">
        <v>49.858831630896361</v>
      </c>
      <c r="G312" s="2223"/>
    </row>
    <row r="313" spans="2:7" ht="15" customHeight="1">
      <c r="B313" s="2386" t="s">
        <v>958</v>
      </c>
      <c r="C313" s="979">
        <v>49.731046381812646</v>
      </c>
      <c r="D313" s="979">
        <v>34.71153846153846</v>
      </c>
      <c r="E313" s="979">
        <v>26.792537648909871</v>
      </c>
      <c r="F313" s="979">
        <v>40.065046054505743</v>
      </c>
      <c r="G313" s="973"/>
    </row>
    <row r="314" spans="2:7" ht="15" customHeight="1">
      <c r="B314" s="2385" t="s">
        <v>966</v>
      </c>
      <c r="C314" s="2375">
        <v>30.652079618294859</v>
      </c>
      <c r="D314" s="2375">
        <v>14.393007445775332</v>
      </c>
      <c r="E314" s="2375">
        <v>18.684401953652706</v>
      </c>
      <c r="F314" s="2375">
        <v>22.657528864831828</v>
      </c>
      <c r="G314" s="974"/>
    </row>
    <row r="315" spans="2:7" ht="15" customHeight="1">
      <c r="B315" s="2386" t="s">
        <v>957</v>
      </c>
      <c r="C315" s="979">
        <v>36.212338593974174</v>
      </c>
      <c r="D315" s="979">
        <v>20.31570841889117</v>
      </c>
      <c r="E315" s="979">
        <v>28.68741542625169</v>
      </c>
      <c r="F315" s="979">
        <v>29.280014108725368</v>
      </c>
      <c r="G315" s="975"/>
    </row>
    <row r="316" spans="2:7" ht="15" customHeight="1">
      <c r="B316" s="2386" t="s">
        <v>958</v>
      </c>
      <c r="C316" s="979">
        <v>25.004857198367979</v>
      </c>
      <c r="D316" s="979">
        <v>8.362733568535214</v>
      </c>
      <c r="E316" s="979">
        <v>10.136827905184042</v>
      </c>
      <c r="F316" s="979">
        <v>16.165283540802214</v>
      </c>
      <c r="G316" s="980"/>
    </row>
    <row r="317" spans="2:7" ht="15" customHeight="1">
      <c r="B317" s="2385" t="s">
        <v>971</v>
      </c>
      <c r="C317" s="2375">
        <v>78.876978050025528</v>
      </c>
      <c r="D317" s="2375">
        <v>70.536577505639713</v>
      </c>
      <c r="E317" s="2375">
        <v>50.952986022871663</v>
      </c>
      <c r="F317" s="2375">
        <v>70.768960674157299</v>
      </c>
      <c r="G317" s="980"/>
    </row>
    <row r="318" spans="2:7" ht="15" customHeight="1">
      <c r="B318" s="2386" t="s">
        <v>957</v>
      </c>
      <c r="C318" s="979">
        <v>80.821379445863627</v>
      </c>
      <c r="D318" s="979">
        <v>71.841100076394198</v>
      </c>
      <c r="E318" s="979">
        <v>51.718336938236</v>
      </c>
      <c r="F318" s="979">
        <v>72.208389197471746</v>
      </c>
      <c r="G318" s="980"/>
    </row>
    <row r="319" spans="2:7" ht="15" customHeight="1">
      <c r="B319" s="2386" t="s">
        <v>958</v>
      </c>
      <c r="C319" s="979">
        <v>76.774330641733954</v>
      </c>
      <c r="D319" s="979">
        <v>69.081302198738697</v>
      </c>
      <c r="E319" s="979">
        <v>50.094365057967103</v>
      </c>
      <c r="F319" s="979">
        <v>69.185801558879291</v>
      </c>
      <c r="G319" s="980"/>
    </row>
    <row r="320" spans="2:7" ht="15" customHeight="1">
      <c r="B320" s="2382" t="s">
        <v>12</v>
      </c>
      <c r="C320" s="2384"/>
      <c r="D320" s="2384"/>
      <c r="E320" s="2384"/>
      <c r="F320" s="2384"/>
      <c r="G320" s="980"/>
    </row>
    <row r="321" spans="2:7" ht="15" customHeight="1">
      <c r="B321" s="2385" t="s">
        <v>14</v>
      </c>
      <c r="C321" s="2375">
        <v>35.874848116646412</v>
      </c>
      <c r="D321" s="2375">
        <v>19.612068965517242</v>
      </c>
      <c r="E321" s="2375">
        <v>6.9784172661870505</v>
      </c>
      <c r="F321" s="2375">
        <v>24.750071408169095</v>
      </c>
      <c r="G321" s="980"/>
    </row>
    <row r="322" spans="2:7" ht="15" customHeight="1">
      <c r="B322" s="2386" t="s">
        <v>957</v>
      </c>
      <c r="C322" s="979">
        <v>37.740805604203153</v>
      </c>
      <c r="D322" s="979">
        <v>20.789584208315834</v>
      </c>
      <c r="E322" s="979">
        <v>6.9955817378497791</v>
      </c>
      <c r="F322" s="979">
        <v>26.280530355896719</v>
      </c>
      <c r="G322" s="980"/>
    </row>
    <row r="323" spans="2:7" ht="15" customHeight="1">
      <c r="B323" s="2386" t="s">
        <v>958</v>
      </c>
      <c r="C323" s="979">
        <v>33.850538315389485</v>
      </c>
      <c r="D323" s="979">
        <v>18.370960602036298</v>
      </c>
      <c r="E323" s="979">
        <v>6.962025316455696</v>
      </c>
      <c r="F323" s="979">
        <v>23.146658868255592</v>
      </c>
      <c r="G323" s="980"/>
    </row>
    <row r="324" spans="2:7" ht="15" customHeight="1">
      <c r="B324" s="2385" t="s">
        <v>966</v>
      </c>
      <c r="C324" s="2375">
        <v>6.0895084372707267</v>
      </c>
      <c r="D324" s="2375">
        <v>1.3989387361312107</v>
      </c>
      <c r="E324" s="2375">
        <v>0.71479628305932807</v>
      </c>
      <c r="F324" s="2375">
        <v>3.3075185543723782</v>
      </c>
      <c r="G324" s="980"/>
    </row>
    <row r="325" spans="2:7" ht="15" customHeight="1">
      <c r="B325" s="2386" t="s">
        <v>957</v>
      </c>
      <c r="C325" s="979">
        <v>7.7874818049490537</v>
      </c>
      <c r="D325" s="979">
        <v>2.4574669187145557</v>
      </c>
      <c r="E325" s="979">
        <v>0</v>
      </c>
      <c r="F325" s="979">
        <v>4.3014230271668819</v>
      </c>
      <c r="G325" s="980"/>
    </row>
    <row r="326" spans="2:7" ht="15" customHeight="1">
      <c r="B326" s="2386" t="s">
        <v>958</v>
      </c>
      <c r="C326" s="979">
        <v>4.3639053254437874</v>
      </c>
      <c r="D326" s="979">
        <v>0.29556650246305421</v>
      </c>
      <c r="E326" s="979">
        <v>1.3531799729364005</v>
      </c>
      <c r="F326" s="979">
        <v>2.3180940115904698</v>
      </c>
      <c r="G326" s="980"/>
    </row>
    <row r="327" spans="2:7" ht="15" customHeight="1">
      <c r="B327" s="2385" t="s">
        <v>971</v>
      </c>
      <c r="C327" s="2375">
        <v>56.920684292379477</v>
      </c>
      <c r="D327" s="2375">
        <v>34.320218153486557</v>
      </c>
      <c r="E327" s="2375">
        <v>13.323678493845041</v>
      </c>
      <c r="F327" s="2375">
        <v>41.775557263643357</v>
      </c>
      <c r="G327" s="980"/>
    </row>
    <row r="328" spans="2:7" ht="15" customHeight="1">
      <c r="B328" s="2386" t="s">
        <v>957</v>
      </c>
      <c r="C328" s="979">
        <v>57.797270955165693</v>
      </c>
      <c r="D328" s="979">
        <v>35.449735449735449</v>
      </c>
      <c r="E328" s="979">
        <v>13.610315186246419</v>
      </c>
      <c r="F328" s="979">
        <v>42.965872821016447</v>
      </c>
      <c r="G328" s="980"/>
    </row>
    <row r="329" spans="2:7" ht="15" customHeight="1">
      <c r="B329" s="2386" t="s">
        <v>958</v>
      </c>
      <c r="C329" s="979">
        <v>55.924695459579176</v>
      </c>
      <c r="D329" s="979">
        <v>33.118971061093248</v>
      </c>
      <c r="E329" s="979">
        <v>13.030746705710103</v>
      </c>
      <c r="F329" s="979">
        <v>40.476828288240021</v>
      </c>
      <c r="G329" s="980"/>
    </row>
    <row r="330" spans="2:7">
      <c r="B330" s="2176" t="s">
        <v>969</v>
      </c>
      <c r="C330" s="2223"/>
      <c r="D330" s="2223"/>
      <c r="E330" s="2223"/>
      <c r="F330" s="2223"/>
      <c r="G330" s="980"/>
    </row>
    <row r="331" spans="2:7">
      <c r="G331" s="980"/>
    </row>
    <row r="332" spans="2:7">
      <c r="B332" s="2555" t="s">
        <v>1197</v>
      </c>
      <c r="C332" s="2555"/>
      <c r="D332" s="2555"/>
      <c r="E332" s="2555"/>
      <c r="F332" s="2555"/>
      <c r="G332" s="980"/>
    </row>
    <row r="333" spans="2:7">
      <c r="B333" s="2555"/>
      <c r="C333" s="2555"/>
      <c r="D333" s="2555"/>
      <c r="E333" s="2555"/>
      <c r="F333" s="2555"/>
      <c r="G333" s="980"/>
    </row>
    <row r="334" spans="2:7" s="906" customFormat="1" ht="12.75">
      <c r="B334" s="2390" t="s">
        <v>1198</v>
      </c>
      <c r="C334" s="2391" t="s">
        <v>1166</v>
      </c>
      <c r="D334" s="2392" t="s">
        <v>1167</v>
      </c>
      <c r="E334" s="2392" t="s">
        <v>1168</v>
      </c>
      <c r="F334" s="2392" t="s">
        <v>1169</v>
      </c>
      <c r="G334" s="981"/>
    </row>
    <row r="335" spans="2:7">
      <c r="B335" s="2565" t="s">
        <v>528</v>
      </c>
      <c r="C335" s="2565"/>
      <c r="D335" s="2312">
        <v>91.688460281137623</v>
      </c>
      <c r="E335" s="2312">
        <v>87.420904895570672</v>
      </c>
      <c r="F335" s="2389">
        <v>84.25869741100324</v>
      </c>
      <c r="G335" s="980"/>
    </row>
    <row r="336" spans="2:7">
      <c r="B336" s="2393" t="s">
        <v>1011</v>
      </c>
      <c r="C336" s="811">
        <v>67.822481329582303</v>
      </c>
      <c r="D336" s="811">
        <v>74.513153793764204</v>
      </c>
      <c r="E336" s="811">
        <v>69.993721222268732</v>
      </c>
      <c r="F336" s="983">
        <v>68.590015829504651</v>
      </c>
      <c r="G336" s="980"/>
    </row>
    <row r="337" spans="2:7">
      <c r="B337" s="2393" t="s">
        <v>1012</v>
      </c>
      <c r="C337" s="811">
        <v>129.64449691722419</v>
      </c>
      <c r="D337" s="811">
        <v>128.41851686286196</v>
      </c>
      <c r="E337" s="811">
        <v>126.21766918160633</v>
      </c>
      <c r="F337" s="983">
        <v>119.90859192197512</v>
      </c>
      <c r="G337" s="980"/>
    </row>
    <row r="338" spans="2:7">
      <c r="B338" s="2393" t="s">
        <v>12</v>
      </c>
      <c r="C338" s="811">
        <v>100.64891172096797</v>
      </c>
      <c r="D338" s="811">
        <v>92.845085053889107</v>
      </c>
      <c r="E338" s="811">
        <v>85.459183673469383</v>
      </c>
      <c r="F338" s="983">
        <v>83.48169014084506</v>
      </c>
      <c r="G338" s="980"/>
    </row>
    <row r="339" spans="2:7">
      <c r="B339" s="2394" t="s">
        <v>1176</v>
      </c>
      <c r="C339" s="810">
        <v>265.31233837135795</v>
      </c>
      <c r="D339" s="810">
        <v>318.12763584399289</v>
      </c>
      <c r="E339" s="810">
        <v>334.20984884704501</v>
      </c>
      <c r="F339" s="982">
        <v>270.91165000146617</v>
      </c>
      <c r="G339" s="980"/>
    </row>
    <row r="340" spans="2:7">
      <c r="B340" s="2393" t="s">
        <v>1011</v>
      </c>
      <c r="C340" s="811">
        <v>254.91055562137186</v>
      </c>
      <c r="D340" s="811">
        <v>338.41125807443865</v>
      </c>
      <c r="E340" s="811">
        <v>377.49358426005131</v>
      </c>
      <c r="F340" s="983">
        <v>263.13470901924416</v>
      </c>
      <c r="G340" s="980"/>
    </row>
    <row r="341" spans="2:7">
      <c r="B341" s="2393" t="s">
        <v>1012</v>
      </c>
      <c r="C341" s="811">
        <v>310.22810890360557</v>
      </c>
      <c r="D341" s="811">
        <v>348.82641217436162</v>
      </c>
      <c r="E341" s="811">
        <v>368.80809940174873</v>
      </c>
      <c r="F341" s="983">
        <v>330.30303030303031</v>
      </c>
      <c r="G341" s="980"/>
    </row>
    <row r="342" spans="2:7">
      <c r="B342" s="2393" t="s">
        <v>12</v>
      </c>
      <c r="C342" s="811">
        <v>164.8960739030023</v>
      </c>
      <c r="D342" s="811">
        <v>165.06410256410254</v>
      </c>
      <c r="E342" s="811">
        <v>143.98188093183779</v>
      </c>
      <c r="F342" s="983">
        <v>147.46835443037975</v>
      </c>
      <c r="G342" s="980"/>
    </row>
    <row r="343" spans="2:7">
      <c r="B343" s="2394" t="s">
        <v>1177</v>
      </c>
      <c r="C343" s="810">
        <v>24.74727622733549</v>
      </c>
      <c r="D343" s="810">
        <v>30.34323214201407</v>
      </c>
      <c r="E343" s="810">
        <v>31.473545547014393</v>
      </c>
      <c r="F343" s="982">
        <v>32.968051246928006</v>
      </c>
      <c r="G343" s="980"/>
    </row>
    <row r="344" spans="2:7">
      <c r="B344" s="2393" t="s">
        <v>1011</v>
      </c>
      <c r="C344" s="811">
        <v>23.727086154662345</v>
      </c>
      <c r="D344" s="811">
        <v>27.902207130730051</v>
      </c>
      <c r="E344" s="811">
        <v>27.133659234529627</v>
      </c>
      <c r="F344" s="983">
        <v>29.722531035760607</v>
      </c>
      <c r="G344" s="980"/>
    </row>
    <row r="345" spans="2:7">
      <c r="B345" s="2393" t="s">
        <v>1012</v>
      </c>
      <c r="C345" s="811">
        <v>29.577981651376145</v>
      </c>
      <c r="D345" s="811">
        <v>38.892963156975732</v>
      </c>
      <c r="E345" s="811">
        <v>45.057888902574213</v>
      </c>
      <c r="F345" s="983">
        <v>44.113272651555711</v>
      </c>
      <c r="G345" s="980"/>
    </row>
    <row r="346" spans="2:7">
      <c r="B346" s="2393" t="s">
        <v>12</v>
      </c>
      <c r="C346" s="811">
        <v>9.9445712422562771</v>
      </c>
      <c r="D346" s="811">
        <v>12.482853223593965</v>
      </c>
      <c r="E346" s="811">
        <v>10.011123470522804</v>
      </c>
      <c r="F346" s="983">
        <v>10.133010882708584</v>
      </c>
      <c r="G346" s="980"/>
    </row>
    <row r="347" spans="2:7">
      <c r="B347" s="2176" t="s">
        <v>969</v>
      </c>
      <c r="C347" s="984"/>
      <c r="D347" s="984"/>
      <c r="E347" s="984"/>
      <c r="F347" s="2223"/>
      <c r="G347" s="980"/>
    </row>
    <row r="348" spans="2:7">
      <c r="G348" s="980"/>
    </row>
    <row r="349" spans="2:7" ht="15.75" customHeight="1">
      <c r="B349" s="788" t="s">
        <v>1200</v>
      </c>
      <c r="C349" s="788"/>
      <c r="D349" s="788"/>
      <c r="E349" s="788"/>
      <c r="G349" s="980"/>
    </row>
    <row r="350" spans="2:7" s="906" customFormat="1" ht="12.75">
      <c r="B350" s="2349" t="s">
        <v>1201</v>
      </c>
      <c r="C350" s="2350"/>
      <c r="D350" s="2350" t="s">
        <v>957</v>
      </c>
      <c r="E350" s="2350" t="s">
        <v>958</v>
      </c>
      <c r="F350" s="2350" t="s">
        <v>14</v>
      </c>
      <c r="G350" s="981"/>
    </row>
    <row r="351" spans="2:7">
      <c r="B351" s="2403" t="s">
        <v>14</v>
      </c>
      <c r="C351" s="2395"/>
      <c r="D351" s="2366">
        <v>4281</v>
      </c>
      <c r="E351" s="2366">
        <v>6573</v>
      </c>
      <c r="F351" s="2353">
        <v>10854</v>
      </c>
      <c r="G351" s="980"/>
    </row>
    <row r="352" spans="2:7">
      <c r="B352" s="2396" t="s">
        <v>1151</v>
      </c>
      <c r="C352" s="912"/>
      <c r="D352" s="986">
        <v>0</v>
      </c>
      <c r="E352" s="986">
        <v>634</v>
      </c>
      <c r="F352" s="2218">
        <v>634</v>
      </c>
      <c r="G352" s="980"/>
    </row>
    <row r="353" spans="2:6">
      <c r="B353" s="2396" t="s">
        <v>1193</v>
      </c>
      <c r="C353" s="912"/>
      <c r="D353" s="986">
        <v>1093</v>
      </c>
      <c r="E353" s="986">
        <v>2306</v>
      </c>
      <c r="F353" s="2218">
        <v>3399</v>
      </c>
    </row>
    <row r="354" spans="2:6">
      <c r="B354" s="2396" t="s">
        <v>1194</v>
      </c>
      <c r="C354" s="912"/>
      <c r="D354" s="986">
        <v>1199</v>
      </c>
      <c r="E354" s="986">
        <v>1105</v>
      </c>
      <c r="F354" s="2218">
        <v>2304</v>
      </c>
    </row>
    <row r="355" spans="2:6">
      <c r="B355" s="2396" t="s">
        <v>1154</v>
      </c>
      <c r="C355" s="912"/>
      <c r="D355" s="986">
        <v>927</v>
      </c>
      <c r="E355" s="986">
        <v>1126</v>
      </c>
      <c r="F355" s="2218">
        <v>2053</v>
      </c>
    </row>
    <row r="356" spans="2:6">
      <c r="B356" s="2397" t="s">
        <v>1155</v>
      </c>
      <c r="C356" s="912"/>
      <c r="D356" s="986">
        <v>1062</v>
      </c>
      <c r="E356" s="986">
        <v>1402</v>
      </c>
      <c r="F356" s="2218">
        <v>2464</v>
      </c>
    </row>
    <row r="357" spans="2:6">
      <c r="B357" s="929" t="s">
        <v>1148</v>
      </c>
      <c r="C357" s="931"/>
    </row>
    <row r="358" spans="2:6">
      <c r="B358" s="988" t="s">
        <v>2286</v>
      </c>
      <c r="C358" s="931"/>
      <c r="D358" s="931"/>
      <c r="E358" s="931"/>
    </row>
    <row r="360" spans="2:6">
      <c r="B360" s="2546" t="s">
        <v>1202</v>
      </c>
      <c r="C360" s="2546"/>
      <c r="D360" s="2546"/>
      <c r="E360" s="2546"/>
      <c r="F360" s="2546"/>
    </row>
    <row r="361" spans="2:6" ht="15" customHeight="1">
      <c r="B361" s="2546"/>
      <c r="C361" s="2546"/>
      <c r="D361" s="2546"/>
      <c r="E361" s="2546"/>
      <c r="F361" s="2546"/>
    </row>
    <row r="362" spans="2:6" s="906" customFormat="1" ht="15" customHeight="1">
      <c r="B362" s="2349" t="s">
        <v>1203</v>
      </c>
      <c r="C362" s="2350" t="s">
        <v>1193</v>
      </c>
      <c r="D362" s="2350" t="s">
        <v>1194</v>
      </c>
      <c r="E362" s="2350" t="s">
        <v>1154</v>
      </c>
      <c r="F362" s="2350" t="s">
        <v>14</v>
      </c>
    </row>
    <row r="363" spans="2:6">
      <c r="B363" s="2361" t="s">
        <v>528</v>
      </c>
      <c r="C363" s="2398"/>
      <c r="D363" s="2398"/>
      <c r="E363" s="2398"/>
      <c r="F363" s="2398"/>
    </row>
    <row r="364" spans="2:6">
      <c r="B364" s="2401" t="s">
        <v>9</v>
      </c>
      <c r="C364" s="990">
        <v>3399</v>
      </c>
      <c r="D364" s="990">
        <v>2304</v>
      </c>
      <c r="E364" s="990">
        <v>2053</v>
      </c>
      <c r="F364" s="990">
        <v>7756</v>
      </c>
    </row>
    <row r="365" spans="2:6">
      <c r="B365" s="2402" t="s">
        <v>957</v>
      </c>
      <c r="C365" s="951">
        <v>1093</v>
      </c>
      <c r="D365" s="951">
        <v>1199</v>
      </c>
      <c r="E365" s="951">
        <v>927</v>
      </c>
      <c r="F365" s="951">
        <v>3219</v>
      </c>
    </row>
    <row r="366" spans="2:6">
      <c r="B366" s="2402" t="s">
        <v>958</v>
      </c>
      <c r="C366" s="951">
        <v>2306</v>
      </c>
      <c r="D366" s="951">
        <v>1105</v>
      </c>
      <c r="E366" s="951">
        <v>1126</v>
      </c>
      <c r="F366" s="951">
        <v>4537</v>
      </c>
    </row>
    <row r="367" spans="2:6">
      <c r="B367" s="2401" t="s">
        <v>966</v>
      </c>
      <c r="C367" s="990">
        <v>1570</v>
      </c>
      <c r="D367" s="990">
        <v>948</v>
      </c>
      <c r="E367" s="990">
        <v>680</v>
      </c>
      <c r="F367" s="990">
        <v>3198</v>
      </c>
    </row>
    <row r="368" spans="2:6">
      <c r="B368" s="2402" t="s">
        <v>957</v>
      </c>
      <c r="C368" s="951">
        <v>101</v>
      </c>
      <c r="D368" s="951">
        <v>203</v>
      </c>
      <c r="E368" s="951">
        <v>78</v>
      </c>
      <c r="F368" s="951">
        <v>382</v>
      </c>
    </row>
    <row r="369" spans="2:10">
      <c r="B369" s="2402" t="s">
        <v>958</v>
      </c>
      <c r="C369" s="951">
        <v>1469</v>
      </c>
      <c r="D369" s="951">
        <v>745</v>
      </c>
      <c r="E369" s="951">
        <v>602</v>
      </c>
      <c r="F369" s="951">
        <v>2816</v>
      </c>
    </row>
    <row r="370" spans="2:10">
      <c r="B370" s="2401" t="s">
        <v>971</v>
      </c>
      <c r="C370" s="990">
        <v>1829</v>
      </c>
      <c r="D370" s="990">
        <v>1356</v>
      </c>
      <c r="E370" s="990">
        <v>1373</v>
      </c>
      <c r="F370" s="990">
        <v>4558</v>
      </c>
    </row>
    <row r="371" spans="2:10">
      <c r="B371" s="2402" t="s">
        <v>957</v>
      </c>
      <c r="C371" s="951">
        <v>992</v>
      </c>
      <c r="D371" s="951">
        <v>996</v>
      </c>
      <c r="E371" s="951">
        <v>849</v>
      </c>
      <c r="F371" s="951">
        <v>2837</v>
      </c>
    </row>
    <row r="372" spans="2:10">
      <c r="B372" s="2402" t="s">
        <v>958</v>
      </c>
      <c r="C372" s="951">
        <v>837</v>
      </c>
      <c r="D372" s="951">
        <v>360</v>
      </c>
      <c r="E372" s="951">
        <v>524</v>
      </c>
      <c r="F372" s="951">
        <v>1721</v>
      </c>
    </row>
    <row r="373" spans="2:10" ht="15" customHeight="1">
      <c r="B373" s="2361" t="s">
        <v>10</v>
      </c>
      <c r="C373" s="2399"/>
      <c r="D373" s="2399"/>
      <c r="E373" s="2399"/>
      <c r="F373" s="2400"/>
      <c r="G373" s="991"/>
      <c r="H373" s="992"/>
      <c r="I373" s="992"/>
      <c r="J373" s="992"/>
    </row>
    <row r="374" spans="2:10" ht="15" customHeight="1">
      <c r="B374" s="2401" t="s">
        <v>14</v>
      </c>
      <c r="C374" s="990">
        <v>1603</v>
      </c>
      <c r="D374" s="990">
        <v>1227</v>
      </c>
      <c r="E374" s="990">
        <v>1092</v>
      </c>
      <c r="F374" s="990">
        <v>3922</v>
      </c>
      <c r="G374" s="993"/>
    </row>
    <row r="375" spans="2:10">
      <c r="B375" s="2402" t="s">
        <v>957</v>
      </c>
      <c r="C375" s="951">
        <v>537</v>
      </c>
      <c r="D375" s="951">
        <v>586</v>
      </c>
      <c r="E375" s="951">
        <v>479</v>
      </c>
      <c r="F375" s="951">
        <v>1602</v>
      </c>
      <c r="G375" s="994"/>
    </row>
    <row r="376" spans="2:10">
      <c r="B376" s="2402" t="s">
        <v>958</v>
      </c>
      <c r="C376" s="951">
        <v>1066</v>
      </c>
      <c r="D376" s="951">
        <v>641</v>
      </c>
      <c r="E376" s="951">
        <v>613</v>
      </c>
      <c r="F376" s="951">
        <v>2320</v>
      </c>
      <c r="G376" s="995"/>
      <c r="H376" s="994"/>
    </row>
    <row r="377" spans="2:10" ht="15" customHeight="1">
      <c r="B377" s="2401" t="s">
        <v>966</v>
      </c>
      <c r="C377" s="990">
        <v>706</v>
      </c>
      <c r="D377" s="990">
        <v>507</v>
      </c>
      <c r="E377" s="990">
        <v>349</v>
      </c>
      <c r="F377" s="990">
        <v>1562</v>
      </c>
      <c r="G377" s="996"/>
      <c r="H377" s="994"/>
    </row>
    <row r="378" spans="2:10">
      <c r="B378" s="2402" t="s">
        <v>957</v>
      </c>
      <c r="C378" s="951">
        <v>55</v>
      </c>
      <c r="D378" s="951">
        <v>116</v>
      </c>
      <c r="E378" s="951">
        <v>51</v>
      </c>
      <c r="F378" s="951">
        <v>222</v>
      </c>
      <c r="G378" s="996"/>
      <c r="H378" s="994"/>
    </row>
    <row r="379" spans="2:10">
      <c r="B379" s="2402" t="s">
        <v>958</v>
      </c>
      <c r="C379" s="951">
        <v>651</v>
      </c>
      <c r="D379" s="951">
        <v>391</v>
      </c>
      <c r="E379" s="951">
        <v>298</v>
      </c>
      <c r="F379" s="951">
        <v>1340</v>
      </c>
      <c r="G379" s="995"/>
      <c r="H379" s="994"/>
    </row>
    <row r="380" spans="2:10">
      <c r="B380" s="2401" t="s">
        <v>971</v>
      </c>
      <c r="C380" s="990">
        <v>897</v>
      </c>
      <c r="D380" s="990">
        <v>720</v>
      </c>
      <c r="E380" s="990">
        <v>743</v>
      </c>
      <c r="F380" s="990">
        <v>2360</v>
      </c>
      <c r="G380" s="996"/>
      <c r="H380" s="994"/>
    </row>
    <row r="381" spans="2:10">
      <c r="B381" s="2402" t="s">
        <v>957</v>
      </c>
      <c r="C381" s="951">
        <v>482</v>
      </c>
      <c r="D381" s="951">
        <v>470</v>
      </c>
      <c r="E381" s="951">
        <v>428</v>
      </c>
      <c r="F381" s="951">
        <v>1380</v>
      </c>
      <c r="G381" s="996"/>
      <c r="H381" s="994"/>
    </row>
    <row r="382" spans="2:10">
      <c r="B382" s="2402" t="s">
        <v>958</v>
      </c>
      <c r="C382" s="951">
        <v>415</v>
      </c>
      <c r="D382" s="951">
        <v>250</v>
      </c>
      <c r="E382" s="951">
        <v>315</v>
      </c>
      <c r="F382" s="951">
        <v>980</v>
      </c>
      <c r="G382" s="995"/>
      <c r="H382" s="994"/>
    </row>
    <row r="383" spans="2:10">
      <c r="B383" s="2361" t="s">
        <v>11</v>
      </c>
      <c r="C383" s="2399"/>
      <c r="D383" s="2399"/>
      <c r="E383" s="2399"/>
      <c r="F383" s="2400"/>
      <c r="G383" s="996"/>
      <c r="H383" s="994"/>
    </row>
    <row r="384" spans="2:10" ht="15" customHeight="1">
      <c r="B384" s="2401" t="s">
        <v>14</v>
      </c>
      <c r="C384" s="990">
        <v>1390</v>
      </c>
      <c r="D384" s="990">
        <v>936</v>
      </c>
      <c r="E384" s="990">
        <v>834</v>
      </c>
      <c r="F384" s="990">
        <v>3160</v>
      </c>
      <c r="G384" s="996"/>
      <c r="H384" s="994"/>
    </row>
    <row r="385" spans="2:8">
      <c r="B385" s="2402" t="s">
        <v>957</v>
      </c>
      <c r="C385" s="951">
        <v>437</v>
      </c>
      <c r="D385" s="951">
        <v>555</v>
      </c>
      <c r="E385" s="951">
        <v>406</v>
      </c>
      <c r="F385" s="951">
        <v>1398</v>
      </c>
      <c r="G385" s="2223"/>
      <c r="H385" s="994"/>
    </row>
    <row r="386" spans="2:8">
      <c r="B386" s="2402" t="s">
        <v>958</v>
      </c>
      <c r="C386" s="951">
        <v>953</v>
      </c>
      <c r="D386" s="951">
        <v>381</v>
      </c>
      <c r="E386" s="951">
        <v>428</v>
      </c>
      <c r="F386" s="951">
        <v>1762</v>
      </c>
      <c r="G386" s="995"/>
      <c r="H386" s="994"/>
    </row>
    <row r="387" spans="2:8" ht="15" customHeight="1">
      <c r="B387" s="2401" t="s">
        <v>966</v>
      </c>
      <c r="C387" s="990">
        <v>756</v>
      </c>
      <c r="D387" s="990">
        <v>414</v>
      </c>
      <c r="E387" s="990">
        <v>326</v>
      </c>
      <c r="F387" s="990">
        <v>1496</v>
      </c>
      <c r="G387" s="996"/>
      <c r="H387" s="994"/>
    </row>
    <row r="388" spans="2:8">
      <c r="B388" s="2402" t="s">
        <v>957</v>
      </c>
      <c r="C388" s="951">
        <v>45</v>
      </c>
      <c r="D388" s="951">
        <v>86</v>
      </c>
      <c r="E388" s="951">
        <v>27</v>
      </c>
      <c r="F388" s="951">
        <v>158</v>
      </c>
      <c r="G388" s="996"/>
      <c r="H388" s="994"/>
    </row>
    <row r="389" spans="2:8">
      <c r="B389" s="2402" t="s">
        <v>958</v>
      </c>
      <c r="C389" s="951">
        <v>711</v>
      </c>
      <c r="D389" s="951">
        <v>328</v>
      </c>
      <c r="E389" s="951">
        <v>299</v>
      </c>
      <c r="F389" s="951">
        <v>1338</v>
      </c>
      <c r="G389" s="995"/>
      <c r="H389" s="994"/>
    </row>
    <row r="390" spans="2:8">
      <c r="B390" s="2401" t="s">
        <v>971</v>
      </c>
      <c r="C390" s="990">
        <v>634</v>
      </c>
      <c r="D390" s="990">
        <v>522</v>
      </c>
      <c r="E390" s="990">
        <v>508</v>
      </c>
      <c r="F390" s="990">
        <v>1664</v>
      </c>
      <c r="G390" s="996"/>
      <c r="H390" s="994"/>
    </row>
    <row r="391" spans="2:8">
      <c r="B391" s="2402" t="s">
        <v>957</v>
      </c>
      <c r="C391" s="951">
        <v>392</v>
      </c>
      <c r="D391" s="951">
        <v>469</v>
      </c>
      <c r="E391" s="951">
        <v>379</v>
      </c>
      <c r="F391" s="951">
        <v>1240</v>
      </c>
      <c r="G391" s="996"/>
      <c r="H391" s="994"/>
    </row>
    <row r="392" spans="2:8">
      <c r="B392" s="2402" t="s">
        <v>958</v>
      </c>
      <c r="C392" s="951">
        <v>242</v>
      </c>
      <c r="D392" s="951">
        <v>53</v>
      </c>
      <c r="E392" s="951">
        <v>129</v>
      </c>
      <c r="F392" s="951">
        <v>424</v>
      </c>
      <c r="G392" s="995"/>
      <c r="H392" s="994"/>
    </row>
    <row r="393" spans="2:8">
      <c r="B393" s="2361" t="s">
        <v>12</v>
      </c>
      <c r="C393" s="2399"/>
      <c r="D393" s="2399"/>
      <c r="E393" s="2399"/>
      <c r="F393" s="2400"/>
      <c r="G393" s="996"/>
      <c r="H393" s="994"/>
    </row>
    <row r="394" spans="2:8">
      <c r="B394" s="2401" t="s">
        <v>14</v>
      </c>
      <c r="C394" s="990">
        <v>406</v>
      </c>
      <c r="D394" s="990">
        <v>141</v>
      </c>
      <c r="E394" s="990">
        <v>127</v>
      </c>
      <c r="F394" s="990">
        <v>674</v>
      </c>
      <c r="G394" s="996"/>
      <c r="H394" s="994"/>
    </row>
    <row r="395" spans="2:8">
      <c r="B395" s="2402" t="s">
        <v>957</v>
      </c>
      <c r="C395" s="951">
        <v>119</v>
      </c>
      <c r="D395" s="951">
        <v>58</v>
      </c>
      <c r="E395" s="951">
        <v>42</v>
      </c>
      <c r="F395" s="951">
        <v>219</v>
      </c>
      <c r="G395" s="2223"/>
      <c r="H395" s="994"/>
    </row>
    <row r="396" spans="2:8">
      <c r="B396" s="2402" t="s">
        <v>958</v>
      </c>
      <c r="C396" s="951">
        <v>287</v>
      </c>
      <c r="D396" s="951">
        <v>83</v>
      </c>
      <c r="E396" s="951">
        <v>85</v>
      </c>
      <c r="F396" s="951">
        <v>455</v>
      </c>
      <c r="G396" s="995"/>
      <c r="H396" s="994"/>
    </row>
    <row r="397" spans="2:8">
      <c r="B397" s="2401" t="s">
        <v>966</v>
      </c>
      <c r="C397" s="990">
        <v>108</v>
      </c>
      <c r="D397" s="990">
        <v>27</v>
      </c>
      <c r="E397" s="990">
        <v>5</v>
      </c>
      <c r="F397" s="990">
        <v>140</v>
      </c>
      <c r="G397" s="996"/>
      <c r="H397" s="994"/>
    </row>
    <row r="398" spans="2:8">
      <c r="B398" s="2402" t="s">
        <v>957</v>
      </c>
      <c r="C398" s="951">
        <v>1</v>
      </c>
      <c r="D398" s="951">
        <v>1</v>
      </c>
      <c r="E398" s="951">
        <v>0</v>
      </c>
      <c r="F398" s="951">
        <v>2</v>
      </c>
      <c r="G398" s="996"/>
      <c r="H398" s="994"/>
    </row>
    <row r="399" spans="2:8">
      <c r="B399" s="2402" t="s">
        <v>958</v>
      </c>
      <c r="C399" s="951">
        <v>107</v>
      </c>
      <c r="D399" s="951">
        <v>26</v>
      </c>
      <c r="E399" s="951">
        <v>5</v>
      </c>
      <c r="F399" s="951">
        <v>138</v>
      </c>
      <c r="G399" s="995"/>
      <c r="H399" s="994"/>
    </row>
    <row r="400" spans="2:8">
      <c r="B400" s="2401" t="s">
        <v>971</v>
      </c>
      <c r="C400" s="990">
        <v>298</v>
      </c>
      <c r="D400" s="990">
        <v>114</v>
      </c>
      <c r="E400" s="990">
        <v>122</v>
      </c>
      <c r="F400" s="990">
        <v>534</v>
      </c>
      <c r="G400" s="996"/>
      <c r="H400" s="994"/>
    </row>
    <row r="401" spans="2:8">
      <c r="B401" s="2402" t="s">
        <v>957</v>
      </c>
      <c r="C401" s="951">
        <v>118</v>
      </c>
      <c r="D401" s="951">
        <v>57</v>
      </c>
      <c r="E401" s="951">
        <v>42</v>
      </c>
      <c r="F401" s="951">
        <v>217</v>
      </c>
      <c r="G401" s="996"/>
      <c r="H401" s="994"/>
    </row>
    <row r="402" spans="2:8">
      <c r="B402" s="2402" t="s">
        <v>958</v>
      </c>
      <c r="C402" s="986">
        <v>180</v>
      </c>
      <c r="D402" s="986">
        <v>57</v>
      </c>
      <c r="E402" s="986">
        <v>80</v>
      </c>
      <c r="F402" s="986">
        <v>317</v>
      </c>
      <c r="G402" s="995"/>
      <c r="H402" s="994"/>
    </row>
    <row r="403" spans="2:8">
      <c r="B403" s="997" t="s">
        <v>1148</v>
      </c>
      <c r="C403" s="998"/>
      <c r="D403" s="998"/>
      <c r="E403" s="998"/>
      <c r="F403" s="998"/>
      <c r="G403" s="996"/>
      <c r="H403" s="994"/>
    </row>
    <row r="404" spans="2:8">
      <c r="B404" s="921" t="s">
        <v>1204</v>
      </c>
      <c r="D404" s="950"/>
      <c r="E404" s="950"/>
      <c r="G404" s="996"/>
      <c r="H404" s="994"/>
    </row>
    <row r="405" spans="2:8">
      <c r="B405" s="999"/>
      <c r="C405" s="950"/>
      <c r="D405" s="950"/>
      <c r="E405" s="950"/>
      <c r="G405" s="996"/>
      <c r="H405" s="994"/>
    </row>
    <row r="406" spans="2:8" s="917" customFormat="1" ht="37.5" customHeight="1">
      <c r="B406" s="2546" t="s">
        <v>1205</v>
      </c>
      <c r="C406" s="2546"/>
      <c r="D406" s="2546"/>
      <c r="E406" s="2546"/>
      <c r="F406" s="2546"/>
      <c r="G406" s="784"/>
      <c r="H406" s="937"/>
    </row>
    <row r="407" spans="2:8" s="1001" customFormat="1" ht="15" customHeight="1">
      <c r="B407" s="2567" t="s">
        <v>1206</v>
      </c>
      <c r="C407" s="2567"/>
      <c r="D407" s="2350" t="s">
        <v>957</v>
      </c>
      <c r="E407" s="2350" t="s">
        <v>958</v>
      </c>
      <c r="F407" s="2350" t="s">
        <v>1207</v>
      </c>
      <c r="G407" s="1000"/>
      <c r="H407" s="937"/>
    </row>
    <row r="408" spans="2:8" s="917" customFormat="1">
      <c r="B408" s="2565" t="s">
        <v>528</v>
      </c>
      <c r="C408" s="2565"/>
      <c r="D408" s="2389" t="s">
        <v>1046</v>
      </c>
      <c r="E408" s="2389" t="s">
        <v>1046</v>
      </c>
      <c r="F408" s="2389">
        <v>11.369667318982387</v>
      </c>
      <c r="G408" s="998"/>
      <c r="H408" s="937"/>
    </row>
    <row r="409" spans="2:8" s="917" customFormat="1">
      <c r="B409" s="2570" t="s">
        <v>1152</v>
      </c>
      <c r="C409" s="2570"/>
      <c r="D409" s="983" t="s">
        <v>1046</v>
      </c>
      <c r="E409" s="983" t="s">
        <v>1046</v>
      </c>
      <c r="F409" s="983">
        <v>11.757575757575758</v>
      </c>
      <c r="G409" s="998"/>
      <c r="H409" s="937"/>
    </row>
    <row r="410" spans="2:8" s="917" customFormat="1">
      <c r="B410" s="2570" t="s">
        <v>1153</v>
      </c>
      <c r="C410" s="2570"/>
      <c r="D410" s="983">
        <v>12.531276063386155</v>
      </c>
      <c r="E410" s="983">
        <v>12.94027149321267</v>
      </c>
      <c r="F410" s="983">
        <v>12.727430555555555</v>
      </c>
      <c r="G410" s="998"/>
      <c r="H410" s="937"/>
    </row>
    <row r="411" spans="2:8" s="917" customFormat="1">
      <c r="B411" s="2570" t="s">
        <v>1154</v>
      </c>
      <c r="C411" s="2570"/>
      <c r="D411" s="983">
        <v>11.815533980582524</v>
      </c>
      <c r="E411" s="983">
        <v>10.951154529307283</v>
      </c>
      <c r="F411" s="983">
        <v>11.34145153433999</v>
      </c>
      <c r="G411" s="998"/>
      <c r="H411" s="937"/>
    </row>
    <row r="412" spans="2:8" s="917" customFormat="1">
      <c r="B412" s="2570" t="s">
        <v>1155</v>
      </c>
      <c r="C412" s="2570"/>
      <c r="D412" s="983">
        <v>9.3305084745762716</v>
      </c>
      <c r="E412" s="983">
        <v>9.7838801711840233</v>
      </c>
      <c r="F412" s="983">
        <v>9.5884740259740262</v>
      </c>
      <c r="G412" s="998"/>
      <c r="H412" s="937"/>
    </row>
    <row r="413" spans="2:8" s="917" customFormat="1">
      <c r="B413" s="2571" t="s">
        <v>10</v>
      </c>
      <c r="C413" s="2571"/>
      <c r="D413" s="982" t="s">
        <v>1046</v>
      </c>
      <c r="E413" s="982" t="s">
        <v>1046</v>
      </c>
      <c r="F413" s="982">
        <v>12.938881371222372</v>
      </c>
      <c r="G413" s="998"/>
      <c r="H413" s="937"/>
    </row>
    <row r="414" spans="2:8" s="917" customFormat="1">
      <c r="B414" s="2570" t="s">
        <v>1152</v>
      </c>
      <c r="C414" s="2570"/>
      <c r="D414" s="983" t="s">
        <v>1046</v>
      </c>
      <c r="E414" s="983" t="s">
        <v>1046</v>
      </c>
      <c r="F414" s="983">
        <v>13.168434185901434</v>
      </c>
      <c r="G414" s="998"/>
      <c r="H414" s="937"/>
    </row>
    <row r="415" spans="2:8" s="917" customFormat="1">
      <c r="B415" s="2570" t="s">
        <v>1153</v>
      </c>
      <c r="C415" s="2570"/>
      <c r="D415" s="983">
        <v>14.486348122866895</v>
      </c>
      <c r="E415" s="983">
        <v>13.251170046801873</v>
      </c>
      <c r="F415" s="983">
        <v>13.841075794621027</v>
      </c>
      <c r="G415" s="998"/>
      <c r="H415" s="937"/>
    </row>
    <row r="416" spans="2:8" s="917" customFormat="1">
      <c r="B416" s="2570" t="s">
        <v>1154</v>
      </c>
      <c r="C416" s="2570"/>
      <c r="D416" s="983">
        <v>13.739039665970772</v>
      </c>
      <c r="E416" s="983">
        <v>11.619902120717782</v>
      </c>
      <c r="F416" s="983">
        <v>12.549450549450549</v>
      </c>
      <c r="G416" s="998"/>
      <c r="H416" s="937"/>
    </row>
    <row r="417" spans="2:8" s="917" customFormat="1">
      <c r="B417" s="2570" t="s">
        <v>1155</v>
      </c>
      <c r="C417" s="2570"/>
      <c r="D417" s="983">
        <v>11.352657004830919</v>
      </c>
      <c r="E417" s="983">
        <v>10.573770491803279</v>
      </c>
      <c r="F417" s="983">
        <v>10.888671875</v>
      </c>
      <c r="G417" s="998"/>
      <c r="H417" s="937"/>
    </row>
    <row r="418" spans="2:8" s="917" customFormat="1">
      <c r="B418" s="2571" t="s">
        <v>11</v>
      </c>
      <c r="C418" s="2571"/>
      <c r="D418" s="982" t="s">
        <v>1046</v>
      </c>
      <c r="E418" s="982" t="s">
        <v>1046</v>
      </c>
      <c r="F418" s="982">
        <v>10.577792407285495</v>
      </c>
      <c r="G418" s="998"/>
      <c r="H418" s="937"/>
    </row>
    <row r="419" spans="2:8" s="917" customFormat="1">
      <c r="B419" s="2570" t="s">
        <v>1152</v>
      </c>
      <c r="C419" s="2570"/>
      <c r="D419" s="983" t="s">
        <v>1046</v>
      </c>
      <c r="E419" s="983" t="s">
        <v>1046</v>
      </c>
      <c r="F419" s="983">
        <v>10.829496402877698</v>
      </c>
      <c r="G419" s="998"/>
      <c r="H419" s="937"/>
    </row>
    <row r="420" spans="2:8" s="917" customFormat="1">
      <c r="B420" s="2570" t="s">
        <v>1153</v>
      </c>
      <c r="C420" s="2570"/>
      <c r="D420" s="983">
        <v>10.8</v>
      </c>
      <c r="E420" s="983">
        <v>12.884514435695538</v>
      </c>
      <c r="F420" s="983">
        <v>11.648504273504274</v>
      </c>
      <c r="G420" s="998"/>
      <c r="H420" s="937"/>
    </row>
    <row r="421" spans="2:8" s="917" customFormat="1">
      <c r="B421" s="2570" t="s">
        <v>1154</v>
      </c>
      <c r="C421" s="2570"/>
      <c r="D421" s="983">
        <v>9.8522167487684733</v>
      </c>
      <c r="E421" s="983">
        <v>10.478971962616823</v>
      </c>
      <c r="F421" s="983">
        <v>10.173860911270983</v>
      </c>
      <c r="G421" s="998"/>
      <c r="H421" s="937"/>
    </row>
    <row r="422" spans="2:8" s="917" customFormat="1">
      <c r="B422" s="2570" t="s">
        <v>1155</v>
      </c>
      <c r="C422" s="2570"/>
      <c r="D422" s="983">
        <v>9.1756272401433687</v>
      </c>
      <c r="E422" s="983">
        <v>10.300357568533968</v>
      </c>
      <c r="F422" s="983">
        <v>9.8511095204008594</v>
      </c>
      <c r="G422" s="998"/>
      <c r="H422" s="937"/>
    </row>
    <row r="423" spans="2:8" s="917" customFormat="1">
      <c r="B423" s="2571" t="s">
        <v>12</v>
      </c>
      <c r="C423" s="2571"/>
      <c r="D423" s="982" t="s">
        <v>1046</v>
      </c>
      <c r="E423" s="982" t="s">
        <v>1046</v>
      </c>
      <c r="F423" s="982">
        <v>8.6444263628966631</v>
      </c>
      <c r="G423" s="998"/>
      <c r="H423" s="937"/>
    </row>
    <row r="424" spans="2:8" s="917" customFormat="1">
      <c r="B424" s="2570" t="s">
        <v>1152</v>
      </c>
      <c r="C424" s="2570"/>
      <c r="D424" s="983" t="s">
        <v>1046</v>
      </c>
      <c r="E424" s="983" t="s">
        <v>1046</v>
      </c>
      <c r="F424" s="983">
        <v>9.3645320197044342</v>
      </c>
      <c r="G424" s="998"/>
      <c r="H424" s="937"/>
    </row>
    <row r="425" spans="2:8" s="917" customFormat="1">
      <c r="B425" s="2570" t="s">
        <v>1153</v>
      </c>
      <c r="C425" s="2570"/>
      <c r="D425" s="983">
        <v>9.3448275862068968</v>
      </c>
      <c r="E425" s="983">
        <v>10.795180722891565</v>
      </c>
      <c r="F425" s="983">
        <v>10.198581560283689</v>
      </c>
      <c r="G425" s="998"/>
      <c r="H425" s="937"/>
    </row>
    <row r="426" spans="2:8" s="917" customFormat="1">
      <c r="B426" s="2570" t="s">
        <v>1154</v>
      </c>
      <c r="C426" s="2570"/>
      <c r="D426" s="983">
        <v>8.8571428571428577</v>
      </c>
      <c r="E426" s="983">
        <v>8.5058823529411764</v>
      </c>
      <c r="F426" s="983">
        <v>8.6220472440944889</v>
      </c>
      <c r="G426" s="998"/>
      <c r="H426" s="937"/>
    </row>
    <row r="427" spans="2:8" s="917" customFormat="1">
      <c r="B427" s="2570" t="s">
        <v>1155</v>
      </c>
      <c r="C427" s="2570"/>
      <c r="D427" s="983">
        <v>8.2121212121212128</v>
      </c>
      <c r="E427" s="983">
        <v>7.170542635658915</v>
      </c>
      <c r="F427" s="983">
        <v>7.7279279279279276</v>
      </c>
      <c r="G427" s="998"/>
      <c r="H427" s="937"/>
    </row>
    <row r="428" spans="2:8" s="917" customFormat="1">
      <c r="B428" s="2176" t="s">
        <v>969</v>
      </c>
      <c r="C428" s="1002"/>
      <c r="D428" s="1002"/>
      <c r="E428" s="1002"/>
      <c r="F428" s="1002"/>
      <c r="G428" s="998"/>
      <c r="H428" s="937"/>
    </row>
    <row r="429" spans="2:8" s="917" customFormat="1" ht="12.75" customHeight="1">
      <c r="B429" s="2573" t="s">
        <v>2287</v>
      </c>
      <c r="C429" s="2573"/>
      <c r="D429" s="2573"/>
      <c r="E429" s="2573"/>
      <c r="F429" s="2573"/>
      <c r="G429" s="998"/>
      <c r="H429" s="937"/>
    </row>
    <row r="430" spans="2:8" s="917" customFormat="1">
      <c r="B430" s="2573"/>
      <c r="C430" s="2573"/>
      <c r="D430" s="2573"/>
      <c r="E430" s="2573"/>
      <c r="F430" s="2573"/>
      <c r="G430" s="998"/>
      <c r="H430" s="937"/>
    </row>
    <row r="431" spans="2:8" s="917" customFormat="1">
      <c r="B431" s="868"/>
      <c r="C431" s="1002"/>
      <c r="D431" s="1002"/>
      <c r="E431" s="1002"/>
      <c r="F431" s="1002"/>
      <c r="G431" s="998"/>
      <c r="H431" s="937"/>
    </row>
    <row r="432" spans="2:8" s="917" customFormat="1" ht="33" customHeight="1">
      <c r="B432" s="2546" t="s">
        <v>1208</v>
      </c>
      <c r="C432" s="2546"/>
      <c r="D432" s="2546"/>
      <c r="E432" s="2546"/>
      <c r="F432" s="2546"/>
      <c r="G432" s="998"/>
      <c r="H432" s="937"/>
    </row>
    <row r="433" spans="2:10" s="1001" customFormat="1" ht="12.75">
      <c r="B433" s="2349" t="s">
        <v>1180</v>
      </c>
      <c r="C433" s="2350" t="s">
        <v>1193</v>
      </c>
      <c r="D433" s="2350" t="s">
        <v>1194</v>
      </c>
      <c r="E433" s="2350" t="s">
        <v>1154</v>
      </c>
      <c r="F433" s="2350" t="s">
        <v>14</v>
      </c>
      <c r="G433" s="998"/>
      <c r="H433" s="937"/>
    </row>
    <row r="434" spans="2:10" s="917" customFormat="1">
      <c r="B434" s="2565" t="s">
        <v>528</v>
      </c>
      <c r="C434" s="2565"/>
      <c r="D434" s="2404"/>
      <c r="E434" s="2404"/>
      <c r="F434" s="2404"/>
    </row>
    <row r="435" spans="2:10" s="917" customFormat="1">
      <c r="B435" s="2405" t="s">
        <v>1209</v>
      </c>
      <c r="C435" s="1003">
        <v>21.472490347490346</v>
      </c>
      <c r="D435" s="1004">
        <v>24.342891278375149</v>
      </c>
      <c r="E435" s="983">
        <v>23.38015873015873</v>
      </c>
      <c r="F435" s="983">
        <v>22.91250499400719</v>
      </c>
    </row>
    <row r="436" spans="2:10" s="917" customFormat="1">
      <c r="B436" s="2402" t="s">
        <v>957</v>
      </c>
      <c r="C436" s="1003">
        <v>21.05456349206349</v>
      </c>
      <c r="D436" s="1004">
        <v>24.010765550239235</v>
      </c>
      <c r="E436" s="983">
        <v>22.640728476821192</v>
      </c>
      <c r="F436" s="983">
        <v>22.455473856209149</v>
      </c>
    </row>
    <row r="437" spans="2:10" s="917" customFormat="1">
      <c r="B437" s="2402" t="s">
        <v>958</v>
      </c>
      <c r="C437" s="1003">
        <v>21.868421052631579</v>
      </c>
      <c r="D437" s="1004">
        <v>24.674224343675419</v>
      </c>
      <c r="E437" s="983">
        <v>24.060975609756099</v>
      </c>
      <c r="F437" s="983">
        <v>23.349882720875684</v>
      </c>
      <c r="G437" s="1005"/>
      <c r="H437" s="1006"/>
      <c r="I437" s="1007"/>
      <c r="J437" s="1007"/>
    </row>
    <row r="438" spans="2:10" s="917" customFormat="1">
      <c r="B438" s="2405" t="s">
        <v>1210</v>
      </c>
      <c r="C438" s="1008">
        <v>1.6404440154440154</v>
      </c>
      <c r="D438" s="1008">
        <v>1.3763440860215055</v>
      </c>
      <c r="E438" s="1008">
        <v>1.6293650793650793</v>
      </c>
      <c r="F438" s="1008">
        <v>1.5493407910507391</v>
      </c>
    </row>
    <row r="439" spans="2:10" s="917" customFormat="1">
      <c r="B439" s="2402" t="s">
        <v>957</v>
      </c>
      <c r="C439" s="1008">
        <v>1.0843253968253967</v>
      </c>
      <c r="D439" s="1008">
        <v>1.4342105263157894</v>
      </c>
      <c r="E439" s="1008">
        <v>1.5347682119205297</v>
      </c>
      <c r="F439" s="1008">
        <v>1.3149509803921569</v>
      </c>
    </row>
    <row r="440" spans="2:10" s="917" customFormat="1">
      <c r="B440" s="2402" t="s">
        <v>958</v>
      </c>
      <c r="C440" s="1008">
        <v>2.1672932330827068</v>
      </c>
      <c r="D440" s="1008">
        <v>1.3186157517899761</v>
      </c>
      <c r="E440" s="1008">
        <v>1.7164634146341464</v>
      </c>
      <c r="F440" s="1008">
        <v>1.7736512900703674</v>
      </c>
    </row>
    <row r="441" spans="2:10" s="917" customFormat="1">
      <c r="B441" s="2361" t="s">
        <v>10</v>
      </c>
      <c r="C441" s="2395"/>
      <c r="D441" s="2395"/>
      <c r="E441" s="2395"/>
      <c r="F441" s="2395"/>
      <c r="G441" s="1009"/>
      <c r="H441" s="1006"/>
      <c r="I441" s="1007"/>
      <c r="J441" s="1007"/>
    </row>
    <row r="442" spans="2:10" s="917" customFormat="1">
      <c r="B442" s="2405" t="s">
        <v>1209</v>
      </c>
      <c r="C442" s="1003">
        <v>22.530569948186528</v>
      </c>
      <c r="D442" s="1004">
        <v>25.988387096774193</v>
      </c>
      <c r="E442" s="983">
        <v>26.051457975986278</v>
      </c>
      <c r="F442" s="983">
        <v>24.567800258286699</v>
      </c>
    </row>
    <row r="443" spans="2:10" s="917" customFormat="1">
      <c r="B443" s="2402" t="s">
        <v>957</v>
      </c>
      <c r="C443" s="1003">
        <v>22.61123110151188</v>
      </c>
      <c r="D443" s="1004">
        <v>26.601049868766403</v>
      </c>
      <c r="E443" s="983">
        <v>26.046762589928058</v>
      </c>
      <c r="F443" s="983">
        <v>24.817290552584669</v>
      </c>
    </row>
    <row r="444" spans="2:10" s="917" customFormat="1">
      <c r="B444" s="2402" t="s">
        <v>958</v>
      </c>
      <c r="C444" s="1003">
        <v>22.45617529880478</v>
      </c>
      <c r="D444" s="1004">
        <v>25.395939086294415</v>
      </c>
      <c r="E444" s="983">
        <v>26.055737704918034</v>
      </c>
      <c r="F444" s="983">
        <v>24.334721065778517</v>
      </c>
    </row>
    <row r="445" spans="2:10" s="917" customFormat="1">
      <c r="B445" s="2405" t="s">
        <v>1210</v>
      </c>
      <c r="C445" s="1008">
        <v>1.661139896373057</v>
      </c>
      <c r="D445" s="1008">
        <v>1.5832258064516129</v>
      </c>
      <c r="E445" s="1008">
        <v>1.8730703259005146</v>
      </c>
      <c r="F445" s="1008">
        <v>1.688334050796384</v>
      </c>
      <c r="G445" s="1007"/>
      <c r="H445" s="1007"/>
      <c r="I445" s="1007"/>
      <c r="J445" s="1007"/>
    </row>
    <row r="446" spans="2:10" s="917" customFormat="1" ht="15" customHeight="1">
      <c r="B446" s="2402" t="s">
        <v>957</v>
      </c>
      <c r="C446" s="1008">
        <v>1.1598272138228942</v>
      </c>
      <c r="D446" s="1008">
        <v>1.5380577427821522</v>
      </c>
      <c r="E446" s="1008">
        <v>1.7230215827338129</v>
      </c>
      <c r="F446" s="1008">
        <v>1.427807486631016</v>
      </c>
    </row>
    <row r="447" spans="2:10" s="917" customFormat="1" ht="15" customHeight="1">
      <c r="B447" s="2402" t="s">
        <v>958</v>
      </c>
      <c r="C447" s="1008">
        <v>2.1235059760956174</v>
      </c>
      <c r="D447" s="1008">
        <v>1.6269035532994924</v>
      </c>
      <c r="E447" s="1008">
        <v>2.0098360655737704</v>
      </c>
      <c r="F447" s="1008">
        <v>1.9317235636969192</v>
      </c>
    </row>
    <row r="448" spans="2:10" s="917" customFormat="1" ht="15" customHeight="1">
      <c r="B448" s="2361" t="s">
        <v>11</v>
      </c>
      <c r="C448" s="2395"/>
      <c r="D448" s="2395"/>
      <c r="E448" s="2395"/>
      <c r="F448" s="2395"/>
    </row>
    <row r="449" spans="2:12" s="917" customFormat="1">
      <c r="B449" s="2405" t="s">
        <v>1209</v>
      </c>
      <c r="C449" s="1003">
        <v>21.493039443155453</v>
      </c>
      <c r="D449" s="983">
        <v>23.249311294765839</v>
      </c>
      <c r="E449" s="983">
        <v>22.005649717514125</v>
      </c>
      <c r="F449" s="983">
        <v>22.22321849929212</v>
      </c>
      <c r="H449" s="1010"/>
    </row>
    <row r="450" spans="2:12" s="917" customFormat="1">
      <c r="B450" s="2402" t="s">
        <v>957</v>
      </c>
      <c r="C450" s="1003">
        <v>20.428909952606634</v>
      </c>
      <c r="D450" s="983">
        <v>21.880434782608695</v>
      </c>
      <c r="E450" s="983">
        <v>20.358267716535433</v>
      </c>
      <c r="F450" s="983">
        <v>20.92337164750958</v>
      </c>
      <c r="G450" s="980"/>
      <c r="H450" s="1011"/>
    </row>
    <row r="451" spans="2:12" s="917" customFormat="1" ht="15" customHeight="1">
      <c r="B451" s="2402" t="s">
        <v>958</v>
      </c>
      <c r="C451" s="983">
        <v>22.513636363636362</v>
      </c>
      <c r="D451" s="983">
        <v>24.656424581005588</v>
      </c>
      <c r="E451" s="983">
        <v>23.516245487364621</v>
      </c>
      <c r="F451" s="983">
        <v>23.485581395348838</v>
      </c>
      <c r="G451" s="980"/>
      <c r="H451" s="1011"/>
    </row>
    <row r="452" spans="2:12" s="917" customFormat="1">
      <c r="B452" s="2405" t="s">
        <v>1210</v>
      </c>
      <c r="C452" s="1008">
        <v>1.6125290023201857</v>
      </c>
      <c r="D452" s="1008">
        <v>1.2892561983471074</v>
      </c>
      <c r="E452" s="1008">
        <v>1.5706214689265536</v>
      </c>
      <c r="F452" s="1008">
        <v>1.4912694667295894</v>
      </c>
      <c r="G452" s="980"/>
      <c r="H452" s="1012"/>
      <c r="I452" s="980"/>
      <c r="J452" s="980"/>
      <c r="K452" s="980"/>
      <c r="L452" s="980"/>
    </row>
    <row r="453" spans="2:12" s="917" customFormat="1">
      <c r="B453" s="2402" t="s">
        <v>957</v>
      </c>
      <c r="C453" s="1008">
        <v>1.0355450236966826</v>
      </c>
      <c r="D453" s="1008">
        <v>1.5081521739130435</v>
      </c>
      <c r="E453" s="1008">
        <v>1.5984251968503937</v>
      </c>
      <c r="F453" s="1008">
        <v>1.3390804597701149</v>
      </c>
      <c r="G453" s="980"/>
      <c r="H453" s="1010"/>
    </row>
    <row r="454" spans="2:12" s="917" customFormat="1">
      <c r="B454" s="2402" t="s">
        <v>958</v>
      </c>
      <c r="C454" s="1008">
        <v>2.165909090909091</v>
      </c>
      <c r="D454" s="1008">
        <v>1.0642458100558658</v>
      </c>
      <c r="E454" s="1008">
        <v>1.5451263537906137</v>
      </c>
      <c r="F454" s="1008">
        <v>1.6390697674418604</v>
      </c>
      <c r="G454" s="980"/>
      <c r="H454" s="1011"/>
    </row>
    <row r="455" spans="2:12" s="917" customFormat="1" ht="15" customHeight="1">
      <c r="B455" s="2361" t="s">
        <v>12</v>
      </c>
      <c r="C455" s="2395"/>
      <c r="D455" s="2395"/>
      <c r="E455" s="2395"/>
      <c r="F455" s="2395"/>
      <c r="G455" s="980"/>
      <c r="H455" s="1011"/>
    </row>
    <row r="456" spans="2:12" s="917" customFormat="1">
      <c r="B456" s="2405" t="s">
        <v>1209</v>
      </c>
      <c r="C456" s="983">
        <v>17.232653061224489</v>
      </c>
      <c r="D456" s="983">
        <v>21.560693641618496</v>
      </c>
      <c r="E456" s="983">
        <v>17.712328767123289</v>
      </c>
      <c r="F456" s="983">
        <v>18.684397163120568</v>
      </c>
      <c r="G456" s="980"/>
      <c r="H456" s="1012"/>
      <c r="I456" s="980"/>
      <c r="J456" s="980"/>
      <c r="K456" s="980"/>
      <c r="L456" s="980"/>
    </row>
    <row r="457" spans="2:12" s="917" customFormat="1">
      <c r="B457" s="2402" t="s">
        <v>957</v>
      </c>
      <c r="C457" s="1013">
        <v>17.341463414634145</v>
      </c>
      <c r="D457" s="1004">
        <v>21.678160919540229</v>
      </c>
      <c r="E457" s="1004">
        <v>17.541666666666668</v>
      </c>
      <c r="F457" s="1004">
        <v>18.730496453900709</v>
      </c>
      <c r="G457" s="980"/>
      <c r="H457" s="1010"/>
    </row>
    <row r="458" spans="2:12" s="917" customFormat="1" ht="15" customHeight="1">
      <c r="B458" s="2402" t="s">
        <v>958</v>
      </c>
      <c r="C458" s="1014">
        <v>17.122950819672131</v>
      </c>
      <c r="D458" s="983">
        <v>21.441860465116278</v>
      </c>
      <c r="E458" s="983">
        <v>17.878378378378379</v>
      </c>
      <c r="F458" s="983">
        <v>18.638297872340427</v>
      </c>
      <c r="G458" s="980"/>
      <c r="H458" s="1011"/>
    </row>
    <row r="459" spans="2:12" s="917" customFormat="1">
      <c r="B459" s="2405" t="s">
        <v>1210</v>
      </c>
      <c r="C459" s="1008">
        <v>1.6571428571428573</v>
      </c>
      <c r="D459" s="1008">
        <v>0.81502890173410403</v>
      </c>
      <c r="E459" s="1008">
        <v>0.86986301369863017</v>
      </c>
      <c r="F459" s="1008">
        <v>1.1950354609929077</v>
      </c>
      <c r="G459" s="1015"/>
      <c r="H459" s="1011"/>
    </row>
    <row r="460" spans="2:12" s="917" customFormat="1">
      <c r="B460" s="2402" t="s">
        <v>957</v>
      </c>
      <c r="C460" s="1008">
        <v>0.96747967479674801</v>
      </c>
      <c r="D460" s="1008">
        <v>0.66666666666666663</v>
      </c>
      <c r="E460" s="1008">
        <v>0.58333333333333337</v>
      </c>
      <c r="F460" s="1008">
        <v>0.77659574468085102</v>
      </c>
      <c r="G460" s="980"/>
      <c r="H460" s="1012"/>
      <c r="I460" s="980"/>
      <c r="J460" s="980"/>
      <c r="K460" s="980"/>
      <c r="L460" s="980"/>
    </row>
    <row r="461" spans="2:12" s="917" customFormat="1" ht="15" customHeight="1">
      <c r="B461" s="2402" t="s">
        <v>958</v>
      </c>
      <c r="C461" s="1008">
        <v>2.3524590163934427</v>
      </c>
      <c r="D461" s="1008">
        <v>0.96511627906976749</v>
      </c>
      <c r="E461" s="1008">
        <v>1.1486486486486487</v>
      </c>
      <c r="F461" s="1008">
        <v>1.6134751773049645</v>
      </c>
      <c r="G461" s="980"/>
      <c r="H461" s="1010"/>
    </row>
    <row r="462" spans="2:12" s="917" customFormat="1">
      <c r="B462" s="2176" t="s">
        <v>969</v>
      </c>
      <c r="C462" s="1002"/>
      <c r="D462" s="1002"/>
      <c r="E462" s="1002"/>
      <c r="F462" s="1002"/>
      <c r="G462" s="980"/>
      <c r="H462" s="1011"/>
    </row>
    <row r="463" spans="2:12" s="917" customFormat="1">
      <c r="B463" s="921" t="s">
        <v>1211</v>
      </c>
      <c r="C463" s="983"/>
      <c r="D463" s="983"/>
      <c r="E463" s="983"/>
      <c r="F463" s="983"/>
      <c r="G463" s="980"/>
      <c r="H463" s="1011"/>
    </row>
    <row r="464" spans="2:12" s="917" customFormat="1">
      <c r="B464" s="921"/>
      <c r="C464" s="983"/>
      <c r="D464" s="983"/>
      <c r="E464" s="983"/>
      <c r="F464" s="983"/>
      <c r="G464" s="980"/>
      <c r="H464" s="1011"/>
    </row>
    <row r="465" spans="2:8" ht="15" customHeight="1">
      <c r="B465" s="2555" t="s">
        <v>1212</v>
      </c>
      <c r="C465" s="2555"/>
      <c r="D465" s="2555"/>
      <c r="E465" s="2555"/>
      <c r="F465" s="2555"/>
      <c r="G465" s="846"/>
      <c r="H465" s="994"/>
    </row>
    <row r="466" spans="2:8">
      <c r="B466" s="2555"/>
      <c r="C466" s="2555"/>
      <c r="D466" s="2555"/>
      <c r="E466" s="2555"/>
      <c r="F466" s="2555"/>
      <c r="G466" s="1016"/>
      <c r="H466" s="994"/>
    </row>
    <row r="467" spans="2:8" s="906" customFormat="1" ht="12.75">
      <c r="B467" s="2407" t="s">
        <v>1213</v>
      </c>
      <c r="C467" s="2409" t="s">
        <v>1193</v>
      </c>
      <c r="D467" s="2409" t="s">
        <v>1194</v>
      </c>
      <c r="E467" s="2409" t="s">
        <v>1154</v>
      </c>
      <c r="F467" s="2409" t="s">
        <v>14</v>
      </c>
      <c r="G467" s="978"/>
      <c r="H467" s="994"/>
    </row>
    <row r="468" spans="2:8">
      <c r="B468" s="2406" t="s">
        <v>528</v>
      </c>
      <c r="C468" s="2410">
        <v>24.694481382978722</v>
      </c>
      <c r="D468" s="2410">
        <v>24.055350553505534</v>
      </c>
      <c r="E468" s="2410">
        <v>23.53610771113831</v>
      </c>
      <c r="F468" s="2410">
        <v>24.330214639515685</v>
      </c>
      <c r="G468" s="846"/>
      <c r="H468" s="994"/>
    </row>
    <row r="469" spans="2:8">
      <c r="B469" s="2408" t="s">
        <v>10</v>
      </c>
      <c r="C469" s="2411">
        <v>26.982767905223479</v>
      </c>
      <c r="D469" s="2411">
        <v>25.56431924882629</v>
      </c>
      <c r="E469" s="2411">
        <v>23.577540106951872</v>
      </c>
      <c r="F469" s="2411">
        <v>26.000574217628483</v>
      </c>
      <c r="G469" s="846"/>
      <c r="H469" s="994"/>
    </row>
    <row r="470" spans="2:8">
      <c r="B470" s="2408" t="s">
        <v>11</v>
      </c>
      <c r="C470" s="2411">
        <v>20.733840304182511</v>
      </c>
      <c r="D470" s="2411">
        <v>22</v>
      </c>
      <c r="E470" s="2411">
        <v>24.50632911392405</v>
      </c>
      <c r="F470" s="2411">
        <v>21.587248322147651</v>
      </c>
      <c r="G470" s="846"/>
      <c r="H470" s="994"/>
    </row>
    <row r="471" spans="2:8">
      <c r="B471" s="2408" t="s">
        <v>12</v>
      </c>
      <c r="C471" s="2411">
        <v>23.858585858585858</v>
      </c>
      <c r="D471" s="2411">
        <v>14.67741935483871</v>
      </c>
      <c r="E471" s="2411">
        <v>10.210526315789474</v>
      </c>
      <c r="F471" s="2411">
        <v>19.255555555555556</v>
      </c>
      <c r="G471" s="846"/>
      <c r="H471" s="994"/>
    </row>
    <row r="472" spans="2:8" ht="15" customHeight="1">
      <c r="B472" s="2176" t="s">
        <v>969</v>
      </c>
      <c r="G472" s="846"/>
      <c r="H472" s="994"/>
    </row>
    <row r="473" spans="2:8">
      <c r="G473" s="846"/>
      <c r="H473" s="994"/>
    </row>
    <row r="474" spans="2:8">
      <c r="B474" s="2555" t="s">
        <v>1214</v>
      </c>
      <c r="C474" s="2555"/>
      <c r="D474" s="2555"/>
      <c r="E474" s="2555"/>
      <c r="F474" s="2555"/>
      <c r="G474" s="846"/>
    </row>
    <row r="475" spans="2:8" ht="15" customHeight="1">
      <c r="B475" s="2555"/>
      <c r="C475" s="2555"/>
      <c r="D475" s="2555"/>
      <c r="E475" s="2555"/>
      <c r="F475" s="2555"/>
      <c r="G475" s="980"/>
    </row>
    <row r="476" spans="2:8" s="906" customFormat="1" ht="15" customHeight="1">
      <c r="B476" s="2407" t="s">
        <v>1213</v>
      </c>
      <c r="C476" s="2572" t="s">
        <v>1215</v>
      </c>
      <c r="D476" s="2572"/>
      <c r="E476" s="2572" t="s">
        <v>1216</v>
      </c>
      <c r="F476" s="2572"/>
      <c r="G476" s="981"/>
    </row>
    <row r="477" spans="2:8">
      <c r="B477" s="2406" t="s">
        <v>528</v>
      </c>
      <c r="C477" s="2575">
        <v>13.93401975204875</v>
      </c>
      <c r="D477" s="2575"/>
      <c r="E477" s="2576">
        <v>1.7461016327279397</v>
      </c>
      <c r="F477" s="2576"/>
      <c r="G477" s="950"/>
    </row>
    <row r="478" spans="2:8">
      <c r="B478" s="2408" t="s">
        <v>10</v>
      </c>
      <c r="C478" s="2577">
        <v>14.134540346496021</v>
      </c>
      <c r="D478" s="2577"/>
      <c r="E478" s="2578">
        <v>1.8395061728395061</v>
      </c>
      <c r="F478" s="2578"/>
    </row>
    <row r="479" spans="2:8" ht="15" customHeight="1">
      <c r="B479" s="2408" t="s">
        <v>11</v>
      </c>
      <c r="C479" s="2577">
        <v>13.43941504178273</v>
      </c>
      <c r="D479" s="2577"/>
      <c r="E479" s="2578">
        <v>1.6062639821029083</v>
      </c>
      <c r="F479" s="2578"/>
      <c r="H479" s="1017"/>
    </row>
    <row r="480" spans="2:8" ht="15" customHeight="1">
      <c r="B480" s="2408" t="s">
        <v>12</v>
      </c>
      <c r="C480" s="2577">
        <v>14.502092050209205</v>
      </c>
      <c r="D480" s="2577"/>
      <c r="E480" s="2578">
        <v>1.3277777777777777</v>
      </c>
      <c r="F480" s="2578"/>
      <c r="G480" s="1018"/>
    </row>
    <row r="481" spans="2:13">
      <c r="B481" s="2176" t="s">
        <v>969</v>
      </c>
      <c r="C481" s="1019"/>
      <c r="D481" s="1019"/>
      <c r="G481" s="1020"/>
    </row>
    <row r="482" spans="2:13">
      <c r="B482" s="2176"/>
      <c r="C482" s="1019"/>
      <c r="D482" s="1019"/>
      <c r="G482" s="1020"/>
    </row>
    <row r="483" spans="2:13">
      <c r="B483" s="2174" t="s">
        <v>2288</v>
      </c>
      <c r="C483" s="1019"/>
      <c r="D483" s="1019"/>
      <c r="G483" s="1020"/>
    </row>
    <row r="484" spans="2:13">
      <c r="B484" s="2412" t="s">
        <v>1218</v>
      </c>
      <c r="C484" s="1019"/>
      <c r="D484" s="1019"/>
      <c r="G484" s="1020"/>
    </row>
    <row r="485" spans="2:13">
      <c r="B485" s="2176"/>
      <c r="C485" s="1019"/>
      <c r="D485" s="1019"/>
      <c r="G485" s="1020"/>
    </row>
    <row r="486" spans="2:13">
      <c r="B486" s="2176"/>
      <c r="C486" s="1019"/>
      <c r="D486" s="1019"/>
      <c r="G486" s="1020"/>
      <c r="H486" s="2180" t="s">
        <v>2205</v>
      </c>
      <c r="I486" s="2181"/>
      <c r="J486" s="2181"/>
      <c r="K486" s="2181"/>
      <c r="L486" s="2175"/>
      <c r="M486" s="2175"/>
    </row>
    <row r="487" spans="2:13">
      <c r="B487" s="2176"/>
      <c r="C487" s="1019"/>
      <c r="D487" s="1019"/>
      <c r="G487" s="1020"/>
      <c r="H487" s="2182" t="s">
        <v>97</v>
      </c>
      <c r="I487" s="2183" t="s">
        <v>2206</v>
      </c>
      <c r="J487" s="2183" t="s">
        <v>1193</v>
      </c>
      <c r="K487" s="2183" t="s">
        <v>1194</v>
      </c>
      <c r="L487" s="2183" t="s">
        <v>1154</v>
      </c>
      <c r="M487" s="2183" t="s">
        <v>14</v>
      </c>
    </row>
    <row r="488" spans="2:13">
      <c r="B488" s="2176"/>
      <c r="C488" s="1019"/>
      <c r="D488" s="1019"/>
      <c r="G488" s="1020"/>
      <c r="H488" s="2184" t="s">
        <v>1199</v>
      </c>
      <c r="I488" s="2185">
        <v>43990</v>
      </c>
      <c r="J488" s="2185">
        <v>118772</v>
      </c>
      <c r="K488" s="2185">
        <v>79864</v>
      </c>
      <c r="L488" s="2186">
        <v>48688</v>
      </c>
      <c r="M488" s="2186">
        <v>291314</v>
      </c>
    </row>
    <row r="489" spans="2:13">
      <c r="B489" s="2176"/>
      <c r="C489" s="1019"/>
      <c r="D489" s="1019"/>
      <c r="G489" s="1020"/>
      <c r="H489" s="2184" t="s">
        <v>14</v>
      </c>
      <c r="I489" s="2187">
        <f>SUM(I490:I491)</f>
        <v>99.999999999999972</v>
      </c>
      <c r="J489" s="2187">
        <f>SUM(J490:J491)</f>
        <v>100</v>
      </c>
      <c r="K489" s="2187">
        <f>SUM(K490:K491)</f>
        <v>100</v>
      </c>
      <c r="L489" s="2187">
        <f>SUM(L490:L491)</f>
        <v>100</v>
      </c>
      <c r="M489" s="2187">
        <f>SUM(M490:M491)</f>
        <v>100</v>
      </c>
    </row>
    <row r="490" spans="2:13">
      <c r="B490" s="2176"/>
      <c r="C490" s="1019"/>
      <c r="D490" s="1019"/>
      <c r="G490" s="1020"/>
      <c r="H490" s="2188" t="s">
        <v>2207</v>
      </c>
      <c r="I490" s="2189">
        <v>26.355989997726759</v>
      </c>
      <c r="J490" s="2189">
        <v>37.459165459872693</v>
      </c>
      <c r="K490" s="2189">
        <v>51.024241210057099</v>
      </c>
      <c r="L490" s="2189">
        <v>60.505668747946103</v>
      </c>
      <c r="M490" s="2189">
        <v>43.353220236583205</v>
      </c>
    </row>
    <row r="491" spans="2:13">
      <c r="B491" s="2176"/>
      <c r="C491" s="1019"/>
      <c r="D491" s="1019"/>
      <c r="G491" s="1020"/>
      <c r="H491" s="2190" t="s">
        <v>1177</v>
      </c>
      <c r="I491" s="2191">
        <v>73.644010002273205</v>
      </c>
      <c r="J491" s="2191">
        <v>62.5408345401273</v>
      </c>
      <c r="K491" s="2191">
        <v>48.975758789942901</v>
      </c>
      <c r="L491" s="2191">
        <v>39.494331252053897</v>
      </c>
      <c r="M491" s="2191">
        <v>56.646779763416802</v>
      </c>
    </row>
    <row r="492" spans="2:13">
      <c r="B492" s="2176"/>
      <c r="C492" s="1019"/>
      <c r="D492" s="1019"/>
      <c r="G492" s="1020"/>
      <c r="H492" s="1021" t="s">
        <v>2208</v>
      </c>
      <c r="I492" s="2189"/>
      <c r="J492" s="2189"/>
      <c r="K492" s="2189"/>
      <c r="L492" s="2189"/>
      <c r="M492" s="2189"/>
    </row>
    <row r="493" spans="2:13">
      <c r="B493" s="2176"/>
      <c r="C493" s="1019"/>
      <c r="D493" s="1019"/>
      <c r="G493" s="1020"/>
      <c r="H493" s="2192" t="s">
        <v>2209</v>
      </c>
      <c r="I493" s="2175"/>
      <c r="J493" s="2175"/>
      <c r="K493" s="2193"/>
      <c r="L493" s="2175"/>
      <c r="M493" s="2175"/>
    </row>
    <row r="494" spans="2:13">
      <c r="B494" s="2176"/>
      <c r="C494" s="1019"/>
      <c r="D494" s="1019"/>
      <c r="G494" s="1020"/>
    </row>
    <row r="495" spans="2:13">
      <c r="B495" s="2176"/>
      <c r="C495" s="1019"/>
      <c r="D495" s="1019"/>
      <c r="G495" s="1020"/>
    </row>
    <row r="496" spans="2:13">
      <c r="B496" s="2176"/>
      <c r="C496" s="1019"/>
      <c r="D496" s="1019"/>
      <c r="G496" s="1020"/>
    </row>
    <row r="497" spans="2:8">
      <c r="B497" s="2176"/>
      <c r="C497" s="1019"/>
      <c r="D497" s="1019"/>
      <c r="G497" s="1020"/>
    </row>
    <row r="498" spans="2:8">
      <c r="B498" s="2176"/>
      <c r="C498" s="1019"/>
      <c r="D498" s="1019"/>
      <c r="G498" s="1020"/>
    </row>
    <row r="499" spans="2:8">
      <c r="B499" s="2176" t="s">
        <v>969</v>
      </c>
      <c r="C499" s="1019"/>
      <c r="D499" s="1019"/>
      <c r="G499" s="1020"/>
    </row>
    <row r="500" spans="2:8">
      <c r="B500" s="1021" t="s">
        <v>1219</v>
      </c>
      <c r="C500" s="1019"/>
      <c r="D500" s="1019"/>
      <c r="G500" s="1020"/>
    </row>
    <row r="501" spans="2:8">
      <c r="B501" s="999"/>
      <c r="C501" s="950"/>
      <c r="D501" s="950"/>
      <c r="E501" s="950"/>
      <c r="G501" s="1022"/>
    </row>
    <row r="502" spans="2:8">
      <c r="B502" s="2579" t="s">
        <v>1220</v>
      </c>
      <c r="C502" s="2579"/>
      <c r="D502" s="2579"/>
      <c r="E502" s="2579"/>
      <c r="H502" s="994"/>
    </row>
    <row r="503" spans="2:8" ht="156" customHeight="1">
      <c r="B503" s="2563" t="s">
        <v>1221</v>
      </c>
      <c r="C503" s="2580"/>
      <c r="D503" s="2580"/>
      <c r="E503" s="2580"/>
      <c r="F503" s="2580"/>
    </row>
    <row r="504" spans="2:8" ht="24.75" customHeight="1">
      <c r="B504" s="788" t="s">
        <v>1222</v>
      </c>
      <c r="C504" s="788"/>
      <c r="D504" s="788"/>
      <c r="E504" s="788"/>
    </row>
    <row r="505" spans="2:8" s="906" customFormat="1" ht="15" customHeight="1">
      <c r="B505" s="2349" t="s">
        <v>1150</v>
      </c>
      <c r="C505" s="2350" t="s">
        <v>957</v>
      </c>
      <c r="D505" s="2350" t="s">
        <v>958</v>
      </c>
      <c r="E505" s="2350" t="s">
        <v>1207</v>
      </c>
      <c r="G505" s="2215"/>
    </row>
    <row r="506" spans="2:8">
      <c r="B506" s="2351" t="s">
        <v>1151</v>
      </c>
      <c r="C506" s="983">
        <v>53.817739952741604</v>
      </c>
      <c r="D506" s="983">
        <v>57.51524494254415</v>
      </c>
      <c r="E506" s="983">
        <v>55.553982573366781</v>
      </c>
    </row>
    <row r="507" spans="2:8" ht="15" customHeight="1">
      <c r="B507" s="2351" t="s">
        <v>1223</v>
      </c>
      <c r="C507" s="983">
        <v>99.448390077166721</v>
      </c>
      <c r="D507" s="983">
        <v>111.8271309672608</v>
      </c>
      <c r="E507" s="983">
        <v>105.25830776834741</v>
      </c>
    </row>
    <row r="508" spans="2:8">
      <c r="B508" s="2351" t="s">
        <v>1152</v>
      </c>
      <c r="C508" s="983">
        <v>88.083850790946855</v>
      </c>
      <c r="D508" s="983">
        <v>96.32800001260479</v>
      </c>
      <c r="E508" s="983">
        <v>91.948941447929471</v>
      </c>
    </row>
    <row r="509" spans="2:8">
      <c r="B509" s="2351" t="s">
        <v>1153</v>
      </c>
      <c r="C509" s="983">
        <v>81.090906100238087</v>
      </c>
      <c r="D509" s="983">
        <v>86.446147910547182</v>
      </c>
      <c r="E509" s="983">
        <v>83.605840722588624</v>
      </c>
    </row>
    <row r="510" spans="2:8">
      <c r="B510" s="2351" t="s">
        <v>1154</v>
      </c>
      <c r="C510" s="983">
        <v>73.53138108079861</v>
      </c>
      <c r="D510" s="983">
        <v>82.485272498952057</v>
      </c>
      <c r="E510" s="983">
        <v>77.902943021599668</v>
      </c>
    </row>
    <row r="511" spans="2:8">
      <c r="B511" s="2176" t="s">
        <v>969</v>
      </c>
    </row>
    <row r="512" spans="2:8">
      <c r="B512" s="782" t="s">
        <v>1224</v>
      </c>
    </row>
    <row r="514" spans="2:9" ht="15" customHeight="1">
      <c r="B514" s="788" t="s">
        <v>1225</v>
      </c>
      <c r="C514" s="788"/>
      <c r="D514" s="788"/>
      <c r="E514" s="788"/>
      <c r="I514" s="884"/>
    </row>
    <row r="515" spans="2:9" s="906" customFormat="1" ht="12.75">
      <c r="B515" s="2349" t="s">
        <v>1150</v>
      </c>
      <c r="C515" s="2354" t="s">
        <v>957</v>
      </c>
      <c r="D515" s="2354" t="s">
        <v>958</v>
      </c>
      <c r="E515" s="2354" t="s">
        <v>1207</v>
      </c>
    </row>
    <row r="516" spans="2:9" ht="15" customHeight="1">
      <c r="B516" s="1023" t="s">
        <v>1151</v>
      </c>
      <c r="C516" s="2277">
        <v>52.413063874148783</v>
      </c>
      <c r="D516" s="2277">
        <v>56.234632066870319</v>
      </c>
      <c r="E516" s="2277">
        <v>54.207563027531393</v>
      </c>
    </row>
    <row r="517" spans="2:9" ht="15" customHeight="1">
      <c r="B517" s="1023" t="s">
        <v>1152</v>
      </c>
      <c r="C517" s="2277">
        <v>76.140614448186298</v>
      </c>
      <c r="D517" s="2277">
        <v>81.475817721989685</v>
      </c>
      <c r="E517" s="2277">
        <v>78.641908853739722</v>
      </c>
      <c r="G517" s="2216"/>
    </row>
    <row r="518" spans="2:9" ht="15" customHeight="1">
      <c r="B518" s="1023" t="s">
        <v>1153</v>
      </c>
      <c r="C518" s="2277">
        <v>65.240798240875932</v>
      </c>
      <c r="D518" s="2277">
        <v>70.24429416951449</v>
      </c>
      <c r="E518" s="2277">
        <v>67.590545570585547</v>
      </c>
    </row>
    <row r="519" spans="2:9">
      <c r="B519" s="1023" t="s">
        <v>1154</v>
      </c>
      <c r="C519" s="2277">
        <v>55.901924300051355</v>
      </c>
      <c r="D519" s="2277">
        <v>62.835639521453004</v>
      </c>
      <c r="E519" s="2277">
        <v>59.287174819035592</v>
      </c>
    </row>
    <row r="520" spans="2:9">
      <c r="B520" s="2176" t="s">
        <v>969</v>
      </c>
    </row>
    <row r="521" spans="2:9">
      <c r="B521" s="782" t="s">
        <v>1224</v>
      </c>
    </row>
    <row r="522" spans="2:9">
      <c r="B522" s="970"/>
    </row>
    <row r="523" spans="2:9" ht="15" customHeight="1">
      <c r="B523" s="788" t="s">
        <v>1226</v>
      </c>
      <c r="C523" s="788"/>
      <c r="D523" s="788"/>
      <c r="E523" s="788"/>
      <c r="F523" s="788"/>
    </row>
    <row r="524" spans="2:9" s="906" customFormat="1" ht="12.75">
      <c r="B524" s="2413" t="s">
        <v>94</v>
      </c>
      <c r="C524" s="2414" t="s">
        <v>1227</v>
      </c>
      <c r="D524" s="2414" t="s">
        <v>1228</v>
      </c>
      <c r="E524" s="2414" t="s">
        <v>1229</v>
      </c>
      <c r="F524" s="2414" t="s">
        <v>1230</v>
      </c>
    </row>
    <row r="525" spans="2:9">
      <c r="B525" s="2388" t="s">
        <v>1199</v>
      </c>
      <c r="C525" s="2286">
        <v>49.32983671370895</v>
      </c>
      <c r="D525" s="2286">
        <v>53.502839092265653</v>
      </c>
      <c r="E525" s="2286">
        <v>57.184923012206355</v>
      </c>
      <c r="F525" s="2415">
        <v>56.608304289360298</v>
      </c>
    </row>
    <row r="526" spans="2:9">
      <c r="B526" s="2393" t="s">
        <v>1011</v>
      </c>
      <c r="C526" s="2277">
        <v>59.662847217547025</v>
      </c>
      <c r="D526" s="2277">
        <v>62.28907454077617</v>
      </c>
      <c r="E526" s="2277">
        <v>65.638427538997576</v>
      </c>
      <c r="F526" s="2416">
        <v>64.132687529341709</v>
      </c>
    </row>
    <row r="527" spans="2:9">
      <c r="B527" s="2393" t="s">
        <v>1012</v>
      </c>
      <c r="C527" s="2277">
        <v>36.306824024037745</v>
      </c>
      <c r="D527" s="2277">
        <v>43.242185376460995</v>
      </c>
      <c r="E527" s="2277">
        <v>48.04834514763629</v>
      </c>
      <c r="F527" s="2416">
        <v>48.177243889341895</v>
      </c>
    </row>
    <row r="528" spans="2:9" ht="15" customHeight="1">
      <c r="B528" s="2393" t="s">
        <v>12</v>
      </c>
      <c r="C528" s="2277">
        <v>22.719310066028836</v>
      </c>
      <c r="D528" s="2277">
        <v>27.607568513904791</v>
      </c>
      <c r="E528" s="2277">
        <v>25.912097989126874</v>
      </c>
      <c r="F528" s="2416">
        <v>27.966101694915253</v>
      </c>
    </row>
    <row r="529" spans="2:6">
      <c r="B529" s="2176" t="s">
        <v>969</v>
      </c>
      <c r="C529" s="2223"/>
      <c r="D529" s="2223"/>
      <c r="E529" s="2223"/>
      <c r="F529" s="2223"/>
    </row>
    <row r="530" spans="2:6">
      <c r="B530" s="970"/>
    </row>
    <row r="531" spans="2:6">
      <c r="B531" s="2579" t="s">
        <v>1231</v>
      </c>
      <c r="C531" s="2579"/>
      <c r="D531" s="2579"/>
      <c r="E531" s="2579"/>
    </row>
    <row r="532" spans="2:6" ht="118.5" customHeight="1">
      <c r="B532" s="2574" t="s">
        <v>1232</v>
      </c>
      <c r="C532" s="2574"/>
      <c r="D532" s="2574"/>
      <c r="E532" s="2574"/>
      <c r="F532" s="2574"/>
    </row>
    <row r="534" spans="2:6" ht="15" customHeight="1">
      <c r="B534" s="788" t="s">
        <v>1233</v>
      </c>
      <c r="C534" s="788"/>
      <c r="D534" s="788"/>
      <c r="E534" s="788"/>
    </row>
    <row r="535" spans="2:6" s="906" customFormat="1" ht="12.75">
      <c r="B535" s="2349" t="s">
        <v>1150</v>
      </c>
      <c r="C535" s="2350" t="s">
        <v>957</v>
      </c>
      <c r="D535" s="2350" t="s">
        <v>958</v>
      </c>
      <c r="E535" s="2350" t="s">
        <v>1207</v>
      </c>
    </row>
    <row r="536" spans="2:6">
      <c r="B536" s="2417" t="s">
        <v>1234</v>
      </c>
      <c r="C536" s="986">
        <v>9260</v>
      </c>
      <c r="D536" s="986">
        <v>9026</v>
      </c>
      <c r="E536" s="986">
        <f>SUM(C536:D536)</f>
        <v>18286</v>
      </c>
    </row>
    <row r="537" spans="2:6">
      <c r="B537" s="2417" t="s">
        <v>1235</v>
      </c>
      <c r="C537" s="986">
        <v>9219</v>
      </c>
      <c r="D537" s="986">
        <v>8818</v>
      </c>
      <c r="E537" s="986">
        <f>SUM(C537:D537)</f>
        <v>18037</v>
      </c>
    </row>
    <row r="538" spans="2:6">
      <c r="B538" s="2417" t="s">
        <v>2289</v>
      </c>
      <c r="C538" s="983">
        <f>C536/C537*100</f>
        <v>100.44473370213689</v>
      </c>
      <c r="D538" s="983">
        <f>D536/D537*100</f>
        <v>102.35881152188703</v>
      </c>
      <c r="E538" s="983">
        <f>E536/E537*100</f>
        <v>101.38049564783501</v>
      </c>
    </row>
    <row r="539" spans="2:6">
      <c r="B539" s="1025" t="s">
        <v>1236</v>
      </c>
    </row>
    <row r="540" spans="2:6">
      <c r="B540" s="1026" t="s">
        <v>1237</v>
      </c>
    </row>
    <row r="542" spans="2:6">
      <c r="B542" s="2555" t="s">
        <v>1238</v>
      </c>
      <c r="C542" s="2555"/>
      <c r="D542" s="2555"/>
      <c r="E542" s="2555"/>
    </row>
    <row r="543" spans="2:6" ht="15" customHeight="1">
      <c r="B543" s="2555"/>
      <c r="C543" s="2555"/>
      <c r="D543" s="2555"/>
      <c r="E543" s="2555"/>
    </row>
    <row r="544" spans="2:6" s="906" customFormat="1" ht="12.75">
      <c r="B544" s="2349" t="s">
        <v>1192</v>
      </c>
      <c r="C544" s="2350" t="s">
        <v>957</v>
      </c>
      <c r="D544" s="2350" t="s">
        <v>958</v>
      </c>
      <c r="E544" s="2350" t="s">
        <v>1207</v>
      </c>
    </row>
    <row r="545" spans="2:7">
      <c r="B545" s="2419" t="s">
        <v>14</v>
      </c>
      <c r="C545" s="2389">
        <v>2.4466519499632082</v>
      </c>
      <c r="D545" s="2389">
        <v>1.1078989734623574</v>
      </c>
      <c r="E545" s="2389">
        <v>1.7569363311245283</v>
      </c>
      <c r="F545" s="917"/>
    </row>
    <row r="546" spans="2:7" ht="18" customHeight="1">
      <c r="B546" s="2420" t="s">
        <v>1193</v>
      </c>
      <c r="C546" s="983">
        <v>0.98420471458063286</v>
      </c>
      <c r="D546" s="983">
        <v>0.40528715516050295</v>
      </c>
      <c r="E546" s="983">
        <v>0.68873113628884397</v>
      </c>
      <c r="F546" s="917"/>
      <c r="G546" s="2213"/>
    </row>
    <row r="547" spans="2:7">
      <c r="B547" s="2420" t="s">
        <v>1194</v>
      </c>
      <c r="C547" s="983">
        <v>1.9445675183380102</v>
      </c>
      <c r="D547" s="983">
        <v>0.5838717396506341</v>
      </c>
      <c r="E547" s="983">
        <v>1.2546107551931664</v>
      </c>
      <c r="F547" s="917"/>
    </row>
    <row r="548" spans="2:7" ht="15" customHeight="1">
      <c r="B548" s="2420" t="s">
        <v>1154</v>
      </c>
      <c r="C548" s="983">
        <v>5.5227719776062942</v>
      </c>
      <c r="D548" s="983">
        <v>2.8365987202322054</v>
      </c>
      <c r="E548" s="983">
        <v>4.0878175987595595</v>
      </c>
      <c r="F548" s="917"/>
    </row>
    <row r="549" spans="2:7">
      <c r="B549" s="2421" t="s">
        <v>10</v>
      </c>
      <c r="C549" s="982">
        <v>1.9013978656245303</v>
      </c>
      <c r="D549" s="982">
        <v>1.0013351134846462</v>
      </c>
      <c r="E549" s="982">
        <v>1.4484097357025534</v>
      </c>
      <c r="F549" s="917"/>
    </row>
    <row r="550" spans="2:7">
      <c r="B550" s="2420" t="s">
        <v>1193</v>
      </c>
      <c r="C550" s="983">
        <v>0.96767757382282515</v>
      </c>
      <c r="D550" s="983">
        <v>0.28322880841594172</v>
      </c>
      <c r="E550" s="983">
        <v>0.62782521346057252</v>
      </c>
      <c r="F550" s="917"/>
    </row>
    <row r="551" spans="2:7">
      <c r="B551" s="2420" t="s">
        <v>1194</v>
      </c>
      <c r="C551" s="983">
        <v>0.97338718028373206</v>
      </c>
      <c r="D551" s="983">
        <v>0.390625</v>
      </c>
      <c r="E551" s="983">
        <v>0.6809388702605107</v>
      </c>
      <c r="F551" s="917"/>
    </row>
    <row r="552" spans="2:7">
      <c r="B552" s="2420" t="s">
        <v>1154</v>
      </c>
      <c r="C552" s="983">
        <v>4.5447987303419417</v>
      </c>
      <c r="D552" s="983">
        <v>2.7755102040816326</v>
      </c>
      <c r="E552" s="983">
        <v>3.6341992857643022</v>
      </c>
      <c r="F552" s="917"/>
    </row>
    <row r="553" spans="2:7">
      <c r="B553" s="2421" t="s">
        <v>11</v>
      </c>
      <c r="C553" s="982">
        <v>3.0296387232549984</v>
      </c>
      <c r="D553" s="982">
        <v>1.1976985400602764</v>
      </c>
      <c r="E553" s="982">
        <v>2.0617490745910625</v>
      </c>
      <c r="F553" s="917"/>
    </row>
    <row r="554" spans="2:7">
      <c r="B554" s="2420" t="s">
        <v>1193</v>
      </c>
      <c r="C554" s="983">
        <v>0.94297260889088463</v>
      </c>
      <c r="D554" s="983">
        <v>0.3906651588362291</v>
      </c>
      <c r="E554" s="983">
        <v>0.65468204990609069</v>
      </c>
      <c r="F554" s="917"/>
    </row>
    <row r="555" spans="2:7">
      <c r="B555" s="2420" t="s">
        <v>1194</v>
      </c>
      <c r="C555" s="983">
        <v>2.782529364807846</v>
      </c>
      <c r="D555" s="983">
        <v>0.82866982350408946</v>
      </c>
      <c r="E555" s="983">
        <v>1.777310226454792</v>
      </c>
      <c r="F555" s="917"/>
    </row>
    <row r="556" spans="2:7" ht="15" customHeight="1">
      <c r="B556" s="2420" t="s">
        <v>1154</v>
      </c>
      <c r="C556" s="983">
        <v>7.0746443188462296</v>
      </c>
      <c r="D556" s="983">
        <v>2.9249617151607965</v>
      </c>
      <c r="E556" s="983">
        <v>4.750878998370637</v>
      </c>
      <c r="F556" s="917"/>
    </row>
    <row r="557" spans="2:7">
      <c r="B557" s="2421" t="s">
        <v>12</v>
      </c>
      <c r="C557" s="982">
        <v>2.6923076923076925</v>
      </c>
      <c r="D557" s="982">
        <v>1.2181195279786829</v>
      </c>
      <c r="E557" s="982">
        <v>1.9325093192073768</v>
      </c>
      <c r="F557" s="917"/>
    </row>
    <row r="558" spans="2:7">
      <c r="B558" s="2420" t="s">
        <v>1193</v>
      </c>
      <c r="C558" s="983">
        <v>1.265155508697944</v>
      </c>
      <c r="D558" s="983">
        <v>1.0476190476190477</v>
      </c>
      <c r="E558" s="983">
        <v>1.1508631473605204</v>
      </c>
      <c r="F558" s="917"/>
    </row>
    <row r="559" spans="2:7" ht="13.5" customHeight="1">
      <c r="B559" s="2420" t="s">
        <v>1194</v>
      </c>
      <c r="C559" s="983">
        <v>3.0206677265500796</v>
      </c>
      <c r="D559" s="983">
        <v>0.37333333333333335</v>
      </c>
      <c r="E559" s="983">
        <v>1.701222753854333</v>
      </c>
      <c r="F559" s="917"/>
      <c r="G559" s="917"/>
    </row>
    <row r="560" spans="2:7" ht="12.75" customHeight="1">
      <c r="B560" s="2420" t="s">
        <v>1154</v>
      </c>
      <c r="C560" s="983">
        <v>4.4982698961937722</v>
      </c>
      <c r="D560" s="983">
        <v>2.7365129007036746</v>
      </c>
      <c r="E560" s="983">
        <v>3.5728952772073921</v>
      </c>
      <c r="F560" s="917"/>
      <c r="G560" s="917"/>
    </row>
    <row r="561" spans="2:7">
      <c r="B561" s="2403" t="s">
        <v>966</v>
      </c>
      <c r="C561" s="2418"/>
      <c r="D561" s="2418"/>
      <c r="E561" s="2418"/>
      <c r="F561" s="917"/>
      <c r="G561" s="917"/>
    </row>
    <row r="562" spans="2:7">
      <c r="B562" s="2421" t="s">
        <v>14</v>
      </c>
      <c r="C562" s="982">
        <v>2.5195855446044981</v>
      </c>
      <c r="D562" s="982">
        <v>1.0494649336333992</v>
      </c>
      <c r="E562" s="982">
        <v>1.7493623369748306</v>
      </c>
      <c r="F562" s="917"/>
      <c r="G562" s="917"/>
    </row>
    <row r="563" spans="2:7">
      <c r="B563" s="2420" t="s">
        <v>1193</v>
      </c>
      <c r="C563" s="983">
        <v>0.94008448860593807</v>
      </c>
      <c r="D563" s="983">
        <v>0.33525171816505561</v>
      </c>
      <c r="E563" s="983">
        <v>0.62816966343937297</v>
      </c>
      <c r="F563" s="917"/>
      <c r="G563" s="917"/>
    </row>
    <row r="564" spans="2:7">
      <c r="B564" s="2420" t="s">
        <v>1194</v>
      </c>
      <c r="C564" s="983">
        <v>2.0234722784297854</v>
      </c>
      <c r="D564" s="983">
        <v>0.56748565164119436</v>
      </c>
      <c r="E564" s="983">
        <v>1.2791349355487422</v>
      </c>
      <c r="F564" s="917"/>
      <c r="G564" s="917"/>
    </row>
    <row r="565" spans="2:7">
      <c r="B565" s="2420" t="s">
        <v>1154</v>
      </c>
      <c r="C565" s="983">
        <v>6.7909789593045238</v>
      </c>
      <c r="D565" s="983">
        <v>3.0467363439163875</v>
      </c>
      <c r="E565" s="983">
        <v>4.6905249184136295</v>
      </c>
      <c r="F565" s="917"/>
      <c r="G565" s="917"/>
    </row>
    <row r="566" spans="2:7">
      <c r="B566" s="2421" t="s">
        <v>10</v>
      </c>
      <c r="C566" s="982">
        <v>1.9447961509242846</v>
      </c>
      <c r="D566" s="982">
        <v>0.98731971735553192</v>
      </c>
      <c r="E566" s="982">
        <v>1.4551934070829311</v>
      </c>
      <c r="F566" s="917"/>
      <c r="G566" s="917"/>
    </row>
    <row r="567" spans="2:7">
      <c r="B567" s="2420" t="s">
        <v>1193</v>
      </c>
      <c r="C567" s="983">
        <v>0.97888901993159572</v>
      </c>
      <c r="D567" s="983">
        <v>0.25641025641025639</v>
      </c>
      <c r="E567" s="983">
        <v>0.61551087402544113</v>
      </c>
      <c r="F567" s="917"/>
      <c r="G567" s="917"/>
    </row>
    <row r="568" spans="2:7">
      <c r="B568" s="2420" t="s">
        <v>1194</v>
      </c>
      <c r="C568" s="983">
        <v>0.99916736053288924</v>
      </c>
      <c r="D568" s="983">
        <v>0.31395031395031398</v>
      </c>
      <c r="E568" s="983">
        <v>0.65372969997247454</v>
      </c>
      <c r="F568" s="917"/>
      <c r="G568" s="917"/>
    </row>
    <row r="569" spans="2:7">
      <c r="B569" s="2420" t="s">
        <v>1154</v>
      </c>
      <c r="C569" s="983">
        <v>5.6403940886699502</v>
      </c>
      <c r="D569" s="983">
        <v>3.3431455004205213</v>
      </c>
      <c r="E569" s="983">
        <v>4.4010889292196005</v>
      </c>
      <c r="F569" s="917"/>
      <c r="G569" s="917"/>
    </row>
    <row r="570" spans="2:7">
      <c r="B570" s="2421" t="s">
        <v>11</v>
      </c>
      <c r="C570" s="982">
        <v>3.1624735480837058</v>
      </c>
      <c r="D570" s="982">
        <v>1.1150915787880318</v>
      </c>
      <c r="E570" s="982">
        <v>2.0607640303005619</v>
      </c>
      <c r="F570" s="917"/>
      <c r="G570" s="917"/>
    </row>
    <row r="571" spans="2:7">
      <c r="B571" s="2420" t="s">
        <v>1193</v>
      </c>
      <c r="C571" s="983">
        <v>0.92217409529132321</v>
      </c>
      <c r="D571" s="983">
        <v>0.32626427406199021</v>
      </c>
      <c r="E571" s="983">
        <v>0.60822424963638766</v>
      </c>
      <c r="F571" s="917"/>
      <c r="G571" s="917"/>
    </row>
    <row r="572" spans="2:7">
      <c r="B572" s="2420" t="s">
        <v>1194</v>
      </c>
      <c r="C572" s="983">
        <v>2.9492246883551232</v>
      </c>
      <c r="D572" s="983">
        <v>0.84970051539211588</v>
      </c>
      <c r="E572" s="983">
        <v>1.8536018027186161</v>
      </c>
      <c r="F572" s="917"/>
      <c r="G572" s="917"/>
    </row>
    <row r="573" spans="2:7">
      <c r="B573" s="2420" t="s">
        <v>1154</v>
      </c>
      <c r="C573" s="983">
        <v>8.4833689350015256</v>
      </c>
      <c r="D573" s="983">
        <v>2.8687647184757012</v>
      </c>
      <c r="E573" s="983">
        <v>5.1836940110719674</v>
      </c>
      <c r="F573" s="917"/>
      <c r="G573" s="917"/>
    </row>
    <row r="574" spans="2:7">
      <c r="B574" s="2421" t="s">
        <v>12</v>
      </c>
      <c r="C574" s="982">
        <v>2.6661926768574475</v>
      </c>
      <c r="D574" s="982">
        <v>1.0440456769983686</v>
      </c>
      <c r="E574" s="982">
        <v>1.8203470568220483</v>
      </c>
      <c r="F574" s="917"/>
      <c r="G574" s="917"/>
    </row>
    <row r="575" spans="2:7">
      <c r="B575" s="2420" t="s">
        <v>1193</v>
      </c>
      <c r="C575" s="983">
        <v>0.76857386848847142</v>
      </c>
      <c r="D575" s="983">
        <v>0.89020771513353114</v>
      </c>
      <c r="E575" s="983">
        <v>0.83366415244144498</v>
      </c>
      <c r="F575" s="917"/>
      <c r="G575" s="917"/>
    </row>
    <row r="576" spans="2:7">
      <c r="B576" s="2420" t="s">
        <v>1194</v>
      </c>
      <c r="C576" s="983">
        <v>3.262955854126679</v>
      </c>
      <c r="D576" s="983">
        <v>0.39920159680638717</v>
      </c>
      <c r="E576" s="983">
        <v>1.8590998043052838</v>
      </c>
      <c r="F576" s="917"/>
      <c r="G576" s="917"/>
    </row>
    <row r="577" spans="2:7">
      <c r="B577" s="2420" t="s">
        <v>1154</v>
      </c>
      <c r="C577" s="983">
        <v>5.3333333333333339</v>
      </c>
      <c r="D577" s="983">
        <v>2.2377622377622379</v>
      </c>
      <c r="E577" s="983">
        <v>3.6501901140684412</v>
      </c>
      <c r="F577" s="917"/>
      <c r="G577" s="917"/>
    </row>
    <row r="578" spans="2:7">
      <c r="B578" s="2403" t="s">
        <v>1052</v>
      </c>
      <c r="C578" s="2418"/>
      <c r="D578" s="2418"/>
      <c r="E578" s="2418"/>
      <c r="F578" s="917"/>
      <c r="G578" s="917"/>
    </row>
    <row r="579" spans="2:7">
      <c r="B579" s="2421" t="s">
        <v>14</v>
      </c>
      <c r="C579" s="982">
        <v>2.2515212981744424</v>
      </c>
      <c r="D579" s="982">
        <v>1.2868293368961397</v>
      </c>
      <c r="E579" s="982">
        <v>1.7786356899107236</v>
      </c>
      <c r="F579" s="917"/>
      <c r="G579" s="917"/>
    </row>
    <row r="580" spans="2:7">
      <c r="B580" s="2420" t="s">
        <v>1193</v>
      </c>
      <c r="C580" s="983">
        <v>1.1685728493286922</v>
      </c>
      <c r="D580" s="983">
        <v>0.7337526205450734</v>
      </c>
      <c r="E580" s="983">
        <v>0.9568767542740495</v>
      </c>
      <c r="F580" s="917"/>
      <c r="G580" s="917"/>
    </row>
    <row r="581" spans="2:7">
      <c r="B581" s="2420" t="s">
        <v>1194</v>
      </c>
      <c r="C581" s="983">
        <v>1.7313650446509934</v>
      </c>
      <c r="D581" s="983">
        <v>0.63103192279138831</v>
      </c>
      <c r="E581" s="983">
        <v>1.1862068965517241</v>
      </c>
      <c r="F581" s="917"/>
      <c r="G581" s="917"/>
    </row>
    <row r="582" spans="2:7">
      <c r="B582" s="2420" t="s">
        <v>1154</v>
      </c>
      <c r="C582" s="983">
        <v>3.6167392539291798</v>
      </c>
      <c r="D582" s="983">
        <v>2.4117998804066176</v>
      </c>
      <c r="E582" s="983">
        <v>3.0297145076713923</v>
      </c>
      <c r="F582" s="917"/>
      <c r="G582" s="917"/>
    </row>
    <row r="583" spans="2:7">
      <c r="B583" s="2421" t="s">
        <v>10</v>
      </c>
      <c r="C583" s="982">
        <v>1.7766127857870979</v>
      </c>
      <c r="D583" s="982">
        <v>1.0472865756902572</v>
      </c>
      <c r="E583" s="982">
        <v>1.42759510972739</v>
      </c>
      <c r="F583" s="917"/>
      <c r="G583" s="917"/>
    </row>
    <row r="584" spans="2:7">
      <c r="B584" s="2420" t="s">
        <v>1193</v>
      </c>
      <c r="C584" s="983">
        <v>0.90614886731391586</v>
      </c>
      <c r="D584" s="983">
        <v>0.45941807044410415</v>
      </c>
      <c r="E584" s="983">
        <v>0.70150824272185197</v>
      </c>
      <c r="F584" s="917"/>
      <c r="G584" s="917"/>
    </row>
    <row r="585" spans="2:7">
      <c r="B585" s="2420" t="s">
        <v>1194</v>
      </c>
      <c r="C585" s="983">
        <v>0.89759281925744594</v>
      </c>
      <c r="D585" s="983">
        <v>0.62447960033305572</v>
      </c>
      <c r="E585" s="983">
        <v>0.76241500103029058</v>
      </c>
      <c r="F585" s="917"/>
      <c r="G585" s="917"/>
    </row>
    <row r="586" spans="2:7">
      <c r="B586" s="2420" t="s">
        <v>1154</v>
      </c>
      <c r="C586" s="983">
        <v>2.9954719609892022</v>
      </c>
      <c r="D586" s="983">
        <v>1.7347725520431765</v>
      </c>
      <c r="E586" s="983">
        <v>2.3970722781335772</v>
      </c>
      <c r="F586" s="917"/>
      <c r="G586" s="917"/>
    </row>
    <row r="587" spans="2:7">
      <c r="B587" s="2421" t="s">
        <v>11</v>
      </c>
      <c r="C587" s="982">
        <v>2.639751552795031</v>
      </c>
      <c r="D587" s="982">
        <v>1.4834205933682374</v>
      </c>
      <c r="E587" s="982">
        <v>2.0648967551622417</v>
      </c>
      <c r="F587" s="917"/>
      <c r="G587" s="917"/>
    </row>
    <row r="588" spans="2:7">
      <c r="B588" s="2420" t="s">
        <v>1193</v>
      </c>
      <c r="C588" s="983">
        <v>1.0279840091376355</v>
      </c>
      <c r="D588" s="983">
        <v>0.68259385665529015</v>
      </c>
      <c r="E588" s="983">
        <v>0.85494442861214026</v>
      </c>
      <c r="F588" s="917"/>
      <c r="G588" s="917"/>
    </row>
    <row r="589" spans="2:7">
      <c r="B589" s="2420" t="s">
        <v>1194</v>
      </c>
      <c r="C589" s="983">
        <v>2.2820629849383844</v>
      </c>
      <c r="D589" s="983">
        <v>0.75721722669190727</v>
      </c>
      <c r="E589" s="983">
        <v>1.533457249070632</v>
      </c>
      <c r="F589" s="917"/>
      <c r="G589" s="917"/>
    </row>
    <row r="590" spans="2:7">
      <c r="B590" s="2420" t="s">
        <v>1154</v>
      </c>
      <c r="C590" s="983">
        <v>4.5846817691477888</v>
      </c>
      <c r="D590" s="983">
        <v>3.066164604626143</v>
      </c>
      <c r="E590" s="983">
        <v>3.8244007541071912</v>
      </c>
      <c r="F590" s="917"/>
      <c r="G590" s="917"/>
    </row>
    <row r="591" spans="2:7">
      <c r="B591" s="2421" t="s">
        <v>12</v>
      </c>
      <c r="C591" s="982">
        <v>2.7268453220498352</v>
      </c>
      <c r="D591" s="982">
        <v>1.4618547281863865</v>
      </c>
      <c r="E591" s="982">
        <v>2.0852641334569046</v>
      </c>
      <c r="F591" s="917"/>
      <c r="G591" s="917"/>
    </row>
    <row r="592" spans="2:7">
      <c r="B592" s="2420" t="s">
        <v>1193</v>
      </c>
      <c r="C592" s="983">
        <v>2.06611570247934</v>
      </c>
      <c r="D592" s="983">
        <v>1.3297872340425532</v>
      </c>
      <c r="E592" s="983">
        <v>1.6914749661705006</v>
      </c>
      <c r="F592" s="917"/>
      <c r="G592" s="917"/>
    </row>
    <row r="593" spans="2:13">
      <c r="B593" s="2420" t="s">
        <v>1194</v>
      </c>
      <c r="C593" s="983">
        <v>2.72189349112426</v>
      </c>
      <c r="D593" s="983">
        <v>0.3436426116838488</v>
      </c>
      <c r="E593" s="983">
        <v>1.5133876600698486</v>
      </c>
      <c r="F593" s="917"/>
      <c r="G593" s="917"/>
    </row>
    <row r="594" spans="2:13">
      <c r="B594" s="2420" t="s">
        <v>1154</v>
      </c>
      <c r="C594" s="983">
        <v>3.5971223021582732</v>
      </c>
      <c r="D594" s="983">
        <v>3.3687943262411348</v>
      </c>
      <c r="E594" s="983">
        <v>3.4821428571428572</v>
      </c>
      <c r="F594" s="917"/>
      <c r="G594" s="917"/>
    </row>
    <row r="595" spans="2:13">
      <c r="B595" s="2176" t="s">
        <v>969</v>
      </c>
      <c r="G595" s="917"/>
    </row>
    <row r="596" spans="2:13">
      <c r="G596" s="917"/>
    </row>
    <row r="597" spans="2:13">
      <c r="B597" s="2579" t="s">
        <v>1239</v>
      </c>
      <c r="C597" s="2579"/>
      <c r="D597" s="2579"/>
      <c r="E597" s="2579"/>
      <c r="G597" s="917"/>
    </row>
    <row r="598" spans="2:13" ht="90.75" customHeight="1">
      <c r="B598" s="2574" t="s">
        <v>1240</v>
      </c>
      <c r="C598" s="2574"/>
      <c r="D598" s="2574"/>
      <c r="E598" s="2574"/>
      <c r="F598" s="2574"/>
      <c r="G598" s="917"/>
    </row>
    <row r="599" spans="2:13" ht="15" customHeight="1">
      <c r="B599" s="2555" t="s">
        <v>1241</v>
      </c>
      <c r="C599" s="2555"/>
      <c r="D599" s="2555"/>
      <c r="E599" s="2555"/>
      <c r="F599" s="2555"/>
      <c r="G599" s="917"/>
    </row>
    <row r="600" spans="2:13" ht="15" customHeight="1">
      <c r="B600" s="2555"/>
      <c r="C600" s="2555"/>
      <c r="D600" s="2555"/>
      <c r="E600" s="2555"/>
      <c r="F600" s="2555"/>
      <c r="G600" s="917"/>
    </row>
    <row r="601" spans="2:13" s="906" customFormat="1" ht="12.75">
      <c r="B601" s="2424" t="s">
        <v>1242</v>
      </c>
      <c r="C601" s="2425"/>
      <c r="D601" s="2425" t="s">
        <v>957</v>
      </c>
      <c r="E601" s="2425" t="s">
        <v>958</v>
      </c>
      <c r="F601" s="2350" t="s">
        <v>1207</v>
      </c>
      <c r="G601" s="1001"/>
    </row>
    <row r="602" spans="2:13">
      <c r="B602" s="2429" t="s">
        <v>966</v>
      </c>
      <c r="C602" s="2422"/>
      <c r="D602" s="1032">
        <v>73.758233932704286</v>
      </c>
      <c r="E602" s="1032">
        <v>76.066588225040306</v>
      </c>
      <c r="F602" s="1033">
        <v>75.089200462334787</v>
      </c>
      <c r="G602" s="917"/>
    </row>
    <row r="603" spans="2:13">
      <c r="B603" s="2430" t="s">
        <v>99</v>
      </c>
      <c r="C603" s="2423"/>
      <c r="D603" s="1034">
        <v>88.354544430679127</v>
      </c>
      <c r="E603" s="1034">
        <v>89.631956912028727</v>
      </c>
      <c r="F603" s="1035">
        <v>89.168539325842701</v>
      </c>
      <c r="G603" s="917"/>
    </row>
    <row r="604" spans="2:13">
      <c r="B604" s="2430" t="s">
        <v>1243</v>
      </c>
      <c r="C604" s="2423"/>
      <c r="D604" s="1034">
        <v>57.501254390366284</v>
      </c>
      <c r="E604" s="1034">
        <v>47.286083526050874</v>
      </c>
      <c r="F604" s="1035">
        <v>52.600665665992295</v>
      </c>
      <c r="G604" s="917"/>
    </row>
    <row r="605" spans="2:13">
      <c r="B605" s="2429" t="s">
        <v>967</v>
      </c>
      <c r="C605" s="2422"/>
      <c r="D605" s="1032">
        <v>26.241766067295707</v>
      </c>
      <c r="E605" s="1032">
        <v>23.933411774959691</v>
      </c>
      <c r="F605" s="1033">
        <v>24.910799537665209</v>
      </c>
      <c r="G605" s="917"/>
    </row>
    <row r="606" spans="2:13">
      <c r="B606" s="2430" t="s">
        <v>99</v>
      </c>
      <c r="C606" s="2423"/>
      <c r="D606" s="1034">
        <v>11.64545556932087</v>
      </c>
      <c r="E606" s="1034">
        <v>10.368043087971275</v>
      </c>
      <c r="F606" s="1035">
        <v>10.831460674157304</v>
      </c>
      <c r="G606" s="917"/>
    </row>
    <row r="607" spans="2:13">
      <c r="B607" s="2430" t="s">
        <v>1243</v>
      </c>
      <c r="C607" s="2423"/>
      <c r="D607" s="1034">
        <v>42.498745609633723</v>
      </c>
      <c r="E607" s="1034">
        <v>52.713916473949119</v>
      </c>
      <c r="F607" s="1035">
        <v>47.399334334007705</v>
      </c>
      <c r="G607" s="917"/>
    </row>
    <row r="608" spans="2:13" ht="12.75" customHeight="1">
      <c r="B608" s="2581" t="s">
        <v>1244</v>
      </c>
      <c r="C608" s="2581"/>
      <c r="D608" s="2581"/>
      <c r="E608" s="2581"/>
      <c r="F608" s="2581"/>
      <c r="G608" s="917"/>
      <c r="I608" s="1028"/>
      <c r="K608" s="899"/>
      <c r="L608" s="899"/>
      <c r="M608" s="899"/>
    </row>
    <row r="609" spans="2:13" ht="12.75" customHeight="1">
      <c r="B609" s="2581"/>
      <c r="C609" s="2581"/>
      <c r="D609" s="2581"/>
      <c r="E609" s="2581"/>
      <c r="F609" s="2581"/>
      <c r="G609" s="917"/>
      <c r="I609" s="1028"/>
      <c r="K609" s="899"/>
      <c r="L609" s="899"/>
      <c r="M609" s="899"/>
    </row>
    <row r="610" spans="2:13" ht="13.5" customHeight="1">
      <c r="G610" s="917"/>
      <c r="I610" s="1028"/>
    </row>
    <row r="611" spans="2:13" ht="13.5" customHeight="1">
      <c r="B611" s="2555" t="s">
        <v>1245</v>
      </c>
      <c r="C611" s="2555"/>
      <c r="D611" s="2555"/>
      <c r="E611" s="2555"/>
      <c r="F611" s="2555"/>
      <c r="G611" s="917"/>
      <c r="I611" s="1028"/>
    </row>
    <row r="612" spans="2:13" ht="15" customHeight="1">
      <c r="B612" s="2555"/>
      <c r="C612" s="2555"/>
      <c r="D612" s="2555"/>
      <c r="E612" s="2555"/>
      <c r="F612" s="2555"/>
      <c r="I612" s="1029"/>
    </row>
    <row r="613" spans="2:13" s="906" customFormat="1" ht="12.75">
      <c r="B613" s="2424" t="s">
        <v>1242</v>
      </c>
      <c r="C613" s="2425"/>
      <c r="D613" s="2425" t="s">
        <v>957</v>
      </c>
      <c r="E613" s="2425" t="s">
        <v>958</v>
      </c>
      <c r="F613" s="2350" t="s">
        <v>1207</v>
      </c>
      <c r="H613" s="1030"/>
      <c r="I613" s="1030"/>
    </row>
    <row r="614" spans="2:13" ht="18.75" customHeight="1">
      <c r="B614" s="2429" t="s">
        <v>966</v>
      </c>
      <c r="C614" s="1032"/>
      <c r="D614" s="1032">
        <v>75.395365943361526</v>
      </c>
      <c r="E614" s="1032">
        <v>71.25603864734299</v>
      </c>
      <c r="F614" s="1033">
        <v>72.803519868004955</v>
      </c>
    </row>
    <row r="615" spans="2:13" ht="15" customHeight="1">
      <c r="B615" s="2430" t="s">
        <v>99</v>
      </c>
      <c r="C615" s="1034"/>
      <c r="D615" s="1034">
        <v>90.35687167805618</v>
      </c>
      <c r="E615" s="1034">
        <v>89.562067830095486</v>
      </c>
      <c r="F615" s="1035">
        <v>89.80248047772163</v>
      </c>
      <c r="G615" s="2213"/>
    </row>
    <row r="616" spans="2:13" ht="15" customHeight="1">
      <c r="B616" s="2430" t="s">
        <v>1243</v>
      </c>
      <c r="C616" s="1034"/>
      <c r="D616" s="1034">
        <v>61.340941512125532</v>
      </c>
      <c r="E616" s="1034">
        <v>34.607778510217535</v>
      </c>
      <c r="F616" s="1035">
        <v>47.447756080849608</v>
      </c>
      <c r="G616" s="2213"/>
    </row>
    <row r="617" spans="2:13" ht="15" customHeight="1">
      <c r="B617" s="2429" t="s">
        <v>967</v>
      </c>
      <c r="C617" s="1032"/>
      <c r="D617" s="1032">
        <v>24.604634056638471</v>
      </c>
      <c r="E617" s="1032">
        <v>28.743961352657006</v>
      </c>
      <c r="F617" s="1033">
        <v>27.196480131995049</v>
      </c>
    </row>
    <row r="618" spans="2:13">
      <c r="B618" s="2430" t="s">
        <v>99</v>
      </c>
      <c r="C618" s="1034"/>
      <c r="D618" s="1034">
        <v>9.6431283219438111</v>
      </c>
      <c r="E618" s="1034">
        <v>10.437932169904512</v>
      </c>
      <c r="F618" s="1035">
        <v>10.197519522278364</v>
      </c>
    </row>
    <row r="619" spans="2:13">
      <c r="B619" s="2430" t="s">
        <v>1243</v>
      </c>
      <c r="C619" s="1034"/>
      <c r="D619" s="1034">
        <v>38.659058487874468</v>
      </c>
      <c r="E619" s="1034">
        <v>65.392221489782472</v>
      </c>
      <c r="F619" s="1035">
        <v>52.552243919150399</v>
      </c>
    </row>
    <row r="620" spans="2:13" ht="15" customHeight="1">
      <c r="B620" s="2581" t="s">
        <v>1246</v>
      </c>
      <c r="C620" s="2581"/>
      <c r="D620" s="2581"/>
      <c r="E620" s="2581"/>
      <c r="F620" s="2581"/>
    </row>
    <row r="621" spans="2:13">
      <c r="B621" s="2581"/>
      <c r="C621" s="2581"/>
      <c r="D621" s="2581"/>
      <c r="E621" s="2581"/>
      <c r="F621" s="2581"/>
    </row>
    <row r="622" spans="2:13">
      <c r="B622" s="1031"/>
      <c r="C622" s="1031"/>
      <c r="D622" s="1031"/>
      <c r="E622" s="1031"/>
    </row>
    <row r="623" spans="2:13">
      <c r="B623" s="2555" t="s">
        <v>1247</v>
      </c>
      <c r="C623" s="2555"/>
      <c r="D623" s="2555"/>
      <c r="E623" s="2555"/>
      <c r="F623" s="2555"/>
    </row>
    <row r="624" spans="2:13">
      <c r="B624" s="2555"/>
      <c r="C624" s="2555"/>
      <c r="D624" s="2555"/>
      <c r="E624" s="2555"/>
      <c r="F624" s="2555"/>
    </row>
    <row r="625" spans="2:6" s="906" customFormat="1" ht="12.75">
      <c r="B625" s="2424" t="s">
        <v>1248</v>
      </c>
      <c r="C625" s="2425">
        <v>2005</v>
      </c>
      <c r="D625" s="2425">
        <v>2008</v>
      </c>
      <c r="E625" s="2425">
        <v>2009</v>
      </c>
      <c r="F625" s="2425">
        <v>2010</v>
      </c>
    </row>
    <row r="626" spans="2:6">
      <c r="B626" s="2426" t="s">
        <v>1199</v>
      </c>
      <c r="C626" s="2427">
        <v>12.647955274119107</v>
      </c>
      <c r="D626" s="2427">
        <v>9.4857563284171018</v>
      </c>
      <c r="E626" s="2427">
        <v>8.2747206474569737</v>
      </c>
      <c r="F626" s="2428">
        <v>7.8956664793164544</v>
      </c>
    </row>
    <row r="627" spans="2:6" ht="15" customHeight="1">
      <c r="B627" s="2430" t="s">
        <v>957</v>
      </c>
      <c r="C627" s="1034">
        <v>14.246381130737976</v>
      </c>
      <c r="D627" s="1034">
        <v>10.568829343970238</v>
      </c>
      <c r="E627" s="1034">
        <v>9.1577144119674543</v>
      </c>
      <c r="F627" s="1035">
        <v>8.7160354382505805</v>
      </c>
    </row>
    <row r="628" spans="2:6">
      <c r="B628" s="2430" t="s">
        <v>958</v>
      </c>
      <c r="C628" s="1034">
        <v>9.1101908074169344</v>
      </c>
      <c r="D628" s="1034">
        <v>7.2731573884711329</v>
      </c>
      <c r="E628" s="1034">
        <v>6.5764823335538782</v>
      </c>
      <c r="F628" s="1035">
        <v>6.3584230413647767</v>
      </c>
    </row>
    <row r="629" spans="2:6">
      <c r="B629" s="2429" t="s">
        <v>966</v>
      </c>
      <c r="C629" s="1032">
        <v>8.2507654993202877</v>
      </c>
      <c r="D629" s="1032">
        <v>6.8294919674455103</v>
      </c>
      <c r="E629" s="1032">
        <v>6.2937877687056947</v>
      </c>
      <c r="F629" s="1033">
        <v>6.1261123545001324</v>
      </c>
    </row>
    <row r="630" spans="2:6" ht="15" customHeight="1">
      <c r="B630" s="2430" t="s">
        <v>957</v>
      </c>
      <c r="C630" s="1034">
        <v>5.0359261261684809</v>
      </c>
      <c r="D630" s="1034">
        <v>4.0369012023410189</v>
      </c>
      <c r="E630" s="1034">
        <v>3.6584067244548955</v>
      </c>
      <c r="F630" s="1035">
        <v>3.5399379528765391</v>
      </c>
    </row>
    <row r="631" spans="2:6">
      <c r="B631" s="2430" t="s">
        <v>958</v>
      </c>
      <c r="C631" s="1034">
        <v>11.49174588874928</v>
      </c>
      <c r="D631" s="1034">
        <v>9.6718897600850351</v>
      </c>
      <c r="E631" s="1034">
        <v>8.9882011809190736</v>
      </c>
      <c r="F631" s="1035">
        <v>8.7742066556401284</v>
      </c>
    </row>
    <row r="632" spans="2:6">
      <c r="B632" s="2429" t="s">
        <v>1052</v>
      </c>
      <c r="C632" s="1032">
        <v>13.850814122669922</v>
      </c>
      <c r="D632" s="1032">
        <v>10.237177294313161</v>
      </c>
      <c r="E632" s="1032">
        <v>8.8500153796854164</v>
      </c>
      <c r="F632" s="1033">
        <v>8.4158337004069335</v>
      </c>
    </row>
    <row r="633" spans="2:6">
      <c r="B633" s="2430" t="s">
        <v>957</v>
      </c>
      <c r="C633" s="1034">
        <v>15.955513292504895</v>
      </c>
      <c r="D633" s="1034">
        <v>11.802245061186884</v>
      </c>
      <c r="E633" s="1034">
        <v>10.206294782946708</v>
      </c>
      <c r="F633" s="1035">
        <v>9.7067623458575341</v>
      </c>
    </row>
    <row r="634" spans="2:6">
      <c r="B634" s="2430" t="s">
        <v>958</v>
      </c>
      <c r="C634" s="1034">
        <v>7.8607852079101201</v>
      </c>
      <c r="D634" s="1034">
        <v>6.0854494426605283</v>
      </c>
      <c r="E634" s="1034">
        <v>5.4097511741391795</v>
      </c>
      <c r="F634" s="1035">
        <v>5.1982576160919987</v>
      </c>
    </row>
    <row r="635" spans="2:6">
      <c r="B635" s="2176" t="s">
        <v>969</v>
      </c>
      <c r="C635" s="1036"/>
      <c r="D635" s="1036"/>
      <c r="E635" s="1036"/>
      <c r="F635" s="1036"/>
    </row>
    <row r="636" spans="2:6">
      <c r="B636" s="1036"/>
      <c r="C636" s="1036"/>
      <c r="D636" s="1036"/>
      <c r="E636" s="1036"/>
      <c r="F636" s="1036"/>
    </row>
    <row r="637" spans="2:6">
      <c r="B637" s="2555" t="s">
        <v>1249</v>
      </c>
      <c r="C637" s="2555"/>
      <c r="D637" s="2555"/>
      <c r="E637" s="2555"/>
      <c r="F637" s="2555"/>
    </row>
    <row r="638" spans="2:6" ht="12.75" customHeight="1">
      <c r="B638" s="2556"/>
      <c r="C638" s="2556"/>
      <c r="D638" s="2556"/>
      <c r="E638" s="2556"/>
      <c r="F638" s="2556"/>
    </row>
    <row r="639" spans="2:6" s="906" customFormat="1" ht="19.5" customHeight="1">
      <c r="B639" s="2424" t="s">
        <v>1248</v>
      </c>
      <c r="C639" s="2425">
        <v>2005</v>
      </c>
      <c r="D639" s="2425">
        <v>2008</v>
      </c>
      <c r="E639" s="2425">
        <v>2009</v>
      </c>
      <c r="F639" s="2425">
        <v>2010</v>
      </c>
    </row>
    <row r="640" spans="2:6">
      <c r="B640" s="2426" t="s">
        <v>1199</v>
      </c>
      <c r="C640" s="2427">
        <v>87.352044725880887</v>
      </c>
      <c r="D640" s="2427">
        <v>90.514243671582904</v>
      </c>
      <c r="E640" s="2427">
        <v>91.725279352543026</v>
      </c>
      <c r="F640" s="2428">
        <v>92.104333520683539</v>
      </c>
    </row>
    <row r="641" spans="2:7">
      <c r="B641" s="2430" t="s">
        <v>957</v>
      </c>
      <c r="C641" s="1034">
        <v>85.753618869262027</v>
      </c>
      <c r="D641" s="1034">
        <v>89.431170656029764</v>
      </c>
      <c r="E641" s="1034">
        <v>90.842285588032553</v>
      </c>
      <c r="F641" s="1035">
        <v>91.283964561749414</v>
      </c>
      <c r="G641" s="1037"/>
    </row>
    <row r="642" spans="2:7">
      <c r="B642" s="2430" t="s">
        <v>958</v>
      </c>
      <c r="C642" s="1034">
        <v>90.889809192583073</v>
      </c>
      <c r="D642" s="1034">
        <v>92.726842611528866</v>
      </c>
      <c r="E642" s="1034">
        <v>93.423517666446116</v>
      </c>
      <c r="F642" s="1035">
        <v>93.641576958635227</v>
      </c>
      <c r="G642" s="1038"/>
    </row>
    <row r="643" spans="2:7">
      <c r="B643" s="2429" t="s">
        <v>966</v>
      </c>
      <c r="C643" s="1032">
        <v>91.749234500679705</v>
      </c>
      <c r="D643" s="1032">
        <v>93.170508032554494</v>
      </c>
      <c r="E643" s="1032">
        <v>93.706212231294302</v>
      </c>
      <c r="F643" s="1033">
        <v>93.873887645499863</v>
      </c>
      <c r="G643" s="1039"/>
    </row>
    <row r="644" spans="2:7">
      <c r="B644" s="2430" t="s">
        <v>957</v>
      </c>
      <c r="C644" s="1034">
        <v>94.964073873831524</v>
      </c>
      <c r="D644" s="1034">
        <v>95.963098797658986</v>
      </c>
      <c r="E644" s="1034">
        <v>96.341593275545108</v>
      </c>
      <c r="F644" s="1035">
        <v>96.460062047123458</v>
      </c>
      <c r="G644" s="1028"/>
    </row>
    <row r="645" spans="2:7">
      <c r="B645" s="2430" t="s">
        <v>958</v>
      </c>
      <c r="C645" s="1034">
        <v>88.508254111250722</v>
      </c>
      <c r="D645" s="1034">
        <v>90.328110239914963</v>
      </c>
      <c r="E645" s="1034">
        <v>91.011798819080923</v>
      </c>
      <c r="F645" s="1035">
        <v>91.225793344359872</v>
      </c>
      <c r="G645" s="1028"/>
    </row>
    <row r="646" spans="2:7">
      <c r="B646" s="2429" t="s">
        <v>1052</v>
      </c>
      <c r="C646" s="1032">
        <v>86.149185877330083</v>
      </c>
      <c r="D646" s="1032">
        <v>89.762822705686844</v>
      </c>
      <c r="E646" s="1032">
        <v>91.149984620314584</v>
      </c>
      <c r="F646" s="1033">
        <v>91.584166299593065</v>
      </c>
      <c r="G646" s="1039"/>
    </row>
    <row r="647" spans="2:7">
      <c r="B647" s="2430" t="s">
        <v>957</v>
      </c>
      <c r="C647" s="1034">
        <v>84.044486707495111</v>
      </c>
      <c r="D647" s="1034">
        <v>88.197754938813119</v>
      </c>
      <c r="E647" s="1034">
        <v>89.793705217053287</v>
      </c>
      <c r="F647" s="1035">
        <v>90.293237654142473</v>
      </c>
      <c r="G647" s="1028"/>
    </row>
    <row r="648" spans="2:7">
      <c r="B648" s="2430" t="s">
        <v>958</v>
      </c>
      <c r="C648" s="1034">
        <v>92.139214792089874</v>
      </c>
      <c r="D648" s="1034">
        <v>93.914550557339467</v>
      </c>
      <c r="E648" s="1034">
        <v>94.590248825860826</v>
      </c>
      <c r="F648" s="1035">
        <v>94.801742383908007</v>
      </c>
      <c r="G648" s="1028"/>
    </row>
    <row r="649" spans="2:7">
      <c r="B649" s="2176" t="s">
        <v>969</v>
      </c>
      <c r="C649" s="1036"/>
      <c r="D649" s="1036"/>
      <c r="E649" s="1036"/>
      <c r="F649" s="1036"/>
      <c r="G649" s="1040"/>
    </row>
    <row r="650" spans="2:7">
      <c r="B650" s="1041"/>
      <c r="C650" s="1036"/>
      <c r="D650" s="1036"/>
      <c r="E650" s="1036"/>
      <c r="F650" s="1036"/>
      <c r="G650" s="1042"/>
    </row>
    <row r="651" spans="2:7" ht="15" customHeight="1">
      <c r="B651" s="788" t="s">
        <v>1250</v>
      </c>
      <c r="C651" s="788"/>
      <c r="D651" s="788"/>
      <c r="E651" s="788"/>
      <c r="F651" s="788"/>
      <c r="G651" s="1042"/>
    </row>
    <row r="652" spans="2:7" s="906" customFormat="1" ht="12.75">
      <c r="B652" s="2424" t="s">
        <v>1248</v>
      </c>
      <c r="C652" s="2425">
        <v>2005</v>
      </c>
      <c r="D652" s="2425">
        <v>2008</v>
      </c>
      <c r="E652" s="2425">
        <v>2009</v>
      </c>
      <c r="F652" s="2425">
        <v>2010</v>
      </c>
      <c r="G652" s="1043"/>
    </row>
    <row r="653" spans="2:7">
      <c r="B653" s="2426" t="s">
        <v>1199</v>
      </c>
      <c r="C653" s="2427">
        <v>5.8217148158647527</v>
      </c>
      <c r="D653" s="2427">
        <v>4.3061374495376095</v>
      </c>
      <c r="E653" s="2427">
        <v>3.7187043618139106</v>
      </c>
      <c r="F653" s="2428">
        <v>3.5348378053563927</v>
      </c>
      <c r="G653" s="1036"/>
    </row>
    <row r="654" spans="2:7">
      <c r="B654" s="2430" t="s">
        <v>957</v>
      </c>
      <c r="C654" s="1034">
        <v>7.5470097335986548</v>
      </c>
      <c r="D654" s="1034">
        <v>5.5007009902815094</v>
      </c>
      <c r="E654" s="1034">
        <v>4.7075580665151744</v>
      </c>
      <c r="F654" s="1035">
        <v>4.4593043313763108</v>
      </c>
      <c r="G654" s="1037"/>
    </row>
    <row r="655" spans="2:7">
      <c r="B655" s="2430" t="s">
        <v>958</v>
      </c>
      <c r="C655" s="1034">
        <v>3.6534062269784036</v>
      </c>
      <c r="D655" s="1034">
        <v>2.8353460506595187</v>
      </c>
      <c r="E655" s="1034">
        <v>2.5182684629390204</v>
      </c>
      <c r="F655" s="1035">
        <v>2.4190231779825049</v>
      </c>
      <c r="G655" s="1038"/>
    </row>
    <row r="656" spans="2:7">
      <c r="B656" s="2429" t="s">
        <v>966</v>
      </c>
      <c r="C656" s="1032">
        <v>0.79655520007012315</v>
      </c>
      <c r="D656" s="1032">
        <v>0.59568822553594569</v>
      </c>
      <c r="E656" s="1032">
        <v>0.51783280904983031</v>
      </c>
      <c r="F656" s="1033">
        <v>0.49346406368967632</v>
      </c>
      <c r="G656" s="1039"/>
    </row>
    <row r="657" spans="2:7">
      <c r="B657" s="2430" t="s">
        <v>957</v>
      </c>
      <c r="C657" s="1034">
        <v>0.59396212933190429</v>
      </c>
      <c r="D657" s="1034">
        <v>0.46804739611782881</v>
      </c>
      <c r="E657" s="1034">
        <v>0.41924323595733443</v>
      </c>
      <c r="F657" s="1035">
        <v>0.40396753382709971</v>
      </c>
      <c r="G657" s="1028"/>
    </row>
    <row r="658" spans="2:7">
      <c r="B658" s="2430" t="s">
        <v>958</v>
      </c>
      <c r="C658" s="1034">
        <v>0.99173909302125463</v>
      </c>
      <c r="D658" s="1034">
        <v>0.72450138618904847</v>
      </c>
      <c r="E658" s="1034">
        <v>0.62092087966493759</v>
      </c>
      <c r="F658" s="1035">
        <v>0.58850018112289093</v>
      </c>
      <c r="G658" s="1028"/>
    </row>
    <row r="659" spans="2:7">
      <c r="B659" s="2429" t="s">
        <v>1052</v>
      </c>
      <c r="C659" s="1032">
        <v>9.0618156128576466</v>
      </c>
      <c r="D659" s="1032">
        <v>6.5514477571190302</v>
      </c>
      <c r="E659" s="1032">
        <v>5.578436960321115</v>
      </c>
      <c r="F659" s="1033">
        <v>5.2738845809233688</v>
      </c>
      <c r="G659" s="1039"/>
    </row>
    <row r="660" spans="2:7">
      <c r="B660" s="2430" t="s">
        <v>957</v>
      </c>
      <c r="C660" s="1034">
        <v>11.215977377165077</v>
      </c>
      <c r="D660" s="1034">
        <v>8.0581960480787505</v>
      </c>
      <c r="E660" s="1034">
        <v>6.8342497964949027</v>
      </c>
      <c r="F660" s="1035">
        <v>6.4511546197491585</v>
      </c>
      <c r="G660" s="1028"/>
    </row>
    <row r="661" spans="2:7">
      <c r="B661" s="2430" t="s">
        <v>958</v>
      </c>
      <c r="C661" s="1034">
        <v>5.8362738179251945</v>
      </c>
      <c r="D661" s="1034">
        <v>4.4088515600705023</v>
      </c>
      <c r="E661" s="1034">
        <v>3.8555871190415512</v>
      </c>
      <c r="F661" s="1035">
        <v>3.6824153489994895</v>
      </c>
      <c r="G661" s="1028"/>
    </row>
    <row r="662" spans="2:7">
      <c r="B662" s="2176" t="s">
        <v>969</v>
      </c>
      <c r="C662" s="1036"/>
      <c r="D662" s="1036"/>
      <c r="E662" s="1036"/>
      <c r="F662" s="1036"/>
      <c r="G662" s="1040"/>
    </row>
    <row r="663" spans="2:7">
      <c r="B663" s="2176"/>
      <c r="C663" s="1036"/>
      <c r="D663" s="1036"/>
      <c r="E663" s="1036"/>
      <c r="F663" s="1036"/>
      <c r="G663" s="1040"/>
    </row>
    <row r="664" spans="2:7" ht="15" customHeight="1">
      <c r="B664" s="788" t="s">
        <v>1251</v>
      </c>
      <c r="C664" s="788"/>
      <c r="D664" s="788"/>
      <c r="E664" s="788"/>
      <c r="F664" s="788"/>
      <c r="G664" s="1042"/>
    </row>
    <row r="665" spans="2:7" s="906" customFormat="1" ht="12.75">
      <c r="B665" s="2424" t="s">
        <v>1248</v>
      </c>
      <c r="C665" s="2425">
        <v>2005</v>
      </c>
      <c r="D665" s="2425">
        <v>2008</v>
      </c>
      <c r="E665" s="2425">
        <v>2009</v>
      </c>
      <c r="F665" s="2425">
        <v>2010</v>
      </c>
      <c r="G665" s="1043"/>
    </row>
    <row r="666" spans="2:7">
      <c r="B666" s="2426" t="s">
        <v>1199</v>
      </c>
      <c r="C666" s="2427">
        <v>94.178285184135248</v>
      </c>
      <c r="D666" s="2427">
        <v>95.693862550462384</v>
      </c>
      <c r="E666" s="2427">
        <v>96.281295638186094</v>
      </c>
      <c r="F666" s="2428">
        <v>96.465162194643611</v>
      </c>
      <c r="G666" s="1036"/>
    </row>
    <row r="667" spans="2:7">
      <c r="B667" s="2430" t="s">
        <v>957</v>
      </c>
      <c r="C667" s="1034">
        <v>92.452990266401343</v>
      </c>
      <c r="D667" s="1034">
        <v>94.499299009718484</v>
      </c>
      <c r="E667" s="1034">
        <v>95.292441933484824</v>
      </c>
      <c r="F667" s="1035">
        <v>95.540695668623684</v>
      </c>
      <c r="G667" s="1037"/>
    </row>
    <row r="668" spans="2:7">
      <c r="B668" s="2430" t="s">
        <v>958</v>
      </c>
      <c r="C668" s="1034">
        <v>96.346593773021596</v>
      </c>
      <c r="D668" s="1034">
        <v>97.164653949340476</v>
      </c>
      <c r="E668" s="1034">
        <v>97.48173153706098</v>
      </c>
      <c r="F668" s="1035">
        <v>97.58097682201749</v>
      </c>
      <c r="G668" s="1038"/>
    </row>
    <row r="669" spans="2:7">
      <c r="B669" s="2429" t="s">
        <v>966</v>
      </c>
      <c r="C669" s="1032">
        <v>99.203444799929883</v>
      </c>
      <c r="D669" s="1032">
        <v>99.404311774464048</v>
      </c>
      <c r="E669" s="1032">
        <v>99.482167190950165</v>
      </c>
      <c r="F669" s="1033">
        <v>99.506535936310328</v>
      </c>
      <c r="G669" s="1039"/>
    </row>
    <row r="670" spans="2:7">
      <c r="B670" s="2430" t="s">
        <v>957</v>
      </c>
      <c r="C670" s="1034">
        <v>99.406037870668101</v>
      </c>
      <c r="D670" s="1034">
        <v>99.531952603882175</v>
      </c>
      <c r="E670" s="1034">
        <v>99.580756764042661</v>
      </c>
      <c r="F670" s="1035">
        <v>99.5960324661729</v>
      </c>
      <c r="G670" s="1028"/>
    </row>
    <row r="671" spans="2:7">
      <c r="B671" s="2430" t="s">
        <v>958</v>
      </c>
      <c r="C671" s="1034">
        <v>99.008260906978748</v>
      </c>
      <c r="D671" s="1034">
        <v>99.275498613810953</v>
      </c>
      <c r="E671" s="1034">
        <v>99.379079120335064</v>
      </c>
      <c r="F671" s="1035">
        <v>99.411499818877104</v>
      </c>
      <c r="G671" s="1028"/>
    </row>
    <row r="672" spans="2:7">
      <c r="B672" s="2429" t="s">
        <v>1052</v>
      </c>
      <c r="C672" s="1032">
        <v>90.938184387142357</v>
      </c>
      <c r="D672" s="1032">
        <v>93.448552242880965</v>
      </c>
      <c r="E672" s="1032">
        <v>94.421563039678887</v>
      </c>
      <c r="F672" s="1033">
        <v>94.726115419076635</v>
      </c>
      <c r="G672" s="1039"/>
    </row>
    <row r="673" spans="2:7">
      <c r="B673" s="2430" t="s">
        <v>957</v>
      </c>
      <c r="C673" s="1034">
        <v>88.784022622834925</v>
      </c>
      <c r="D673" s="1034">
        <v>91.941803951921244</v>
      </c>
      <c r="E673" s="1034">
        <v>93.165750203505098</v>
      </c>
      <c r="F673" s="1035">
        <v>93.548845380250839</v>
      </c>
      <c r="G673" s="1028"/>
    </row>
    <row r="674" spans="2:7">
      <c r="B674" s="2430" t="s">
        <v>958</v>
      </c>
      <c r="C674" s="1034">
        <v>94.163726182074811</v>
      </c>
      <c r="D674" s="1034">
        <v>95.591148439929498</v>
      </c>
      <c r="E674" s="1034">
        <v>96.144412880958456</v>
      </c>
      <c r="F674" s="1035">
        <v>96.317584651000516</v>
      </c>
      <c r="G674" s="1028"/>
    </row>
    <row r="675" spans="2:7">
      <c r="B675" s="2176" t="s">
        <v>969</v>
      </c>
      <c r="C675" s="1036"/>
      <c r="D675" s="1036"/>
      <c r="E675" s="1036"/>
      <c r="F675" s="1036"/>
      <c r="G675" s="1040"/>
    </row>
    <row r="676" spans="2:7">
      <c r="G676" s="1042"/>
    </row>
    <row r="677" spans="2:7">
      <c r="B677" s="2555" t="s">
        <v>1252</v>
      </c>
      <c r="C677" s="2555"/>
      <c r="D677" s="2555"/>
      <c r="E677" s="2555"/>
      <c r="F677" s="788"/>
      <c r="G677" s="1042"/>
    </row>
    <row r="678" spans="2:7">
      <c r="B678" s="2555"/>
      <c r="C678" s="2555"/>
      <c r="D678" s="2555"/>
      <c r="E678" s="2555"/>
      <c r="F678" s="788"/>
      <c r="G678" s="1036"/>
    </row>
    <row r="679" spans="2:7" s="906" customFormat="1" ht="12.75">
      <c r="B679" s="2432" t="s">
        <v>1253</v>
      </c>
      <c r="C679" s="2433" t="s">
        <v>957</v>
      </c>
      <c r="D679" s="2433" t="s">
        <v>958</v>
      </c>
      <c r="E679" s="2433" t="s">
        <v>14</v>
      </c>
      <c r="F679" s="1001"/>
      <c r="G679" s="1043"/>
    </row>
    <row r="680" spans="2:7">
      <c r="B680" s="2361" t="s">
        <v>528</v>
      </c>
      <c r="C680" s="2353">
        <v>1225403.7882268399</v>
      </c>
      <c r="D680" s="2353">
        <v>459017.60194068757</v>
      </c>
      <c r="E680" s="2353">
        <v>1684421.3901675271</v>
      </c>
      <c r="G680" s="1037"/>
    </row>
    <row r="681" spans="2:7">
      <c r="B681" s="2434" t="s">
        <v>1254</v>
      </c>
      <c r="C681" s="2217">
        <v>109226.5410022774</v>
      </c>
      <c r="D681" s="2217">
        <v>29517.53501623428</v>
      </c>
      <c r="E681" s="2217">
        <v>138744.07601851167</v>
      </c>
      <c r="G681" s="1038"/>
    </row>
    <row r="682" spans="2:7">
      <c r="B682" s="2434" t="s">
        <v>1255</v>
      </c>
      <c r="C682" s="2217">
        <v>227399.94812007816</v>
      </c>
      <c r="D682" s="2217">
        <v>59118.877722588579</v>
      </c>
      <c r="E682" s="2217">
        <v>286518.82584266673</v>
      </c>
      <c r="G682" s="1039"/>
    </row>
    <row r="683" spans="2:7">
      <c r="B683" s="2434" t="s">
        <v>1256</v>
      </c>
      <c r="C683" s="2217">
        <v>194830.79016007335</v>
      </c>
      <c r="D683" s="2217">
        <v>66115.270911944564</v>
      </c>
      <c r="E683" s="2217">
        <v>260946.06107201791</v>
      </c>
      <c r="G683" s="1028"/>
    </row>
    <row r="684" spans="2:7">
      <c r="B684" s="2434" t="s">
        <v>1257</v>
      </c>
      <c r="C684" s="2217">
        <v>216848.26547101734</v>
      </c>
      <c r="D684" s="2217">
        <v>71409.923957987558</v>
      </c>
      <c r="E684" s="2217">
        <v>288258.18942900491</v>
      </c>
      <c r="G684" s="1028"/>
    </row>
    <row r="685" spans="2:7">
      <c r="B685" s="2434" t="s">
        <v>1154</v>
      </c>
      <c r="C685" s="2217">
        <v>264457.12010668794</v>
      </c>
      <c r="D685" s="2217">
        <v>134156.9678082694</v>
      </c>
      <c r="E685" s="2217">
        <v>398614.08791495732</v>
      </c>
      <c r="G685" s="1039"/>
    </row>
    <row r="686" spans="2:7">
      <c r="B686" s="2434" t="s">
        <v>1258</v>
      </c>
      <c r="C686" s="2217">
        <v>50730.409977928677</v>
      </c>
      <c r="D686" s="2217">
        <v>23773.867291540431</v>
      </c>
      <c r="E686" s="2217">
        <v>74504.277269469108</v>
      </c>
      <c r="G686" s="1028"/>
    </row>
    <row r="687" spans="2:7">
      <c r="B687" s="2434" t="s">
        <v>1259</v>
      </c>
      <c r="C687" s="2217">
        <v>138843.6722594279</v>
      </c>
      <c r="D687" s="2217">
        <v>67124.946552027686</v>
      </c>
      <c r="E687" s="2217">
        <v>205968.61881145558</v>
      </c>
      <c r="G687" s="1028"/>
    </row>
    <row r="688" spans="2:7">
      <c r="B688" s="2434" t="s">
        <v>1260</v>
      </c>
      <c r="C688" s="2217">
        <v>5425.6264170861396</v>
      </c>
      <c r="D688" s="2217">
        <v>2538.1657521412099</v>
      </c>
      <c r="E688" s="2217">
        <v>7963.7921692273494</v>
      </c>
      <c r="G688" s="1040"/>
    </row>
    <row r="689" spans="2:7">
      <c r="B689" s="2434" t="s">
        <v>1261</v>
      </c>
      <c r="C689" s="2217">
        <v>12753.103973952555</v>
      </c>
      <c r="D689" s="2217">
        <v>4234.8452178425114</v>
      </c>
      <c r="E689" s="2217">
        <v>16987.949191795065</v>
      </c>
      <c r="G689" s="1042"/>
    </row>
    <row r="690" spans="2:7">
      <c r="B690" s="2434" t="s">
        <v>1262</v>
      </c>
      <c r="C690" s="2217">
        <v>4888.3107383103788</v>
      </c>
      <c r="D690" s="2217">
        <v>1027.2017101111799</v>
      </c>
      <c r="E690" s="2217">
        <v>5915.5124484215585</v>
      </c>
      <c r="G690" s="1042"/>
    </row>
    <row r="691" spans="2:7">
      <c r="B691" s="2361" t="s">
        <v>10</v>
      </c>
      <c r="C691" s="2353">
        <v>741201.9458586066</v>
      </c>
      <c r="D691" s="2353">
        <v>287657.53066217585</v>
      </c>
      <c r="E691" s="2353">
        <v>1028859.4765207823</v>
      </c>
      <c r="G691" s="1036"/>
    </row>
    <row r="692" spans="2:7">
      <c r="B692" s="2434" t="s">
        <v>1254</v>
      </c>
      <c r="C692" s="1044">
        <v>66840.482013374203</v>
      </c>
      <c r="D692" s="1044">
        <v>17933.902965088229</v>
      </c>
      <c r="E692" s="2217">
        <v>84774.384978462433</v>
      </c>
    </row>
    <row r="693" spans="2:7">
      <c r="B693" s="2434" t="s">
        <v>1255</v>
      </c>
      <c r="C693" s="1044">
        <v>138941.60197457552</v>
      </c>
      <c r="D693" s="1044">
        <v>37797.182268797362</v>
      </c>
      <c r="E693" s="2217">
        <v>176738.78424337288</v>
      </c>
    </row>
    <row r="694" spans="2:7">
      <c r="B694" s="2434" t="s">
        <v>1256</v>
      </c>
      <c r="C694" s="1044">
        <v>117570.37301810367</v>
      </c>
      <c r="D694" s="1044">
        <v>41041.387131571842</v>
      </c>
      <c r="E694" s="2217">
        <v>158611.76014967551</v>
      </c>
    </row>
    <row r="695" spans="2:7">
      <c r="B695" s="2434" t="s">
        <v>1257</v>
      </c>
      <c r="C695" s="1044">
        <v>130392.37111289702</v>
      </c>
      <c r="D695" s="1044">
        <v>44151.049844425383</v>
      </c>
      <c r="E695" s="2217">
        <v>174543.42095732241</v>
      </c>
    </row>
    <row r="696" spans="2:7">
      <c r="B696" s="2434" t="s">
        <v>1154</v>
      </c>
      <c r="C696" s="1044">
        <v>158474.18931295708</v>
      </c>
      <c r="D696" s="1044">
        <v>82993.028106508718</v>
      </c>
      <c r="E696" s="2217">
        <v>241467.2174194658</v>
      </c>
    </row>
    <row r="697" spans="2:7">
      <c r="B697" s="2434" t="s">
        <v>1258</v>
      </c>
      <c r="C697" s="1044">
        <v>30761.887211421767</v>
      </c>
      <c r="D697" s="1044">
        <v>15434.651722643674</v>
      </c>
      <c r="E697" s="2217">
        <v>46196.538934065436</v>
      </c>
    </row>
    <row r="698" spans="2:7">
      <c r="B698" s="2434" t="s">
        <v>1259</v>
      </c>
      <c r="C698" s="1044">
        <v>84240.66917613399</v>
      </c>
      <c r="D698" s="1044">
        <v>43183.90981435815</v>
      </c>
      <c r="E698" s="2217">
        <v>127424.57899049214</v>
      </c>
    </row>
    <row r="699" spans="2:7">
      <c r="B699" s="2434" t="s">
        <v>1260</v>
      </c>
      <c r="C699" s="1044">
        <v>3262.2109659435109</v>
      </c>
      <c r="D699" s="1044">
        <v>1628.8312190709639</v>
      </c>
      <c r="E699" s="2217">
        <v>4891.0421850144749</v>
      </c>
    </row>
    <row r="700" spans="2:7">
      <c r="B700" s="2434" t="s">
        <v>1261</v>
      </c>
      <c r="C700" s="1044">
        <v>7739.7279629710392</v>
      </c>
      <c r="D700" s="1044">
        <v>2819.5184523737662</v>
      </c>
      <c r="E700" s="2217">
        <v>10559.246415344805</v>
      </c>
    </row>
    <row r="701" spans="2:7">
      <c r="B701" s="2434" t="s">
        <v>1262</v>
      </c>
      <c r="C701" s="1044">
        <v>2978.4331102285923</v>
      </c>
      <c r="D701" s="1044">
        <v>674.06913733775059</v>
      </c>
      <c r="E701" s="2217">
        <v>3652.5022475663427</v>
      </c>
    </row>
    <row r="702" spans="2:7">
      <c r="B702" s="2361" t="s">
        <v>11</v>
      </c>
      <c r="C702" s="2353">
        <v>329996.73109572654</v>
      </c>
      <c r="D702" s="2353">
        <v>147241.49815944527</v>
      </c>
      <c r="E702" s="2353">
        <v>477238.22925517184</v>
      </c>
    </row>
    <row r="703" spans="2:7">
      <c r="B703" s="2434" t="s">
        <v>1254</v>
      </c>
      <c r="C703" s="2217">
        <v>28120.399697360401</v>
      </c>
      <c r="D703" s="2217">
        <v>9997.5404780365534</v>
      </c>
      <c r="E703" s="2217">
        <v>38117.940175396958</v>
      </c>
    </row>
    <row r="704" spans="2:7">
      <c r="B704" s="2434" t="s">
        <v>1255</v>
      </c>
      <c r="C704" s="2217">
        <v>58902.791601917954</v>
      </c>
      <c r="D704" s="2217">
        <v>18261.961895056833</v>
      </c>
      <c r="E704" s="2217">
        <v>77164.753496974794</v>
      </c>
    </row>
    <row r="705" spans="2:5">
      <c r="B705" s="2434" t="s">
        <v>1256</v>
      </c>
      <c r="C705" s="2217">
        <v>52928.41210003072</v>
      </c>
      <c r="D705" s="2217">
        <v>21575.537266969761</v>
      </c>
      <c r="E705" s="2217">
        <v>74503.949367000489</v>
      </c>
    </row>
    <row r="706" spans="2:5">
      <c r="B706" s="2434" t="s">
        <v>1257</v>
      </c>
      <c r="C706" s="2217">
        <v>59686.789949453625</v>
      </c>
      <c r="D706" s="2217">
        <v>23469.351223517719</v>
      </c>
      <c r="E706" s="2217">
        <v>83156.141172971344</v>
      </c>
    </row>
    <row r="707" spans="2:5">
      <c r="B707" s="2434" t="s">
        <v>1154</v>
      </c>
      <c r="C707" s="2217">
        <v>73704.034734846384</v>
      </c>
      <c r="D707" s="2217">
        <v>44047.533482814753</v>
      </c>
      <c r="E707" s="2217">
        <v>117751.56821766114</v>
      </c>
    </row>
    <row r="708" spans="2:5">
      <c r="B708" s="2434" t="s">
        <v>1258</v>
      </c>
      <c r="C708" s="2217">
        <v>13532.819830545475</v>
      </c>
      <c r="D708" s="2217">
        <v>7123.4169082010494</v>
      </c>
      <c r="E708" s="2217">
        <v>20656.236738746524</v>
      </c>
    </row>
    <row r="709" spans="2:5">
      <c r="B709" s="2434" t="s">
        <v>1259</v>
      </c>
      <c r="C709" s="2217">
        <v>36956.398623053356</v>
      </c>
      <c r="D709" s="2217">
        <v>20483.636840120351</v>
      </c>
      <c r="E709" s="2217">
        <v>57440.035463173706</v>
      </c>
    </row>
    <row r="710" spans="2:5">
      <c r="B710" s="2434" t="s">
        <v>1260</v>
      </c>
      <c r="C710" s="2217">
        <v>1493.8145295318623</v>
      </c>
      <c r="D710" s="2217">
        <v>778.34846071383981</v>
      </c>
      <c r="E710" s="2217">
        <v>2272.1629902457021</v>
      </c>
    </row>
    <row r="711" spans="2:5">
      <c r="B711" s="2434" t="s">
        <v>1261</v>
      </c>
      <c r="C711" s="2217">
        <v>3391.1273052063198</v>
      </c>
      <c r="D711" s="2217">
        <v>1203.1231458147847</v>
      </c>
      <c r="E711" s="2217">
        <v>4594.2504510211047</v>
      </c>
    </row>
    <row r="712" spans="2:5">
      <c r="B712" s="2434" t="s">
        <v>1262</v>
      </c>
      <c r="C712" s="2217">
        <v>1280.1427237803521</v>
      </c>
      <c r="D712" s="2217">
        <v>301.04845819966869</v>
      </c>
      <c r="E712" s="2217">
        <v>1581.1911819800207</v>
      </c>
    </row>
    <row r="713" spans="2:5">
      <c r="B713" s="2361" t="s">
        <v>12</v>
      </c>
      <c r="C713" s="2353">
        <v>140325.04681887093</v>
      </c>
      <c r="D713" s="2353">
        <v>22488.818191362843</v>
      </c>
      <c r="E713" s="2353">
        <v>162813.86501023377</v>
      </c>
    </row>
    <row r="714" spans="2:5">
      <c r="B714" s="2434" t="s">
        <v>1254</v>
      </c>
      <c r="C714" s="2217">
        <v>13003.311056629309</v>
      </c>
      <c r="D714" s="2217">
        <v>1467.0388045207233</v>
      </c>
      <c r="E714" s="2217">
        <v>14470.349861150033</v>
      </c>
    </row>
    <row r="715" spans="2:5">
      <c r="B715" s="2434" t="s">
        <v>1255</v>
      </c>
      <c r="C715" s="2217">
        <v>26934.427412367153</v>
      </c>
      <c r="D715" s="2217">
        <v>2868.73646393844</v>
      </c>
      <c r="E715" s="2217">
        <v>29803.163876305593</v>
      </c>
    </row>
    <row r="716" spans="2:5">
      <c r="B716" s="2434" t="s">
        <v>1256</v>
      </c>
      <c r="C716" s="2217">
        <v>22134.133322672558</v>
      </c>
      <c r="D716" s="2217">
        <v>3253.7065816180188</v>
      </c>
      <c r="E716" s="2217">
        <v>25387.839904290577</v>
      </c>
    </row>
    <row r="717" spans="2:5">
      <c r="B717" s="2434" t="s">
        <v>1257</v>
      </c>
      <c r="C717" s="2217">
        <v>24337.956622932725</v>
      </c>
      <c r="D717" s="2217">
        <v>3520.8204640020163</v>
      </c>
      <c r="E717" s="2217">
        <v>27858.777086934741</v>
      </c>
    </row>
    <row r="718" spans="2:5">
      <c r="B718" s="2434" t="s">
        <v>1154</v>
      </c>
      <c r="C718" s="2217">
        <v>29331.736898117277</v>
      </c>
      <c r="D718" s="2217">
        <v>6612.7848291828004</v>
      </c>
      <c r="E718" s="2217">
        <v>35944.521727300074</v>
      </c>
    </row>
    <row r="719" spans="2:5">
      <c r="B719" s="2434" t="s">
        <v>1258</v>
      </c>
      <c r="C719" s="2217">
        <v>5858.5819579873496</v>
      </c>
      <c r="D719" s="2217">
        <v>1144.9279013837258</v>
      </c>
      <c r="E719" s="2217">
        <v>7003.5098593710754</v>
      </c>
    </row>
    <row r="720" spans="2:5">
      <c r="B720" s="2434" t="s">
        <v>1259</v>
      </c>
      <c r="C720" s="2217">
        <v>16065.503054218148</v>
      </c>
      <c r="D720" s="2217">
        <v>3247.309373212845</v>
      </c>
      <c r="E720" s="2217">
        <v>19312.812427430992</v>
      </c>
    </row>
    <row r="721" spans="2:5">
      <c r="B721" s="2434" t="s">
        <v>1260</v>
      </c>
      <c r="C721" s="2217">
        <v>608.78099848186378</v>
      </c>
      <c r="D721" s="2217">
        <v>122.93939482004861</v>
      </c>
      <c r="E721" s="2217">
        <v>731.7203933019124</v>
      </c>
    </row>
    <row r="722" spans="2:5">
      <c r="B722" s="2434" t="s">
        <v>1261</v>
      </c>
      <c r="C722" s="2217">
        <v>1476.9548808421835</v>
      </c>
      <c r="D722" s="2217">
        <v>201.35100042089275</v>
      </c>
      <c r="E722" s="2217">
        <v>1678.3058812630761</v>
      </c>
    </row>
    <row r="723" spans="2:5">
      <c r="B723" s="2434" t="s">
        <v>1262</v>
      </c>
      <c r="C723" s="2217">
        <v>573.66061462232881</v>
      </c>
      <c r="D723" s="2217">
        <v>49.203378263329952</v>
      </c>
      <c r="E723" s="2217">
        <v>622.86399288565872</v>
      </c>
    </row>
    <row r="724" spans="2:5">
      <c r="B724" s="2361" t="s">
        <v>1263</v>
      </c>
      <c r="C724" s="2353">
        <v>13880.064453636187</v>
      </c>
      <c r="D724" s="2353">
        <v>1629.7549277035648</v>
      </c>
      <c r="E724" s="2353">
        <v>15509.819381339752</v>
      </c>
    </row>
    <row r="725" spans="2:5">
      <c r="B725" s="2434" t="s">
        <v>1254</v>
      </c>
      <c r="C725" s="2217">
        <v>1262.3482349135002</v>
      </c>
      <c r="D725" s="2217">
        <v>119.05276858877792</v>
      </c>
      <c r="E725" s="2217">
        <v>1381.4010035022782</v>
      </c>
    </row>
    <row r="726" spans="2:5">
      <c r="B726" s="2434" t="s">
        <v>1255</v>
      </c>
      <c r="C726" s="2217">
        <v>2621.1271312175609</v>
      </c>
      <c r="D726" s="2217">
        <v>190.99709479596129</v>
      </c>
      <c r="E726" s="2217">
        <v>2812.1242260135223</v>
      </c>
    </row>
    <row r="727" spans="2:5">
      <c r="B727" s="2434" t="s">
        <v>1256</v>
      </c>
      <c r="C727" s="2217">
        <v>2197.871719266373</v>
      </c>
      <c r="D727" s="2217">
        <v>244.63993178497404</v>
      </c>
      <c r="E727" s="2217">
        <v>2442.5116510513471</v>
      </c>
    </row>
    <row r="728" spans="2:5">
      <c r="B728" s="2434" t="s">
        <v>1257</v>
      </c>
      <c r="C728" s="2217">
        <v>2431.1477857339896</v>
      </c>
      <c r="D728" s="2217">
        <v>268.70242604245942</v>
      </c>
      <c r="E728" s="2217">
        <v>2699.8502117764492</v>
      </c>
    </row>
    <row r="729" spans="2:5">
      <c r="B729" s="2434" t="s">
        <v>1154</v>
      </c>
      <c r="C729" s="2217">
        <v>2947.1591607672367</v>
      </c>
      <c r="D729" s="2217">
        <v>503.62138976317374</v>
      </c>
      <c r="E729" s="2217">
        <v>3450.7805505304104</v>
      </c>
    </row>
    <row r="730" spans="2:5">
      <c r="B730" s="2434" t="s">
        <v>1258</v>
      </c>
      <c r="C730" s="2217">
        <v>577.12097797408842</v>
      </c>
      <c r="D730" s="2217">
        <v>70.870759311998256</v>
      </c>
      <c r="E730" s="2217">
        <v>647.99173728608662</v>
      </c>
    </row>
    <row r="731" spans="2:5">
      <c r="B731" s="2434" t="s">
        <v>1259</v>
      </c>
      <c r="C731" s="2217">
        <v>1581.1014060224104</v>
      </c>
      <c r="D731" s="2217">
        <v>210.09052433636077</v>
      </c>
      <c r="E731" s="2217">
        <v>1791.1919303587711</v>
      </c>
    </row>
    <row r="732" spans="2:5">
      <c r="B732" s="2434" t="s">
        <v>1260</v>
      </c>
      <c r="C732" s="2217">
        <v>60.81992312890317</v>
      </c>
      <c r="D732" s="2217">
        <v>8.0466775363586009</v>
      </c>
      <c r="E732" s="2217">
        <v>68.866600665261771</v>
      </c>
    </row>
    <row r="733" spans="2:5">
      <c r="B733" s="2434" t="s">
        <v>1261</v>
      </c>
      <c r="C733" s="2217">
        <v>145.29382493301358</v>
      </c>
      <c r="D733" s="2217">
        <v>10.852619233069955</v>
      </c>
      <c r="E733" s="2217">
        <v>156.14644416608354</v>
      </c>
    </row>
    <row r="734" spans="2:5">
      <c r="B734" s="2434" t="s">
        <v>1262</v>
      </c>
      <c r="C734" s="2217">
        <v>56.074289679105959</v>
      </c>
      <c r="D734" s="2217">
        <v>2.8807363104311676</v>
      </c>
      <c r="E734" s="2217">
        <v>58.955025989537127</v>
      </c>
    </row>
    <row r="735" spans="2:5">
      <c r="B735" s="2176" t="s">
        <v>969</v>
      </c>
      <c r="C735" s="2431"/>
      <c r="D735" s="2431"/>
      <c r="E735" s="2431"/>
    </row>
    <row r="737" spans="2:6">
      <c r="B737" s="2555" t="s">
        <v>1264</v>
      </c>
      <c r="C737" s="2555"/>
      <c r="D737" s="2555"/>
      <c r="E737" s="2555"/>
      <c r="F737" s="788"/>
    </row>
    <row r="738" spans="2:6">
      <c r="B738" s="2556"/>
      <c r="C738" s="2556"/>
      <c r="D738" s="2556"/>
      <c r="E738" s="2556"/>
      <c r="F738" s="788"/>
    </row>
    <row r="739" spans="2:6" s="906" customFormat="1" ht="12.75">
      <c r="B739" s="2432" t="s">
        <v>1253</v>
      </c>
      <c r="C739" s="2433" t="s">
        <v>957</v>
      </c>
      <c r="D739" s="2433" t="s">
        <v>958</v>
      </c>
      <c r="E739" s="2433" t="s">
        <v>14</v>
      </c>
      <c r="F739" s="1001"/>
    </row>
    <row r="740" spans="2:6">
      <c r="B740" s="2361" t="s">
        <v>528</v>
      </c>
      <c r="C740" s="2353">
        <v>157625.57644905624</v>
      </c>
      <c r="D740" s="2353">
        <v>158185.07203515506</v>
      </c>
      <c r="E740" s="2353">
        <v>315810.6484842113</v>
      </c>
      <c r="F740" s="917"/>
    </row>
    <row r="741" spans="2:6">
      <c r="B741" s="2434" t="s">
        <v>1254</v>
      </c>
      <c r="C741" s="2217">
        <v>5579.8476041605672</v>
      </c>
      <c r="D741" s="2217">
        <v>13879.485118737706</v>
      </c>
      <c r="E741" s="2217">
        <v>19459.332722898274</v>
      </c>
      <c r="F741" s="917"/>
    </row>
    <row r="742" spans="2:6">
      <c r="B742" s="2434" t="s">
        <v>1255</v>
      </c>
      <c r="C742" s="2217">
        <v>13964.330570089225</v>
      </c>
      <c r="D742" s="2217">
        <v>15454.732681515581</v>
      </c>
      <c r="E742" s="2217">
        <v>29419.063251604806</v>
      </c>
      <c r="F742" s="917"/>
    </row>
    <row r="743" spans="2:6">
      <c r="B743" s="2434" t="s">
        <v>1256</v>
      </c>
      <c r="C743" s="2217">
        <v>28080.460978376348</v>
      </c>
      <c r="D743" s="2217">
        <v>25358.903596297598</v>
      </c>
      <c r="E743" s="2217">
        <v>53439.364574673949</v>
      </c>
    </row>
    <row r="744" spans="2:6">
      <c r="B744" s="2434" t="s">
        <v>1257</v>
      </c>
      <c r="C744" s="2217">
        <v>36340.379446929706</v>
      </c>
      <c r="D744" s="2217">
        <v>28552.924631518697</v>
      </c>
      <c r="E744" s="2217">
        <v>64893.304078448404</v>
      </c>
    </row>
    <row r="745" spans="2:6">
      <c r="B745" s="2434" t="s">
        <v>1154</v>
      </c>
      <c r="C745" s="2217">
        <v>50295.928208197562</v>
      </c>
      <c r="D745" s="2217">
        <v>53333.322602639091</v>
      </c>
      <c r="E745" s="2217">
        <v>103629.25081083665</v>
      </c>
    </row>
    <row r="746" spans="2:6">
      <c r="B746" s="2434" t="s">
        <v>1258</v>
      </c>
      <c r="C746" s="2217">
        <v>5683.084851541119</v>
      </c>
      <c r="D746" s="2217">
        <v>4670.5632322212568</v>
      </c>
      <c r="E746" s="2217">
        <v>10353.648083762375</v>
      </c>
    </row>
    <row r="747" spans="2:6">
      <c r="B747" s="2434" t="s">
        <v>1259</v>
      </c>
      <c r="C747" s="2217">
        <v>15020.656716887817</v>
      </c>
      <c r="D747" s="2217">
        <v>15785.85950928961</v>
      </c>
      <c r="E747" s="2217">
        <v>30806.516226177428</v>
      </c>
    </row>
    <row r="748" spans="2:6">
      <c r="B748" s="2434" t="s">
        <v>1265</v>
      </c>
      <c r="C748" s="2217">
        <v>912.05357330472259</v>
      </c>
      <c r="D748" s="2217">
        <v>623.60071845381754</v>
      </c>
      <c r="E748" s="2217">
        <v>1535.6542917585402</v>
      </c>
    </row>
    <row r="749" spans="2:6">
      <c r="B749" s="2434" t="s">
        <v>1261</v>
      </c>
      <c r="C749" s="2217">
        <v>1357.416734959711</v>
      </c>
      <c r="D749" s="2217">
        <v>371.06819610475088</v>
      </c>
      <c r="E749" s="2217">
        <v>1728.4849310644618</v>
      </c>
    </row>
    <row r="750" spans="2:6">
      <c r="B750" s="2434" t="s">
        <v>1262</v>
      </c>
      <c r="C750" s="2217">
        <v>391.41776460945454</v>
      </c>
      <c r="D750" s="2217">
        <v>154.61174837697956</v>
      </c>
      <c r="E750" s="2217">
        <v>546.02951298643416</v>
      </c>
    </row>
    <row r="751" spans="2:6">
      <c r="B751" s="2361" t="s">
        <v>10</v>
      </c>
      <c r="C751" s="2353">
        <v>82801.601741801089</v>
      </c>
      <c r="D751" s="2353">
        <v>83354.752436744893</v>
      </c>
      <c r="E751" s="2353">
        <v>166156.35417854594</v>
      </c>
    </row>
    <row r="752" spans="2:6">
      <c r="B752" s="2434" t="s">
        <v>1254</v>
      </c>
      <c r="C752" s="1044">
        <v>2931.1253256476989</v>
      </c>
      <c r="D752" s="1044">
        <v>7313.718236097222</v>
      </c>
      <c r="E752" s="2217">
        <v>10244.843561744921</v>
      </c>
    </row>
    <row r="753" spans="2:5">
      <c r="B753" s="2434" t="s">
        <v>1255</v>
      </c>
      <c r="C753" s="1044">
        <v>7335.541379156105</v>
      </c>
      <c r="D753" s="1044">
        <v>8143.7862629509473</v>
      </c>
      <c r="E753" s="2217">
        <v>15479.327642107051</v>
      </c>
    </row>
    <row r="754" spans="2:5">
      <c r="B754" s="2434" t="s">
        <v>1256</v>
      </c>
      <c r="C754" s="1044">
        <v>14750.824066988691</v>
      </c>
      <c r="D754" s="1044">
        <v>13362.734575022972</v>
      </c>
      <c r="E754" s="2217">
        <v>28113.558642011663</v>
      </c>
    </row>
    <row r="755" spans="2:5">
      <c r="B755" s="2434" t="s">
        <v>1257</v>
      </c>
      <c r="C755" s="1044">
        <v>19089.805689517103</v>
      </c>
      <c r="D755" s="1044">
        <v>15045.806367090949</v>
      </c>
      <c r="E755" s="2217">
        <v>34135.61205660805</v>
      </c>
    </row>
    <row r="756" spans="2:5">
      <c r="B756" s="2434" t="s">
        <v>1154</v>
      </c>
      <c r="C756" s="1044">
        <v>26420.733935113411</v>
      </c>
      <c r="D756" s="1044">
        <v>28103.700589294829</v>
      </c>
      <c r="E756" s="2217">
        <v>54524.434524408236</v>
      </c>
    </row>
    <row r="757" spans="2:5">
      <c r="B757" s="2434" t="s">
        <v>1258</v>
      </c>
      <c r="C757" s="1044">
        <v>2985.3564322681846</v>
      </c>
      <c r="D757" s="1044">
        <v>2461.1275700873016</v>
      </c>
      <c r="E757" s="2217">
        <v>5446.4840023554862</v>
      </c>
    </row>
    <row r="758" spans="2:5">
      <c r="B758" s="2434" t="s">
        <v>1259</v>
      </c>
      <c r="C758" s="1044">
        <v>7890.4354444916044</v>
      </c>
      <c r="D758" s="1044">
        <v>8318.2717210233423</v>
      </c>
      <c r="E758" s="2217">
        <v>16208.707165514947</v>
      </c>
    </row>
    <row r="759" spans="2:5">
      <c r="B759" s="2434" t="s">
        <v>1265</v>
      </c>
      <c r="C759" s="1044">
        <v>479.10687113884546</v>
      </c>
      <c r="D759" s="1044">
        <v>328.60296384062178</v>
      </c>
      <c r="E759" s="2217">
        <v>807.70983497946725</v>
      </c>
    </row>
    <row r="760" spans="2:5">
      <c r="B760" s="2434" t="s">
        <v>1261</v>
      </c>
      <c r="C760" s="1044">
        <v>713.05864452851563</v>
      </c>
      <c r="D760" s="1044">
        <v>195.5323421200394</v>
      </c>
      <c r="E760" s="2217">
        <v>908.59098664855503</v>
      </c>
    </row>
    <row r="761" spans="2:5">
      <c r="B761" s="2434" t="s">
        <v>1262</v>
      </c>
      <c r="C761" s="1044">
        <v>205.61395295092132</v>
      </c>
      <c r="D761" s="1044">
        <v>81.471809216683098</v>
      </c>
      <c r="E761" s="2217">
        <v>287.0857621676044</v>
      </c>
    </row>
    <row r="762" spans="2:5">
      <c r="B762" s="2361" t="s">
        <v>11</v>
      </c>
      <c r="C762" s="2353">
        <v>63429.708549062183</v>
      </c>
      <c r="D762" s="2353">
        <v>65536.394954089381</v>
      </c>
      <c r="E762" s="2353">
        <v>128966.10350315158</v>
      </c>
    </row>
    <row r="763" spans="2:5">
      <c r="B763" s="2434" t="s">
        <v>1254</v>
      </c>
      <c r="C763" s="2217">
        <v>2245.3723263272277</v>
      </c>
      <c r="D763" s="2217">
        <v>5750.2987279283116</v>
      </c>
      <c r="E763" s="2217">
        <v>7995.6710542555393</v>
      </c>
    </row>
    <row r="764" spans="2:5">
      <c r="B764" s="2434" t="s">
        <v>1255</v>
      </c>
      <c r="C764" s="2217">
        <v>5619.3508572499322</v>
      </c>
      <c r="D764" s="2217">
        <v>6402.926975944878</v>
      </c>
      <c r="E764" s="2217">
        <v>12022.27783319481</v>
      </c>
    </row>
    <row r="765" spans="2:5">
      <c r="B765" s="2434" t="s">
        <v>1256</v>
      </c>
      <c r="C765" s="2217">
        <v>11299.787102490813</v>
      </c>
      <c r="D765" s="2217">
        <v>10506.244997127727</v>
      </c>
      <c r="E765" s="2217">
        <v>21806.03209961854</v>
      </c>
    </row>
    <row r="766" spans="2:5">
      <c r="B766" s="2434" t="s">
        <v>1257</v>
      </c>
      <c r="C766" s="2217">
        <v>14623.639949866028</v>
      </c>
      <c r="D766" s="2217">
        <v>11829.534365478485</v>
      </c>
      <c r="E766" s="2217">
        <v>26453.174315344513</v>
      </c>
    </row>
    <row r="767" spans="2:5">
      <c r="B767" s="2434" t="s">
        <v>1154</v>
      </c>
      <c r="C767" s="2217">
        <v>20239.456941694996</v>
      </c>
      <c r="D767" s="2217">
        <v>22096.103313235701</v>
      </c>
      <c r="E767" s="2217">
        <v>42335.560254930693</v>
      </c>
    </row>
    <row r="768" spans="2:5">
      <c r="B768" s="2434" t="s">
        <v>1258</v>
      </c>
      <c r="C768" s="2217">
        <v>2286.9157652809449</v>
      </c>
      <c r="D768" s="2217">
        <v>1935.0237838933037</v>
      </c>
      <c r="E768" s="2217">
        <v>4221.9395491742489</v>
      </c>
    </row>
    <row r="769" spans="2:5">
      <c r="B769" s="2434" t="s">
        <v>1259</v>
      </c>
      <c r="C769" s="2217">
        <v>6044.4243836001651</v>
      </c>
      <c r="D769" s="2217">
        <v>6540.1134897271058</v>
      </c>
      <c r="E769" s="2217">
        <v>12584.53787332727</v>
      </c>
    </row>
    <row r="770" spans="2:5">
      <c r="B770" s="2434" t="s">
        <v>1260</v>
      </c>
      <c r="C770" s="2217">
        <v>367.01716586296834</v>
      </c>
      <c r="D770" s="2217">
        <v>258.35903762878871</v>
      </c>
      <c r="E770" s="2217">
        <v>625.376203491757</v>
      </c>
    </row>
    <row r="771" spans="2:5">
      <c r="B771" s="2434" t="s">
        <v>1261</v>
      </c>
      <c r="C771" s="2217">
        <v>546.23462649756789</v>
      </c>
      <c r="D771" s="2217">
        <v>153.73430338241971</v>
      </c>
      <c r="E771" s="2217">
        <v>699.96892987998763</v>
      </c>
    </row>
    <row r="772" spans="2:5">
      <c r="B772" s="2434" t="s">
        <v>1262</v>
      </c>
      <c r="C772" s="2217">
        <v>157.50943019153527</v>
      </c>
      <c r="D772" s="2217">
        <v>64.055959742674887</v>
      </c>
      <c r="E772" s="2217">
        <v>221.56538993421015</v>
      </c>
    </row>
    <row r="773" spans="2:5">
      <c r="B773" s="2361" t="s">
        <v>12</v>
      </c>
      <c r="C773" s="2353">
        <v>10016.626231401637</v>
      </c>
      <c r="D773" s="2353">
        <v>8333.7904657830168</v>
      </c>
      <c r="E773" s="2353">
        <v>18350.416697184653</v>
      </c>
    </row>
    <row r="774" spans="2:5">
      <c r="B774" s="2434" t="s">
        <v>1254</v>
      </c>
      <c r="C774" s="2217">
        <v>354.58235356317363</v>
      </c>
      <c r="D774" s="2217">
        <v>731.22399771583594</v>
      </c>
      <c r="E774" s="2217">
        <v>1085.8063512790095</v>
      </c>
    </row>
    <row r="775" spans="2:5">
      <c r="B775" s="2434" t="s">
        <v>1255</v>
      </c>
      <c r="C775" s="2217">
        <v>887.39075880573557</v>
      </c>
      <c r="D775" s="2217">
        <v>814.21402295038308</v>
      </c>
      <c r="E775" s="2217">
        <v>1701.6047817561187</v>
      </c>
    </row>
    <row r="776" spans="2:5">
      <c r="B776" s="2434" t="s">
        <v>1256</v>
      </c>
      <c r="C776" s="2217">
        <v>1784.427935886154</v>
      </c>
      <c r="D776" s="2217">
        <v>1336.0033680458059</v>
      </c>
      <c r="E776" s="2217">
        <v>3120.43130393196</v>
      </c>
    </row>
    <row r="777" spans="2:5">
      <c r="B777" s="2434" t="s">
        <v>1257</v>
      </c>
      <c r="C777" s="2217">
        <v>2309.320645973025</v>
      </c>
      <c r="D777" s="2217">
        <v>1504.2765287706077</v>
      </c>
      <c r="E777" s="2217">
        <v>3813.5971747436324</v>
      </c>
    </row>
    <row r="778" spans="2:5">
      <c r="B778" s="2434" t="s">
        <v>1154</v>
      </c>
      <c r="C778" s="2217">
        <v>3196.1533475232</v>
      </c>
      <c r="D778" s="2217">
        <v>2809.802023010267</v>
      </c>
      <c r="E778" s="2217">
        <v>6005.9553705334674</v>
      </c>
    </row>
    <row r="779" spans="2:5">
      <c r="B779" s="2434" t="s">
        <v>1258</v>
      </c>
      <c r="C779" s="2217">
        <v>361.14276681250408</v>
      </c>
      <c r="D779" s="2217">
        <v>246.06301235474268</v>
      </c>
      <c r="E779" s="2217">
        <v>607.20577916724676</v>
      </c>
    </row>
    <row r="780" spans="2:5">
      <c r="B780" s="2434" t="s">
        <v>1259</v>
      </c>
      <c r="C780" s="2217">
        <v>954.51707440311486</v>
      </c>
      <c r="D780" s="2217">
        <v>831.65904203318826</v>
      </c>
      <c r="E780" s="2217">
        <v>1786.1761164363031</v>
      </c>
    </row>
    <row r="781" spans="2:5">
      <c r="B781" s="2434" t="s">
        <v>1260</v>
      </c>
      <c r="C781" s="2217">
        <v>57.958232113176692</v>
      </c>
      <c r="D781" s="2217">
        <v>32.853654615088402</v>
      </c>
      <c r="E781" s="2217">
        <v>90.811886728265094</v>
      </c>
    </row>
    <row r="782" spans="2:5">
      <c r="B782" s="2434" t="s">
        <v>1261</v>
      </c>
      <c r="C782" s="2217">
        <v>86.259707216584857</v>
      </c>
      <c r="D782" s="2217">
        <v>19.549282085011281</v>
      </c>
      <c r="E782" s="2217">
        <v>105.80898930159614</v>
      </c>
    </row>
    <row r="783" spans="2:5">
      <c r="B783" s="2434" t="s">
        <v>1262</v>
      </c>
      <c r="C783" s="2217">
        <v>24.873409104967166</v>
      </c>
      <c r="D783" s="2217">
        <v>8.1455342020880348</v>
      </c>
      <c r="E783" s="2217">
        <v>33.018943307055203</v>
      </c>
    </row>
    <row r="784" spans="2:5">
      <c r="B784" s="2361" t="s">
        <v>1263</v>
      </c>
      <c r="C784" s="2353">
        <v>1377.6399267913318</v>
      </c>
      <c r="D784" s="2353">
        <v>960.13417853771432</v>
      </c>
      <c r="E784" s="2353">
        <v>2337.7741053290461</v>
      </c>
    </row>
    <row r="785" spans="2:6">
      <c r="B785" s="2434" t="s">
        <v>1254</v>
      </c>
      <c r="C785" s="2217">
        <v>48.767598622466942</v>
      </c>
      <c r="D785" s="2217">
        <v>84.244156996331796</v>
      </c>
      <c r="E785" s="2217">
        <v>133.01175561879873</v>
      </c>
    </row>
    <row r="786" spans="2:6">
      <c r="B786" s="2434" t="s">
        <v>1255</v>
      </c>
      <c r="C786" s="2217">
        <v>122.04757487745168</v>
      </c>
      <c r="D786" s="2217">
        <v>93.805419669368007</v>
      </c>
      <c r="E786" s="2217">
        <v>215.85299454681967</v>
      </c>
    </row>
    <row r="787" spans="2:6">
      <c r="B787" s="2434" t="s">
        <v>1256</v>
      </c>
      <c r="C787" s="2217">
        <v>245.42187301069097</v>
      </c>
      <c r="D787" s="2217">
        <v>153.92065610108389</v>
      </c>
      <c r="E787" s="2217">
        <v>399.34252911177487</v>
      </c>
    </row>
    <row r="788" spans="2:6">
      <c r="B788" s="2434" t="s">
        <v>1257</v>
      </c>
      <c r="C788" s="2217">
        <v>317.61316157354622</v>
      </c>
      <c r="D788" s="2217">
        <v>173.30737017864647</v>
      </c>
      <c r="E788" s="2217">
        <v>490.92053175219269</v>
      </c>
    </row>
    <row r="789" spans="2:6">
      <c r="B789" s="2434" t="s">
        <v>1154</v>
      </c>
      <c r="C789" s="2217">
        <v>439.58398386595229</v>
      </c>
      <c r="D789" s="2217">
        <v>323.71667709827585</v>
      </c>
      <c r="E789" s="2217">
        <v>763.3006609642282</v>
      </c>
    </row>
    <row r="790" spans="2:6">
      <c r="B790" s="2434" t="s">
        <v>1258</v>
      </c>
      <c r="C790" s="2217">
        <v>49.669887179485784</v>
      </c>
      <c r="D790" s="2217">
        <v>28.348865885907379</v>
      </c>
      <c r="E790" s="2217">
        <v>78.018753065393156</v>
      </c>
    </row>
    <row r="791" spans="2:6">
      <c r="B791" s="2434" t="s">
        <v>1259</v>
      </c>
      <c r="C791" s="2217">
        <v>131.27981439293225</v>
      </c>
      <c r="D791" s="2217">
        <v>95.815256505968875</v>
      </c>
      <c r="E791" s="2217">
        <v>227.09507089890113</v>
      </c>
    </row>
    <row r="792" spans="2:6">
      <c r="B792" s="2434" t="s">
        <v>1260</v>
      </c>
      <c r="C792" s="2217">
        <v>7.9713041897320434</v>
      </c>
      <c r="D792" s="2217">
        <v>3.7850623693183918</v>
      </c>
      <c r="E792" s="2217">
        <v>11.756366559050434</v>
      </c>
    </row>
    <row r="793" spans="2:6">
      <c r="B793" s="2434" t="s">
        <v>1261</v>
      </c>
      <c r="C793" s="2217">
        <v>11.863756717042742</v>
      </c>
      <c r="D793" s="2217">
        <v>2.2522685172803656</v>
      </c>
      <c r="E793" s="2217">
        <v>14.116025234323107</v>
      </c>
    </row>
    <row r="794" spans="2:6">
      <c r="B794" s="2434" t="s">
        <v>1262</v>
      </c>
      <c r="C794" s="2217">
        <v>3.4209723620308088</v>
      </c>
      <c r="D794" s="2217">
        <v>0.9384452155334857</v>
      </c>
      <c r="E794" s="2217">
        <v>4.3594175775642947</v>
      </c>
    </row>
    <row r="795" spans="2:6">
      <c r="B795" s="2176" t="s">
        <v>969</v>
      </c>
      <c r="C795" s="2431"/>
      <c r="D795" s="2431"/>
      <c r="E795" s="2431"/>
    </row>
    <row r="797" spans="2:6">
      <c r="B797" s="2555" t="s">
        <v>1266</v>
      </c>
      <c r="C797" s="2555"/>
      <c r="D797" s="2555"/>
      <c r="E797" s="2555"/>
      <c r="F797" s="788"/>
    </row>
    <row r="798" spans="2:6">
      <c r="B798" s="2556"/>
      <c r="C798" s="2556"/>
      <c r="D798" s="2556"/>
      <c r="E798" s="2556"/>
      <c r="F798" s="788"/>
    </row>
    <row r="799" spans="2:6" s="906" customFormat="1" ht="12.75">
      <c r="B799" s="2432" t="s">
        <v>1253</v>
      </c>
      <c r="C799" s="2433" t="s">
        <v>957</v>
      </c>
      <c r="D799" s="2433" t="s">
        <v>958</v>
      </c>
      <c r="E799" s="2433" t="s">
        <v>14</v>
      </c>
    </row>
    <row r="800" spans="2:6">
      <c r="B800" s="2361" t="s">
        <v>528</v>
      </c>
      <c r="C800" s="2353">
        <v>1067778.2117777839</v>
      </c>
      <c r="D800" s="2353">
        <v>300832.52990553231</v>
      </c>
      <c r="E800" s="2353">
        <v>1368610.7416833162</v>
      </c>
    </row>
    <row r="801" spans="2:5">
      <c r="B801" s="2434" t="s">
        <v>1254</v>
      </c>
      <c r="C801" s="2217">
        <v>103646.69339811684</v>
      </c>
      <c r="D801" s="2217">
        <v>15638.049897496574</v>
      </c>
      <c r="E801" s="2217">
        <v>119284.74329561341</v>
      </c>
    </row>
    <row r="802" spans="2:5">
      <c r="B802" s="2434" t="s">
        <v>1255</v>
      </c>
      <c r="C802" s="2217">
        <v>213435.61754998894</v>
      </c>
      <c r="D802" s="2217">
        <v>43664.145041072996</v>
      </c>
      <c r="E802" s="2217">
        <v>257099.76259106194</v>
      </c>
    </row>
    <row r="803" spans="2:5">
      <c r="B803" s="2434" t="s">
        <v>1256</v>
      </c>
      <c r="C803" s="2217">
        <v>166750.32918169699</v>
      </c>
      <c r="D803" s="2217">
        <v>40756.367315646967</v>
      </c>
      <c r="E803" s="2217">
        <v>207506.69649734395</v>
      </c>
    </row>
    <row r="804" spans="2:5">
      <c r="B804" s="2434" t="s">
        <v>1257</v>
      </c>
      <c r="C804" s="2217">
        <v>180507.88602408764</v>
      </c>
      <c r="D804" s="2217">
        <v>42856.99932646886</v>
      </c>
      <c r="E804" s="2217">
        <v>223364.88535055649</v>
      </c>
    </row>
    <row r="805" spans="2:5">
      <c r="B805" s="2434" t="s">
        <v>1154</v>
      </c>
      <c r="C805" s="2217">
        <v>214161.19189849039</v>
      </c>
      <c r="D805" s="2217">
        <v>80823.64520563031</v>
      </c>
      <c r="E805" s="2217">
        <v>294984.8371041207</v>
      </c>
    </row>
    <row r="806" spans="2:5">
      <c r="B806" s="2434" t="s">
        <v>1258</v>
      </c>
      <c r="C806" s="2217">
        <v>45047.325126387557</v>
      </c>
      <c r="D806" s="2217">
        <v>19103.304059319176</v>
      </c>
      <c r="E806" s="2217">
        <v>64150.629185706734</v>
      </c>
    </row>
    <row r="807" spans="2:5">
      <c r="B807" s="2434" t="s">
        <v>1259</v>
      </c>
      <c r="C807" s="2217">
        <v>123823.01554254009</v>
      </c>
      <c r="D807" s="2217">
        <v>51339.087042738072</v>
      </c>
      <c r="E807" s="2217">
        <v>175162.10258527816</v>
      </c>
    </row>
    <row r="808" spans="2:5">
      <c r="B808" s="2434" t="s">
        <v>1260</v>
      </c>
      <c r="C808" s="2217">
        <v>4513.5728437814169</v>
      </c>
      <c r="D808" s="2217">
        <v>1914.5650336873923</v>
      </c>
      <c r="E808" s="2217">
        <v>6428.1378774688092</v>
      </c>
    </row>
    <row r="809" spans="2:5">
      <c r="B809" s="2434" t="s">
        <v>1261</v>
      </c>
      <c r="C809" s="2217">
        <v>11395.687238992845</v>
      </c>
      <c r="D809" s="2217">
        <v>3863.7770217377602</v>
      </c>
      <c r="E809" s="2217">
        <v>15259.464260730605</v>
      </c>
    </row>
    <row r="810" spans="2:5">
      <c r="B810" s="2434" t="s">
        <v>1262</v>
      </c>
      <c r="C810" s="2217">
        <v>4496.8929737009239</v>
      </c>
      <c r="D810" s="2217">
        <v>872.5899617342003</v>
      </c>
      <c r="E810" s="2217">
        <v>5369.4829354351241</v>
      </c>
    </row>
    <row r="811" spans="2:5">
      <c r="B811" s="2361" t="s">
        <v>10</v>
      </c>
      <c r="C811" s="2353">
        <v>658400.34411680547</v>
      </c>
      <c r="D811" s="2353">
        <v>204302.77822543093</v>
      </c>
      <c r="E811" s="2353">
        <v>862703.12234223646</v>
      </c>
    </row>
    <row r="812" spans="2:5">
      <c r="B812" s="2434" t="s">
        <v>1254</v>
      </c>
      <c r="C812" s="1044">
        <v>63909.356687726504</v>
      </c>
      <c r="D812" s="1044">
        <v>10620.184728991009</v>
      </c>
      <c r="E812" s="2217">
        <v>74529.541416717519</v>
      </c>
    </row>
    <row r="813" spans="2:5">
      <c r="B813" s="2434" t="s">
        <v>1255</v>
      </c>
      <c r="C813" s="1044">
        <v>131606.0605954194</v>
      </c>
      <c r="D813" s="1044">
        <v>29653.396005846418</v>
      </c>
      <c r="E813" s="2217">
        <v>161259.45660126582</v>
      </c>
    </row>
    <row r="814" spans="2:5">
      <c r="B814" s="2434" t="s">
        <v>1256</v>
      </c>
      <c r="C814" s="1044">
        <v>102819.54895111498</v>
      </c>
      <c r="D814" s="1044">
        <v>27678.652556548866</v>
      </c>
      <c r="E814" s="2217">
        <v>130498.20150766385</v>
      </c>
    </row>
    <row r="815" spans="2:5">
      <c r="B815" s="2434" t="s">
        <v>1257</v>
      </c>
      <c r="C815" s="1044">
        <v>111302.56542337991</v>
      </c>
      <c r="D815" s="1044">
        <v>29105.243477334436</v>
      </c>
      <c r="E815" s="2217">
        <v>140407.80890071436</v>
      </c>
    </row>
    <row r="816" spans="2:5">
      <c r="B816" s="2434" t="s">
        <v>1154</v>
      </c>
      <c r="C816" s="1044">
        <v>132053.45537784367</v>
      </c>
      <c r="D816" s="1044">
        <v>54889.327517213889</v>
      </c>
      <c r="E816" s="2217">
        <v>186942.78289505755</v>
      </c>
    </row>
    <row r="817" spans="2:5">
      <c r="B817" s="2434" t="s">
        <v>1258</v>
      </c>
      <c r="C817" s="1044">
        <v>27776.530779153582</v>
      </c>
      <c r="D817" s="1044">
        <v>12973.524152556372</v>
      </c>
      <c r="E817" s="2217">
        <v>40750.05493170995</v>
      </c>
    </row>
    <row r="818" spans="2:5">
      <c r="B818" s="2434" t="s">
        <v>1259</v>
      </c>
      <c r="C818" s="1044">
        <v>76350.23373164238</v>
      </c>
      <c r="D818" s="1044">
        <v>34865.638093334812</v>
      </c>
      <c r="E818" s="2217">
        <v>111215.87182497719</v>
      </c>
    </row>
    <row r="819" spans="2:5">
      <c r="B819" s="2434" t="s">
        <v>1260</v>
      </c>
      <c r="C819" s="1044">
        <v>2783.1040948046652</v>
      </c>
      <c r="D819" s="1044">
        <v>1300.228255230342</v>
      </c>
      <c r="E819" s="2217">
        <v>4083.332350035007</v>
      </c>
    </row>
    <row r="820" spans="2:5">
      <c r="B820" s="2434" t="s">
        <v>1261</v>
      </c>
      <c r="C820" s="1044">
        <v>7026.6693184425239</v>
      </c>
      <c r="D820" s="1044">
        <v>2623.9861102537266</v>
      </c>
      <c r="E820" s="2217">
        <v>9650.655428696251</v>
      </c>
    </row>
    <row r="821" spans="2:5">
      <c r="B821" s="2434" t="s">
        <v>1262</v>
      </c>
      <c r="C821" s="1044">
        <v>2772.8191572776709</v>
      </c>
      <c r="D821" s="1044">
        <v>592.59732812106745</v>
      </c>
      <c r="E821" s="2217">
        <v>3365.4164853987386</v>
      </c>
    </row>
    <row r="822" spans="2:5">
      <c r="B822" s="2361" t="s">
        <v>11</v>
      </c>
      <c r="C822" s="2353">
        <v>266567.02254666435</v>
      </c>
      <c r="D822" s="2353">
        <v>81705.103205355917</v>
      </c>
      <c r="E822" s="2353">
        <v>348272.12575202028</v>
      </c>
    </row>
    <row r="823" spans="2:5">
      <c r="B823" s="2434" t="s">
        <v>1254</v>
      </c>
      <c r="C823" s="2217">
        <v>25875.027371033175</v>
      </c>
      <c r="D823" s="2217">
        <v>4247.2417501082418</v>
      </c>
      <c r="E823" s="2217">
        <v>30122.269121141417</v>
      </c>
    </row>
    <row r="824" spans="2:5">
      <c r="B824" s="2434" t="s">
        <v>1255</v>
      </c>
      <c r="C824" s="2217">
        <v>53283.44074466802</v>
      </c>
      <c r="D824" s="2217">
        <v>11859.034919111953</v>
      </c>
      <c r="E824" s="2217">
        <v>65142.475663779973</v>
      </c>
    </row>
    <row r="825" spans="2:5">
      <c r="B825" s="2434" t="s">
        <v>1256</v>
      </c>
      <c r="C825" s="2217">
        <v>41628.624997539911</v>
      </c>
      <c r="D825" s="2217">
        <v>11069.292269842032</v>
      </c>
      <c r="E825" s="2217">
        <v>52697.917267381941</v>
      </c>
    </row>
    <row r="826" spans="2:5">
      <c r="B826" s="2434" t="s">
        <v>1257</v>
      </c>
      <c r="C826" s="2217">
        <v>45063.1499995876</v>
      </c>
      <c r="D826" s="2217">
        <v>11639.816858039236</v>
      </c>
      <c r="E826" s="2217">
        <v>56702.966857626838</v>
      </c>
    </row>
    <row r="827" spans="2:5">
      <c r="B827" s="2434" t="s">
        <v>1154</v>
      </c>
      <c r="C827" s="2217">
        <v>53464.57779315138</v>
      </c>
      <c r="D827" s="2217">
        <v>21951.430169579053</v>
      </c>
      <c r="E827" s="2217">
        <v>75416.007962730437</v>
      </c>
    </row>
    <row r="828" spans="2:5">
      <c r="B828" s="2434" t="s">
        <v>1258</v>
      </c>
      <c r="C828" s="2217">
        <v>11245.904065264531</v>
      </c>
      <c r="D828" s="2217">
        <v>5188.3931243077459</v>
      </c>
      <c r="E828" s="2217">
        <v>16434.297189572277</v>
      </c>
    </row>
    <row r="829" spans="2:5">
      <c r="B829" s="2434" t="s">
        <v>1259</v>
      </c>
      <c r="C829" s="2217">
        <v>30911.974239453193</v>
      </c>
      <c r="D829" s="2217">
        <v>13943.523350393247</v>
      </c>
      <c r="E829" s="2217">
        <v>44855.49758984644</v>
      </c>
    </row>
    <row r="830" spans="2:5">
      <c r="B830" s="2434" t="s">
        <v>1260</v>
      </c>
      <c r="C830" s="2217">
        <v>1126.7973636688939</v>
      </c>
      <c r="D830" s="2217">
        <v>519.98942308505104</v>
      </c>
      <c r="E830" s="2217">
        <v>1646.7867867539449</v>
      </c>
    </row>
    <row r="831" spans="2:5">
      <c r="B831" s="2434" t="s">
        <v>1261</v>
      </c>
      <c r="C831" s="2217">
        <v>2844.8926787087521</v>
      </c>
      <c r="D831" s="2217">
        <v>1049.388842432365</v>
      </c>
      <c r="E831" s="2217">
        <v>3894.2815211411171</v>
      </c>
    </row>
    <row r="832" spans="2:5">
      <c r="B832" s="2434" t="s">
        <v>1262</v>
      </c>
      <c r="C832" s="2217">
        <v>1122.6332935888167</v>
      </c>
      <c r="D832" s="2217">
        <v>236.99249845699379</v>
      </c>
      <c r="E832" s="2217">
        <v>1359.6257920458106</v>
      </c>
    </row>
    <row r="833" spans="2:5">
      <c r="B833" s="2361" t="s">
        <v>12</v>
      </c>
      <c r="C833" s="2353">
        <v>130308.4205874693</v>
      </c>
      <c r="D833" s="2353">
        <v>14155.027725579823</v>
      </c>
      <c r="E833" s="2353">
        <v>144463.44831304913</v>
      </c>
    </row>
    <row r="834" spans="2:5">
      <c r="B834" s="2434" t="s">
        <v>1254</v>
      </c>
      <c r="C834" s="2217">
        <v>12648.728703066135</v>
      </c>
      <c r="D834" s="2217">
        <v>735.81480680488721</v>
      </c>
      <c r="E834" s="2217">
        <v>13384.543509871022</v>
      </c>
    </row>
    <row r="835" spans="2:5">
      <c r="B835" s="2434" t="s">
        <v>1255</v>
      </c>
      <c r="C835" s="2217">
        <v>26047.036653561416</v>
      </c>
      <c r="D835" s="2217">
        <v>2054.522440988057</v>
      </c>
      <c r="E835" s="2217">
        <v>28101.559094549473</v>
      </c>
    </row>
    <row r="836" spans="2:5">
      <c r="B836" s="2434" t="s">
        <v>1256</v>
      </c>
      <c r="C836" s="2217">
        <v>20349.705386786405</v>
      </c>
      <c r="D836" s="2217">
        <v>1917.7032135722129</v>
      </c>
      <c r="E836" s="2217">
        <v>22267.40860035862</v>
      </c>
    </row>
    <row r="837" spans="2:5">
      <c r="B837" s="2434" t="s">
        <v>1257</v>
      </c>
      <c r="C837" s="2217">
        <v>22028.6359769597</v>
      </c>
      <c r="D837" s="2217">
        <v>2016.5439352314086</v>
      </c>
      <c r="E837" s="2217">
        <v>24045.17991219111</v>
      </c>
    </row>
    <row r="838" spans="2:5">
      <c r="B838" s="2434" t="s">
        <v>1154</v>
      </c>
      <c r="C838" s="2217">
        <v>26135.583550594078</v>
      </c>
      <c r="D838" s="2217">
        <v>3802.9828061725334</v>
      </c>
      <c r="E838" s="2217">
        <v>29938.566356766612</v>
      </c>
    </row>
    <row r="839" spans="2:5">
      <c r="B839" s="2434" t="s">
        <v>1258</v>
      </c>
      <c r="C839" s="2217">
        <v>5497.4391911748453</v>
      </c>
      <c r="D839" s="2217">
        <v>898.86488902898304</v>
      </c>
      <c r="E839" s="2217">
        <v>6396.3040802038286</v>
      </c>
    </row>
    <row r="840" spans="2:5">
      <c r="B840" s="2434" t="s">
        <v>1259</v>
      </c>
      <c r="C840" s="2217">
        <v>15110.985979815034</v>
      </c>
      <c r="D840" s="2217">
        <v>2415.6503311796569</v>
      </c>
      <c r="E840" s="2217">
        <v>17526.636310994691</v>
      </c>
    </row>
    <row r="841" spans="2:5">
      <c r="B841" s="2434" t="s">
        <v>1260</v>
      </c>
      <c r="C841" s="2217">
        <v>550.8227663686871</v>
      </c>
      <c r="D841" s="2217">
        <v>90.085740204960203</v>
      </c>
      <c r="E841" s="2217">
        <v>640.90850657364729</v>
      </c>
    </row>
    <row r="842" spans="2:5">
      <c r="B842" s="2434" t="s">
        <v>1261</v>
      </c>
      <c r="C842" s="2217">
        <v>1390.6951736255985</v>
      </c>
      <c r="D842" s="2217">
        <v>181.80171833588147</v>
      </c>
      <c r="E842" s="2217">
        <v>1572.4968919614801</v>
      </c>
    </row>
    <row r="843" spans="2:5">
      <c r="B843" s="2434" t="s">
        <v>1262</v>
      </c>
      <c r="C843" s="2217">
        <v>548.7872055173616</v>
      </c>
      <c r="D843" s="2217">
        <v>41.057844061241916</v>
      </c>
      <c r="E843" s="2217">
        <v>589.84504957860349</v>
      </c>
    </row>
    <row r="844" spans="2:5">
      <c r="B844" s="2361" t="s">
        <v>1263</v>
      </c>
      <c r="C844" s="2353">
        <v>12502.424526844854</v>
      </c>
      <c r="D844" s="2353">
        <v>669.62074916585061</v>
      </c>
      <c r="E844" s="2353">
        <v>13172.045276010704</v>
      </c>
    </row>
    <row r="845" spans="2:5">
      <c r="B845" s="2434" t="s">
        <v>1254</v>
      </c>
      <c r="C845" s="2217">
        <v>1213.5806362910332</v>
      </c>
      <c r="D845" s="2217">
        <v>34.808611592446127</v>
      </c>
      <c r="E845" s="2217">
        <v>1248.3892478834794</v>
      </c>
    </row>
    <row r="846" spans="2:5">
      <c r="B846" s="2434" t="s">
        <v>1255</v>
      </c>
      <c r="C846" s="2217">
        <v>2499.0795563401093</v>
      </c>
      <c r="D846" s="2217">
        <v>97.191675126593296</v>
      </c>
      <c r="E846" s="2217">
        <v>2596.2712314667028</v>
      </c>
    </row>
    <row r="847" spans="2:5">
      <c r="B847" s="2434" t="s">
        <v>1256</v>
      </c>
      <c r="C847" s="2217">
        <v>1952.4498462556821</v>
      </c>
      <c r="D847" s="2217">
        <v>90.719275683890146</v>
      </c>
      <c r="E847" s="2217">
        <v>2043.1691219395723</v>
      </c>
    </row>
    <row r="848" spans="2:5">
      <c r="B848" s="2434" t="s">
        <v>1257</v>
      </c>
      <c r="C848" s="2217">
        <v>2113.5346241604434</v>
      </c>
      <c r="D848" s="2217">
        <v>95.395055863812956</v>
      </c>
      <c r="E848" s="2217">
        <v>2208.9296800242564</v>
      </c>
    </row>
    <row r="849" spans="2:5">
      <c r="B849" s="2434" t="s">
        <v>1154</v>
      </c>
      <c r="C849" s="2217">
        <v>2507.5751769012845</v>
      </c>
      <c r="D849" s="2217">
        <v>179.90471266489786</v>
      </c>
      <c r="E849" s="2217">
        <v>2687.4798895661825</v>
      </c>
    </row>
    <row r="850" spans="2:5">
      <c r="B850" s="2434" t="s">
        <v>1258</v>
      </c>
      <c r="C850" s="2217">
        <v>527.45109079460258</v>
      </c>
      <c r="D850" s="2217">
        <v>42.521893426090884</v>
      </c>
      <c r="E850" s="2217">
        <v>569.97298422069343</v>
      </c>
    </row>
    <row r="851" spans="2:5">
      <c r="B851" s="2434" t="s">
        <v>1259</v>
      </c>
      <c r="C851" s="2217">
        <v>1449.8215916294782</v>
      </c>
      <c r="D851" s="2217">
        <v>114.27526783039188</v>
      </c>
      <c r="E851" s="2217">
        <v>1564.0968594598701</v>
      </c>
    </row>
    <row r="852" spans="2:5">
      <c r="B852" s="2434" t="s">
        <v>1260</v>
      </c>
      <c r="C852" s="2217">
        <v>52.848618939171125</v>
      </c>
      <c r="D852" s="2217">
        <v>4.2616151670402083</v>
      </c>
      <c r="E852" s="2217">
        <v>57.110234106211337</v>
      </c>
    </row>
    <row r="853" spans="2:5">
      <c r="B853" s="2434" t="s">
        <v>1261</v>
      </c>
      <c r="C853" s="2217">
        <v>133.43006821597083</v>
      </c>
      <c r="D853" s="2217">
        <v>8.60035071578959</v>
      </c>
      <c r="E853" s="2217">
        <v>142.03041893176044</v>
      </c>
    </row>
    <row r="854" spans="2:5">
      <c r="B854" s="2434" t="s">
        <v>1262</v>
      </c>
      <c r="C854" s="2217">
        <v>52.65331731707515</v>
      </c>
      <c r="D854" s="2217">
        <v>1.9422910948976821</v>
      </c>
      <c r="E854" s="2217">
        <v>54.595608411972833</v>
      </c>
    </row>
    <row r="855" spans="2:5">
      <c r="B855" s="2176" t="s">
        <v>969</v>
      </c>
      <c r="C855" s="2431"/>
      <c r="D855" s="2431"/>
      <c r="E855" s="2431"/>
    </row>
  </sheetData>
  <protectedRanges>
    <protectedRange sqref="E13 E4:E6 B13:B17 B4:B11 E11 C4:D18" name="All"/>
    <protectedRange sqref="J154:J155 J146:J150 H149:H150 H152:H157" name="All_4"/>
    <protectedRange sqref="G146 G152" name="All_11"/>
    <protectedRange sqref="G377:G378 C435:C437 G397:G398 G387:G388 G408:G433" name="All_23"/>
    <protectedRange sqref="C714:D723 C692:D701 C703:D712 C725:D734" name="All_1_1"/>
    <protectedRange sqref="C774:D783 C752:D761 C763:D772 C785:D794" name="All_2_1"/>
    <protectedRange sqref="C834:D843 C812:D821 C823:D832 C845:D854" name="All_3_1"/>
    <protectedRange sqref="C378:C379 C381:C382 C388:C389 C391:C392 C398:C399 C401:C403 C375:C376 C385:C386 C395:C396 C365:C366" name="All_21_1"/>
    <protectedRange sqref="D378:E379 D381:E382 D388:E389 D391:E392 D398:E399 D401:E403 D375:E376 D385:E386 D395:E396 D365:E366" name="All_22_1"/>
    <protectedRange sqref="F365:F366 F395:F396 F385:F386 F375:F376" name="All_23_1"/>
    <protectedRange sqref="D123:D126 D129:D132" name="All_10_1_1"/>
    <protectedRange sqref="E129:E133 E123:E126" name="All_11_1_1"/>
    <protectedRange sqref="F123 F129" name="All_11_1"/>
    <protectedRange sqref="C177:D178 C174:D175 C171:D172" name="All_18_1"/>
  </protectedRanges>
  <mergeCells count="84">
    <mergeCell ref="B620:F621"/>
    <mergeCell ref="B542:E543"/>
    <mergeCell ref="B597:E597"/>
    <mergeCell ref="B598:F598"/>
    <mergeCell ref="B599:F600"/>
    <mergeCell ref="B608:F609"/>
    <mergeCell ref="B611:F612"/>
    <mergeCell ref="B623:F624"/>
    <mergeCell ref="B637:F638"/>
    <mergeCell ref="B677:E678"/>
    <mergeCell ref="B737:E738"/>
    <mergeCell ref="B797:E798"/>
    <mergeCell ref="B532:F532"/>
    <mergeCell ref="C477:D477"/>
    <mergeCell ref="E477:F477"/>
    <mergeCell ref="C478:D478"/>
    <mergeCell ref="E478:F478"/>
    <mergeCell ref="C479:D479"/>
    <mergeCell ref="E479:F479"/>
    <mergeCell ref="C480:D480"/>
    <mergeCell ref="E480:F480"/>
    <mergeCell ref="B502:E502"/>
    <mergeCell ref="B503:F503"/>
    <mergeCell ref="B531:E531"/>
    <mergeCell ref="C476:D476"/>
    <mergeCell ref="E476:F476"/>
    <mergeCell ref="B420:C420"/>
    <mergeCell ref="B421:C421"/>
    <mergeCell ref="B422:C422"/>
    <mergeCell ref="B423:C423"/>
    <mergeCell ref="B424:C424"/>
    <mergeCell ref="B425:C425"/>
    <mergeCell ref="B426:C426"/>
    <mergeCell ref="B427:C427"/>
    <mergeCell ref="B432:F432"/>
    <mergeCell ref="B465:F466"/>
    <mergeCell ref="B474:F475"/>
    <mergeCell ref="B429:F430"/>
    <mergeCell ref="B434:C434"/>
    <mergeCell ref="B419:C419"/>
    <mergeCell ref="B408:C408"/>
    <mergeCell ref="B409:C409"/>
    <mergeCell ref="B410:C410"/>
    <mergeCell ref="B411:C411"/>
    <mergeCell ref="B412:C412"/>
    <mergeCell ref="B413:C413"/>
    <mergeCell ref="B414:C414"/>
    <mergeCell ref="B415:C415"/>
    <mergeCell ref="B416:C416"/>
    <mergeCell ref="B417:C417"/>
    <mergeCell ref="B418:C418"/>
    <mergeCell ref="B407:C407"/>
    <mergeCell ref="B106:C106"/>
    <mergeCell ref="B107:C107"/>
    <mergeCell ref="B108:C108"/>
    <mergeCell ref="B109:C109"/>
    <mergeCell ref="B113:F114"/>
    <mergeCell ref="B137:F138"/>
    <mergeCell ref="B116:C116"/>
    <mergeCell ref="B241:F242"/>
    <mergeCell ref="B287:F288"/>
    <mergeCell ref="B332:F333"/>
    <mergeCell ref="B360:F361"/>
    <mergeCell ref="B406:F406"/>
    <mergeCell ref="B140:C140"/>
    <mergeCell ref="B335:C335"/>
    <mergeCell ref="B105:C105"/>
    <mergeCell ref="B54:D54"/>
    <mergeCell ref="B55:D55"/>
    <mergeCell ref="B94:F94"/>
    <mergeCell ref="B95:C95"/>
    <mergeCell ref="B96:C96"/>
    <mergeCell ref="B97:C97"/>
    <mergeCell ref="B98:C98"/>
    <mergeCell ref="B99:C99"/>
    <mergeCell ref="B100:C100"/>
    <mergeCell ref="B103:F103"/>
    <mergeCell ref="B104:C104"/>
    <mergeCell ref="B53:C53"/>
    <mergeCell ref="B2:F2"/>
    <mergeCell ref="F4:F30"/>
    <mergeCell ref="B32:F32"/>
    <mergeCell ref="B51:C51"/>
    <mergeCell ref="B52:C52"/>
  </mergeCells>
  <pageMargins left="0.7" right="0.7" top="0.75" bottom="0.56999999999999995" header="0.3" footer="0.3"/>
  <pageSetup paperSize="9" scale="75" orientation="portrait" r:id="rId1"/>
  <headerFooter>
    <oddFooter>&amp;C&amp;P</oddFooter>
  </headerFooter>
  <rowBreaks count="19" manualBreakCount="19">
    <brk id="30" max="16383" man="1"/>
    <brk id="74" max="5" man="1"/>
    <brk id="136" max="5" man="1"/>
    <brk id="181" max="5" man="1"/>
    <brk id="218" max="5" man="1"/>
    <brk id="240" max="5" man="1"/>
    <brk id="286" max="5" man="1"/>
    <brk id="331" max="5" man="1"/>
    <brk id="359" max="5" man="1"/>
    <brk id="405" max="5" man="1"/>
    <brk id="464" max="5" man="1"/>
    <brk id="501" max="5" man="1"/>
    <brk id="530" max="5" man="1"/>
    <brk id="540" max="5" man="1"/>
    <brk id="596" max="5" man="1"/>
    <brk id="622" max="5" man="1"/>
    <brk id="676" max="5" man="1"/>
    <brk id="736" max="5" man="1"/>
    <brk id="795" max="5"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80"/>
  </sheetPr>
  <dimension ref="A1:N303"/>
  <sheetViews>
    <sheetView view="pageBreakPreview" topLeftCell="A13" zoomScaleSheetLayoutView="100" workbookViewId="0">
      <selection activeCell="I30" sqref="I30"/>
    </sheetView>
  </sheetViews>
  <sheetFormatPr defaultRowHeight="14.25"/>
  <cols>
    <col min="1" max="1" width="43" style="870" customWidth="1"/>
    <col min="2" max="2" width="8.7109375" style="1027" bestFit="1" customWidth="1"/>
    <col min="3" max="4" width="11.5703125" style="1027" bestFit="1" customWidth="1"/>
    <col min="5" max="5" width="12.42578125" style="1027" customWidth="1"/>
    <col min="6" max="6" width="15.140625" style="870" bestFit="1" customWidth="1"/>
    <col min="7" max="8" width="9" style="870" bestFit="1" customWidth="1"/>
    <col min="9" max="9" width="11.28515625" style="870" customWidth="1"/>
    <col min="10" max="10" width="16.7109375" style="870" customWidth="1"/>
    <col min="11" max="11" width="10" style="870" customWidth="1"/>
    <col min="12" max="12" width="5.140625" style="870" bestFit="1" customWidth="1"/>
    <col min="13" max="13" width="9.42578125" style="870" bestFit="1" customWidth="1"/>
    <col min="14" max="16384" width="9.140625" style="870"/>
  </cols>
  <sheetData>
    <row r="1" spans="1:7" ht="18">
      <c r="A1" s="1046" t="s">
        <v>1267</v>
      </c>
    </row>
    <row r="2" spans="1:7" ht="242.25" customHeight="1">
      <c r="A2" s="2563" t="s">
        <v>1268</v>
      </c>
      <c r="B2" s="2563"/>
      <c r="C2" s="2563"/>
      <c r="D2" s="2563"/>
      <c r="E2" s="2563"/>
    </row>
    <row r="4" spans="1:7">
      <c r="A4" s="1047" t="s">
        <v>1269</v>
      </c>
      <c r="B4" s="1048"/>
      <c r="C4" s="1048"/>
      <c r="D4" s="1049"/>
      <c r="E4" s="1048"/>
    </row>
    <row r="5" spans="1:7" ht="15" customHeight="1">
      <c r="A5" s="1050" t="s">
        <v>1270</v>
      </c>
      <c r="B5" s="912"/>
      <c r="C5" s="1051">
        <v>2.4175937676409451</v>
      </c>
      <c r="D5" s="2597">
        <v>2010</v>
      </c>
      <c r="F5" s="1052"/>
      <c r="G5" s="1053"/>
    </row>
    <row r="6" spans="1:7">
      <c r="A6" s="1050" t="s">
        <v>1271</v>
      </c>
      <c r="B6" s="912"/>
      <c r="C6" s="1051">
        <v>1.8189127799846423</v>
      </c>
      <c r="D6" s="2597"/>
      <c r="E6" s="1054"/>
      <c r="F6" s="1052"/>
      <c r="G6" s="1053"/>
    </row>
    <row r="7" spans="1:7">
      <c r="A7" s="1050" t="s">
        <v>1272</v>
      </c>
      <c r="B7" s="912"/>
      <c r="C7" s="1051">
        <v>4.1780614596964911</v>
      </c>
      <c r="D7" s="2597"/>
      <c r="F7" s="1052"/>
      <c r="G7" s="1053"/>
    </row>
    <row r="8" spans="1:7">
      <c r="A8" s="1050" t="s">
        <v>1273</v>
      </c>
      <c r="B8" s="912"/>
      <c r="C8" s="1055">
        <v>33</v>
      </c>
      <c r="D8" s="2597"/>
      <c r="F8" s="1056"/>
      <c r="G8" s="1053"/>
    </row>
    <row r="9" spans="1:7">
      <c r="A9" s="1057" t="s">
        <v>1274</v>
      </c>
      <c r="B9" s="912"/>
      <c r="C9" s="1055">
        <v>3579</v>
      </c>
      <c r="D9" s="2597"/>
      <c r="F9" s="1056"/>
      <c r="G9" s="1053"/>
    </row>
    <row r="10" spans="1:7">
      <c r="A10" s="1050" t="s">
        <v>1275</v>
      </c>
      <c r="B10" s="912"/>
      <c r="C10" s="1055">
        <v>435</v>
      </c>
      <c r="D10" s="2597"/>
      <c r="F10" s="1056"/>
      <c r="G10" s="1053"/>
    </row>
    <row r="11" spans="1:7">
      <c r="A11" s="1050" t="s">
        <v>1276</v>
      </c>
      <c r="B11" s="912"/>
      <c r="C11" s="1058">
        <v>239</v>
      </c>
      <c r="D11" s="2597"/>
      <c r="F11" s="1056"/>
      <c r="G11" s="1053"/>
    </row>
    <row r="12" spans="1:7">
      <c r="A12" s="1050" t="s">
        <v>1277</v>
      </c>
      <c r="B12" s="912"/>
      <c r="C12" s="1058">
        <v>468</v>
      </c>
      <c r="D12" s="2597"/>
      <c r="F12" s="1056"/>
      <c r="G12" s="1053"/>
    </row>
    <row r="13" spans="1:7">
      <c r="A13" s="1050" t="s">
        <v>1278</v>
      </c>
      <c r="B13" s="912"/>
      <c r="C13" s="1058">
        <v>4757</v>
      </c>
      <c r="D13" s="2597"/>
      <c r="F13" s="1059"/>
      <c r="G13" s="1053"/>
    </row>
    <row r="14" spans="1:7">
      <c r="A14" s="1050" t="s">
        <v>1279</v>
      </c>
      <c r="B14" s="912"/>
      <c r="C14" s="1058">
        <v>8221</v>
      </c>
      <c r="D14" s="2597"/>
      <c r="F14" s="1056"/>
      <c r="G14" s="1053"/>
    </row>
    <row r="15" spans="1:7">
      <c r="A15" s="1060"/>
      <c r="B15" s="1048"/>
      <c r="C15" s="1061"/>
      <c r="D15" s="1062"/>
    </row>
    <row r="16" spans="1:7">
      <c r="A16" s="768" t="s">
        <v>1280</v>
      </c>
      <c r="B16" s="1048"/>
      <c r="C16" s="1048"/>
    </row>
    <row r="17" spans="1:13">
      <c r="A17" s="1063" t="s">
        <v>1281</v>
      </c>
      <c r="B17" s="1048"/>
      <c r="C17" s="1048"/>
    </row>
    <row r="18" spans="1:13" s="1027" customFormat="1">
      <c r="A18" s="893"/>
      <c r="B18" s="1048"/>
      <c r="C18" s="1048"/>
      <c r="F18" s="870"/>
      <c r="G18" s="870"/>
      <c r="H18" s="870"/>
      <c r="I18" s="870"/>
      <c r="J18" s="870"/>
      <c r="K18" s="870"/>
      <c r="L18" s="870"/>
      <c r="M18" s="870"/>
    </row>
    <row r="19" spans="1:13" s="1027" customFormat="1">
      <c r="A19" s="893"/>
      <c r="B19" s="1048"/>
      <c r="C19" s="1048"/>
      <c r="F19" s="870"/>
      <c r="G19" s="870"/>
      <c r="H19" s="870"/>
      <c r="I19" s="870"/>
      <c r="J19" s="870"/>
      <c r="K19" s="870"/>
      <c r="L19" s="870"/>
      <c r="M19" s="870"/>
    </row>
    <row r="20" spans="1:13" s="1027" customFormat="1">
      <c r="A20" s="893"/>
      <c r="B20" s="1048"/>
      <c r="C20" s="1048"/>
      <c r="F20" s="870"/>
      <c r="G20" s="870"/>
      <c r="H20" s="870"/>
      <c r="I20" s="870"/>
      <c r="J20" s="870"/>
      <c r="K20" s="870"/>
      <c r="L20" s="870"/>
      <c r="M20" s="870"/>
    </row>
    <row r="21" spans="1:13" s="1027" customFormat="1" ht="15">
      <c r="A21" s="893"/>
      <c r="B21" s="1048"/>
      <c r="C21" s="1048"/>
      <c r="F21" s="870"/>
      <c r="G21" s="2211"/>
      <c r="H21" s="2200" t="s">
        <v>10</v>
      </c>
      <c r="I21" s="2200" t="s">
        <v>11</v>
      </c>
      <c r="J21" s="2201" t="s">
        <v>12</v>
      </c>
      <c r="K21" s="870"/>
      <c r="L21" s="870"/>
      <c r="M21" s="870"/>
    </row>
    <row r="22" spans="1:13" s="1027" customFormat="1">
      <c r="A22" s="893"/>
      <c r="B22" s="1048"/>
      <c r="C22" s="1048"/>
      <c r="F22" s="870"/>
      <c r="G22" s="805" t="s">
        <v>1295</v>
      </c>
      <c r="H22" s="2202">
        <v>18</v>
      </c>
      <c r="I22" s="2202">
        <v>9</v>
      </c>
      <c r="J22" s="2202">
        <v>6</v>
      </c>
      <c r="K22" s="870"/>
      <c r="L22" s="870"/>
      <c r="M22" s="870"/>
    </row>
    <row r="23" spans="1:13" s="1027" customFormat="1">
      <c r="A23" s="893"/>
      <c r="B23" s="1048"/>
      <c r="C23" s="1048"/>
      <c r="F23" s="870"/>
      <c r="G23" s="805" t="s">
        <v>1297</v>
      </c>
      <c r="H23" s="2202">
        <v>310</v>
      </c>
      <c r="I23" s="2202">
        <v>110</v>
      </c>
      <c r="J23" s="2202">
        <v>15</v>
      </c>
      <c r="K23" s="870"/>
      <c r="L23" s="870"/>
      <c r="M23" s="870"/>
    </row>
    <row r="24" spans="1:13" s="1027" customFormat="1">
      <c r="A24" s="893"/>
      <c r="B24" s="1048"/>
      <c r="C24" s="1048"/>
      <c r="F24" s="870"/>
      <c r="G24" s="805" t="s">
        <v>1298</v>
      </c>
      <c r="H24" s="2202">
        <v>168</v>
      </c>
      <c r="I24" s="2202">
        <v>68</v>
      </c>
      <c r="J24" s="2202">
        <v>3</v>
      </c>
      <c r="K24" s="870"/>
      <c r="L24" s="870"/>
      <c r="M24" s="870"/>
    </row>
    <row r="25" spans="1:13" s="1027" customFormat="1">
      <c r="A25" s="893"/>
      <c r="B25" s="1048"/>
      <c r="C25" s="1048"/>
      <c r="F25" s="870"/>
      <c r="G25" s="870"/>
      <c r="H25" s="870"/>
      <c r="I25" s="870"/>
      <c r="J25" s="870"/>
      <c r="K25" s="870"/>
      <c r="L25" s="870"/>
      <c r="M25" s="870"/>
    </row>
    <row r="26" spans="1:13" s="1027" customFormat="1">
      <c r="A26" s="893"/>
      <c r="B26" s="1048"/>
      <c r="C26" s="1048"/>
      <c r="F26" s="870"/>
      <c r="G26" s="870"/>
      <c r="H26" s="870"/>
      <c r="I26" s="870"/>
      <c r="J26" s="870"/>
      <c r="K26" s="870"/>
      <c r="L26" s="870"/>
      <c r="M26" s="870"/>
    </row>
    <row r="27" spans="1:13" s="1027" customFormat="1">
      <c r="A27" s="893"/>
      <c r="B27" s="1048"/>
      <c r="C27" s="1048"/>
      <c r="F27" s="870"/>
      <c r="G27" s="870"/>
      <c r="H27" s="870"/>
      <c r="I27" s="870"/>
      <c r="J27" s="870"/>
      <c r="K27" s="870"/>
      <c r="L27" s="870"/>
      <c r="M27" s="870"/>
    </row>
    <row r="28" spans="1:13" s="1027" customFormat="1">
      <c r="A28" s="893"/>
      <c r="B28" s="1048"/>
      <c r="C28" s="1048"/>
      <c r="F28" s="870"/>
      <c r="G28" s="870"/>
      <c r="H28" s="870"/>
      <c r="I28" s="870"/>
      <c r="J28" s="870"/>
      <c r="K28" s="870"/>
      <c r="L28" s="870"/>
      <c r="M28" s="870"/>
    </row>
    <row r="29" spans="1:13" s="1027" customFormat="1">
      <c r="A29" s="893"/>
      <c r="B29" s="1048"/>
      <c r="C29" s="1048"/>
      <c r="F29" s="870"/>
      <c r="G29" s="870"/>
      <c r="H29" s="870"/>
      <c r="I29" s="870"/>
      <c r="J29" s="870"/>
      <c r="K29" s="870"/>
      <c r="L29" s="870"/>
      <c r="M29" s="870"/>
    </row>
    <row r="30" spans="1:13" s="1027" customFormat="1">
      <c r="A30" s="893"/>
      <c r="B30" s="1048"/>
      <c r="C30" s="1048"/>
      <c r="F30" s="870"/>
      <c r="G30" s="870"/>
      <c r="H30" s="870"/>
      <c r="I30" s="870"/>
      <c r="J30" s="870"/>
      <c r="K30" s="870"/>
      <c r="L30" s="870"/>
      <c r="M30" s="870"/>
    </row>
    <row r="31" spans="1:13" s="1027" customFormat="1">
      <c r="A31" s="893"/>
      <c r="B31" s="1048"/>
      <c r="C31" s="1048"/>
      <c r="F31" s="870"/>
      <c r="G31" s="870"/>
      <c r="H31" s="870"/>
      <c r="I31" s="870"/>
      <c r="J31" s="870"/>
      <c r="K31" s="870"/>
      <c r="L31" s="870"/>
      <c r="M31" s="870"/>
    </row>
    <row r="32" spans="1:13" s="1027" customFormat="1">
      <c r="A32" s="893"/>
      <c r="B32" s="1048"/>
      <c r="C32" s="1048"/>
      <c r="F32" s="870"/>
      <c r="G32" s="870"/>
      <c r="H32" s="870"/>
      <c r="I32" s="870"/>
      <c r="J32" s="870"/>
      <c r="K32" s="870"/>
      <c r="L32" s="870"/>
      <c r="M32" s="870"/>
    </row>
    <row r="33" spans="1:13" s="1027" customFormat="1">
      <c r="A33" s="893"/>
      <c r="B33" s="1048"/>
      <c r="C33" s="1048"/>
      <c r="F33" s="870"/>
      <c r="G33" s="870"/>
      <c r="H33" s="870"/>
      <c r="I33" s="870"/>
      <c r="J33" s="870"/>
      <c r="K33" s="870"/>
      <c r="L33" s="870"/>
      <c r="M33" s="870"/>
    </row>
    <row r="34" spans="1:13">
      <c r="A34" s="1064" t="s">
        <v>1282</v>
      </c>
      <c r="B34" s="1048"/>
      <c r="C34" s="1048"/>
    </row>
    <row r="35" spans="1:13">
      <c r="A35" s="893"/>
      <c r="B35" s="1048"/>
      <c r="C35" s="1048"/>
    </row>
    <row r="36" spans="1:13" ht="15.75">
      <c r="A36" s="1065" t="s">
        <v>1283</v>
      </c>
      <c r="B36" s="1066"/>
      <c r="C36" s="1066"/>
    </row>
    <row r="37" spans="1:13" s="844" customFormat="1" ht="12.75">
      <c r="A37" s="1067" t="s">
        <v>1284</v>
      </c>
      <c r="B37" s="1067"/>
      <c r="C37" s="1068">
        <v>2008</v>
      </c>
      <c r="D37" s="1068">
        <v>2009</v>
      </c>
      <c r="E37" s="1068">
        <v>2010</v>
      </c>
      <c r="F37" s="911"/>
    </row>
    <row r="38" spans="1:13">
      <c r="A38" s="1069" t="s">
        <v>1273</v>
      </c>
      <c r="B38" s="1070"/>
      <c r="C38" s="802">
        <v>12</v>
      </c>
      <c r="D38" s="1058">
        <v>12</v>
      </c>
      <c r="E38" s="1058">
        <v>12</v>
      </c>
      <c r="F38" s="1027"/>
      <c r="G38" s="802"/>
      <c r="H38" s="802"/>
      <c r="I38" s="802"/>
      <c r="J38" s="1071"/>
      <c r="K38" s="1071"/>
      <c r="L38" s="1071"/>
      <c r="M38" s="1071"/>
    </row>
    <row r="39" spans="1:13">
      <c r="A39" s="1070" t="s">
        <v>1276</v>
      </c>
      <c r="B39" s="1070"/>
      <c r="C39" s="802">
        <v>52</v>
      </c>
      <c r="D39" s="1058" t="s">
        <v>1175</v>
      </c>
      <c r="E39" s="1058" t="s">
        <v>1175</v>
      </c>
      <c r="F39" s="1027"/>
      <c r="G39" s="802"/>
      <c r="H39" s="802"/>
      <c r="I39" s="802"/>
      <c r="J39" s="1071"/>
      <c r="K39" s="1071"/>
      <c r="L39" s="1071"/>
      <c r="M39" s="1071"/>
    </row>
    <row r="40" spans="1:13">
      <c r="A40" s="1070" t="s">
        <v>1285</v>
      </c>
      <c r="B40" s="1070"/>
      <c r="C40" s="802">
        <v>2596</v>
      </c>
      <c r="D40" s="1058">
        <f>88+125+2439</f>
        <v>2652</v>
      </c>
      <c r="E40" s="1058">
        <v>2582</v>
      </c>
      <c r="F40" s="1027"/>
      <c r="G40" s="802"/>
      <c r="H40" s="802"/>
      <c r="I40" s="802"/>
      <c r="J40" s="1071"/>
      <c r="K40" s="1071"/>
      <c r="L40" s="1071"/>
      <c r="M40" s="1071"/>
    </row>
    <row r="41" spans="1:13">
      <c r="A41" s="1070" t="s">
        <v>1286</v>
      </c>
      <c r="B41" s="1070"/>
      <c r="C41" s="802">
        <v>106200</v>
      </c>
      <c r="D41" s="1072">
        <v>105100</v>
      </c>
      <c r="E41" s="1072">
        <v>105200</v>
      </c>
      <c r="F41" s="1027"/>
      <c r="G41" s="802"/>
      <c r="H41" s="802"/>
      <c r="I41" s="802"/>
      <c r="J41" s="1071"/>
      <c r="K41" s="1071"/>
      <c r="L41" s="1071"/>
      <c r="M41" s="1071"/>
    </row>
    <row r="42" spans="1:13">
      <c r="A42" s="1070" t="s">
        <v>1287</v>
      </c>
      <c r="B42" s="1070"/>
      <c r="C42" s="802">
        <v>2786</v>
      </c>
      <c r="D42" s="1058">
        <v>1822</v>
      </c>
      <c r="E42" s="1058">
        <v>2026</v>
      </c>
      <c r="F42" s="1027"/>
      <c r="G42" s="802"/>
      <c r="H42" s="802"/>
      <c r="I42" s="802"/>
      <c r="J42" s="1071"/>
      <c r="K42" s="1071"/>
      <c r="L42" s="1071"/>
      <c r="M42" s="1071"/>
    </row>
    <row r="43" spans="1:13">
      <c r="A43" s="1070" t="s">
        <v>1288</v>
      </c>
      <c r="B43" s="1070"/>
      <c r="C43" s="802">
        <v>1379800</v>
      </c>
      <c r="D43" s="1058">
        <v>1331900</v>
      </c>
      <c r="E43" s="1058">
        <v>1386700</v>
      </c>
      <c r="F43" s="1027"/>
      <c r="G43" s="802"/>
      <c r="H43" s="802"/>
      <c r="I43" s="802"/>
      <c r="J43" s="1071"/>
      <c r="K43" s="1071"/>
      <c r="L43" s="1071"/>
      <c r="M43" s="1071"/>
    </row>
    <row r="44" spans="1:13">
      <c r="A44" s="1070" t="s">
        <v>1289</v>
      </c>
      <c r="B44" s="1070"/>
      <c r="C44" s="802">
        <f>593575+3941032+6444442</f>
        <v>10979049</v>
      </c>
      <c r="D44" s="1073" t="s">
        <v>1175</v>
      </c>
      <c r="E44" s="1073" t="s">
        <v>1175</v>
      </c>
      <c r="F44" s="1027"/>
      <c r="G44" s="802"/>
      <c r="H44" s="802"/>
      <c r="I44" s="802"/>
      <c r="J44" s="1071"/>
      <c r="K44" s="1071"/>
      <c r="L44" s="1071"/>
      <c r="M44" s="1071"/>
    </row>
    <row r="45" spans="1:13">
      <c r="A45" s="1070" t="s">
        <v>1290</v>
      </c>
      <c r="B45" s="1070"/>
      <c r="C45" s="802">
        <f>62494+366790+347421</f>
        <v>776705</v>
      </c>
      <c r="D45" s="1073" t="s">
        <v>1175</v>
      </c>
      <c r="E45" s="1073" t="s">
        <v>1175</v>
      </c>
      <c r="F45" s="1027"/>
      <c r="G45" s="802"/>
      <c r="H45" s="802"/>
      <c r="I45" s="802"/>
      <c r="J45" s="1071"/>
      <c r="K45" s="1071"/>
      <c r="L45" s="1071"/>
      <c r="M45" s="1071"/>
    </row>
    <row r="46" spans="1:13">
      <c r="A46" s="1074" t="s">
        <v>1291</v>
      </c>
      <c r="B46" s="1074"/>
      <c r="C46" s="1075">
        <v>33338</v>
      </c>
      <c r="D46" s="1076" t="s">
        <v>1175</v>
      </c>
      <c r="E46" s="1076" t="s">
        <v>1175</v>
      </c>
      <c r="F46" s="1027"/>
      <c r="G46" s="802"/>
      <c r="H46" s="802"/>
      <c r="I46" s="802"/>
      <c r="J46" s="1071"/>
      <c r="K46" s="1071"/>
      <c r="L46" s="1071"/>
      <c r="M46" s="1071"/>
    </row>
    <row r="47" spans="1:13">
      <c r="A47" s="1064" t="s">
        <v>1282</v>
      </c>
      <c r="B47" s="1077"/>
      <c r="C47" s="1077"/>
      <c r="G47" s="1070"/>
    </row>
    <row r="48" spans="1:13">
      <c r="A48" s="1078"/>
      <c r="B48" s="1077"/>
      <c r="C48" s="1077"/>
      <c r="G48" s="1070"/>
    </row>
    <row r="49" spans="1:13">
      <c r="A49" s="892" t="s">
        <v>1292</v>
      </c>
      <c r="B49" s="1079"/>
      <c r="C49" s="1079"/>
      <c r="D49" s="1079"/>
      <c r="E49" s="1079"/>
    </row>
    <row r="50" spans="1:13" s="844" customFormat="1" ht="12.75">
      <c r="A50" s="1067" t="s">
        <v>1198</v>
      </c>
      <c r="B50" s="1068"/>
      <c r="C50" s="1068">
        <v>2008</v>
      </c>
      <c r="D50" s="1068">
        <v>2009</v>
      </c>
      <c r="E50" s="1068">
        <v>2010</v>
      </c>
    </row>
    <row r="51" spans="1:13">
      <c r="A51" s="907" t="s">
        <v>14</v>
      </c>
      <c r="B51" s="1080"/>
      <c r="C51" s="1081">
        <f>C52+C53+C54</f>
        <v>39</v>
      </c>
      <c r="D51" s="1081">
        <f>D52+D53+D54</f>
        <v>39</v>
      </c>
      <c r="E51" s="1081">
        <f>E52+E53+E54</f>
        <v>33</v>
      </c>
      <c r="G51" s="1082"/>
      <c r="H51" s="1082"/>
      <c r="I51" s="1083"/>
      <c r="J51" s="1071"/>
      <c r="K51" s="1071"/>
      <c r="L51" s="1071"/>
      <c r="M51" s="1071"/>
    </row>
    <row r="52" spans="1:13">
      <c r="A52" s="1084" t="s">
        <v>99</v>
      </c>
      <c r="B52" s="1080"/>
      <c r="C52" s="1080">
        <f>C56+C60+C64</f>
        <v>12</v>
      </c>
      <c r="D52" s="1080">
        <f>D56+D60+D64</f>
        <v>12</v>
      </c>
      <c r="E52" s="1080">
        <f>E56+E60+E64</f>
        <v>12</v>
      </c>
      <c r="G52" s="1082"/>
      <c r="H52" s="1082"/>
      <c r="I52" s="1082"/>
      <c r="J52" s="1071"/>
      <c r="K52" s="1071"/>
      <c r="L52" s="1071"/>
      <c r="M52" s="1071"/>
    </row>
    <row r="53" spans="1:13">
      <c r="A53" s="1084" t="s">
        <v>566</v>
      </c>
      <c r="B53" s="1080"/>
      <c r="C53" s="1080">
        <f t="shared" ref="C53:E54" si="0">C57+C61+C65</f>
        <v>25</v>
      </c>
      <c r="D53" s="1080">
        <f t="shared" si="0"/>
        <v>25</v>
      </c>
      <c r="E53" s="1080">
        <f t="shared" si="0"/>
        <v>19</v>
      </c>
      <c r="G53" s="1082"/>
      <c r="H53" s="1082"/>
      <c r="I53" s="1082"/>
      <c r="J53" s="1071"/>
      <c r="K53" s="1071"/>
      <c r="L53" s="1071"/>
      <c r="M53" s="1071"/>
    </row>
    <row r="54" spans="1:13">
      <c r="A54" s="1084" t="s">
        <v>1293</v>
      </c>
      <c r="B54" s="1080"/>
      <c r="C54" s="1080">
        <f t="shared" si="0"/>
        <v>2</v>
      </c>
      <c r="D54" s="1080">
        <f t="shared" si="0"/>
        <v>2</v>
      </c>
      <c r="E54" s="1080">
        <f t="shared" si="0"/>
        <v>2</v>
      </c>
      <c r="G54" s="1082"/>
      <c r="H54" s="1082"/>
      <c r="I54" s="1082"/>
      <c r="J54" s="1071"/>
      <c r="K54" s="1071"/>
      <c r="L54" s="1071"/>
      <c r="M54" s="1071"/>
    </row>
    <row r="55" spans="1:13">
      <c r="A55" s="1085" t="s">
        <v>10</v>
      </c>
      <c r="B55" s="1080"/>
      <c r="C55" s="1081">
        <f>C56+C57+C58</f>
        <v>24</v>
      </c>
      <c r="D55" s="1081">
        <f>D56+D57+D58</f>
        <v>23</v>
      </c>
      <c r="E55" s="1081">
        <f>E56+E57+E58</f>
        <v>18</v>
      </c>
      <c r="G55" s="1082"/>
      <c r="H55" s="1082"/>
      <c r="I55" s="1082"/>
      <c r="J55" s="1071"/>
      <c r="K55" s="1071"/>
      <c r="L55" s="1071"/>
      <c r="M55" s="1071"/>
    </row>
    <row r="56" spans="1:13">
      <c r="A56" s="1084" t="s">
        <v>99</v>
      </c>
      <c r="B56" s="1080"/>
      <c r="C56" s="1080">
        <v>4</v>
      </c>
      <c r="D56" s="1080">
        <v>4</v>
      </c>
      <c r="E56" s="1080">
        <v>4</v>
      </c>
      <c r="G56" s="1082"/>
      <c r="H56" s="1082"/>
      <c r="I56" s="1082"/>
      <c r="J56" s="1071"/>
      <c r="K56" s="1071"/>
      <c r="L56" s="1071"/>
      <c r="M56" s="1071"/>
    </row>
    <row r="57" spans="1:13">
      <c r="A57" s="1084" t="s">
        <v>566</v>
      </c>
      <c r="B57" s="1080"/>
      <c r="C57" s="1080">
        <v>19</v>
      </c>
      <c r="D57" s="1080">
        <v>18</v>
      </c>
      <c r="E57" s="1080">
        <v>13</v>
      </c>
      <c r="G57" s="1082"/>
      <c r="H57" s="1082"/>
      <c r="I57" s="1082"/>
      <c r="J57" s="1071"/>
      <c r="K57" s="1071"/>
      <c r="L57" s="1071"/>
      <c r="M57" s="1071"/>
    </row>
    <row r="58" spans="1:13">
      <c r="A58" s="1084" t="s">
        <v>1293</v>
      </c>
      <c r="B58" s="1080"/>
      <c r="C58" s="1080">
        <v>1</v>
      </c>
      <c r="D58" s="1080">
        <v>1</v>
      </c>
      <c r="E58" s="1080">
        <v>1</v>
      </c>
      <c r="G58" s="1082"/>
      <c r="H58" s="1082"/>
      <c r="I58" s="1082"/>
      <c r="J58" s="1071"/>
      <c r="K58" s="1071"/>
      <c r="L58" s="1071"/>
      <c r="M58" s="1071"/>
    </row>
    <row r="59" spans="1:13">
      <c r="A59" s="1085" t="s">
        <v>11</v>
      </c>
      <c r="B59" s="1080"/>
      <c r="C59" s="1081">
        <f>C60+C61+C62</f>
        <v>9</v>
      </c>
      <c r="D59" s="1081">
        <f>D60+D61+D62</f>
        <v>10</v>
      </c>
      <c r="E59" s="1081">
        <f>E60+E61+E62</f>
        <v>9</v>
      </c>
      <c r="G59" s="1082"/>
      <c r="H59" s="1082"/>
      <c r="I59" s="1082"/>
      <c r="J59" s="1071"/>
      <c r="K59" s="1071"/>
      <c r="L59" s="1071"/>
      <c r="M59" s="1071"/>
    </row>
    <row r="60" spans="1:13">
      <c r="A60" s="1084" t="s">
        <v>99</v>
      </c>
      <c r="B60" s="1080"/>
      <c r="C60" s="1080">
        <v>3</v>
      </c>
      <c r="D60" s="1080">
        <v>3</v>
      </c>
      <c r="E60" s="1080">
        <v>3</v>
      </c>
      <c r="G60" s="1082"/>
      <c r="H60" s="1082"/>
      <c r="I60" s="1082"/>
      <c r="J60" s="1071"/>
      <c r="K60" s="1071"/>
      <c r="L60" s="1071"/>
      <c r="M60" s="1071"/>
    </row>
    <row r="61" spans="1:13">
      <c r="A61" s="1084" t="s">
        <v>566</v>
      </c>
      <c r="B61" s="1080"/>
      <c r="C61" s="1080">
        <v>5</v>
      </c>
      <c r="D61" s="1080">
        <v>6</v>
      </c>
      <c r="E61" s="1080">
        <v>5</v>
      </c>
      <c r="G61" s="1082"/>
      <c r="H61" s="1082"/>
      <c r="I61" s="1082"/>
      <c r="J61" s="1071"/>
      <c r="K61" s="1071"/>
      <c r="L61" s="1071"/>
      <c r="M61" s="1071"/>
    </row>
    <row r="62" spans="1:13">
      <c r="A62" s="1084" t="s">
        <v>1293</v>
      </c>
      <c r="B62" s="1080"/>
      <c r="C62" s="1080">
        <v>1</v>
      </c>
      <c r="D62" s="1080">
        <v>1</v>
      </c>
      <c r="E62" s="1080">
        <v>1</v>
      </c>
      <c r="G62" s="1082"/>
      <c r="H62" s="1082"/>
      <c r="I62" s="1082"/>
      <c r="J62" s="1071"/>
      <c r="K62" s="1071"/>
      <c r="L62" s="1071"/>
      <c r="M62" s="1071"/>
    </row>
    <row r="63" spans="1:13">
      <c r="A63" s="1086" t="s">
        <v>12</v>
      </c>
      <c r="B63" s="1080"/>
      <c r="C63" s="1081">
        <f>C64+C65+C66</f>
        <v>6</v>
      </c>
      <c r="D63" s="1081">
        <f>D64+D65+D66</f>
        <v>6</v>
      </c>
      <c r="E63" s="1081">
        <f>E64+E65+E66</f>
        <v>6</v>
      </c>
      <c r="G63" s="1082"/>
      <c r="H63" s="1082"/>
      <c r="I63" s="1082"/>
      <c r="J63" s="1071"/>
      <c r="K63" s="1071"/>
      <c r="L63" s="1071"/>
      <c r="M63" s="1071"/>
    </row>
    <row r="64" spans="1:13">
      <c r="A64" s="1084" t="s">
        <v>99</v>
      </c>
      <c r="B64" s="1080"/>
      <c r="C64" s="1080">
        <v>5</v>
      </c>
      <c r="D64" s="1080">
        <v>5</v>
      </c>
      <c r="E64" s="1080">
        <v>5</v>
      </c>
      <c r="G64" s="1082"/>
      <c r="H64" s="1082"/>
      <c r="I64" s="1082"/>
      <c r="J64" s="1071"/>
      <c r="K64" s="1071"/>
      <c r="L64" s="1071"/>
      <c r="M64" s="1071"/>
    </row>
    <row r="65" spans="1:13">
      <c r="A65" s="1084" t="s">
        <v>566</v>
      </c>
      <c r="B65" s="1080"/>
      <c r="C65" s="1080">
        <v>1</v>
      </c>
      <c r="D65" s="1080">
        <v>1</v>
      </c>
      <c r="E65" s="1080">
        <v>1</v>
      </c>
      <c r="G65" s="1082"/>
      <c r="H65" s="1082"/>
      <c r="I65" s="1082"/>
      <c r="J65" s="1071"/>
      <c r="K65" s="1071"/>
      <c r="L65" s="1071"/>
      <c r="M65" s="1071"/>
    </row>
    <row r="66" spans="1:13">
      <c r="A66" s="1087" t="s">
        <v>1293</v>
      </c>
      <c r="B66" s="1088"/>
      <c r="C66" s="1088">
        <v>0</v>
      </c>
      <c r="D66" s="1088">
        <v>0</v>
      </c>
      <c r="E66" s="1088">
        <v>0</v>
      </c>
      <c r="G66" s="1082"/>
      <c r="H66" s="1082"/>
      <c r="I66" s="1082"/>
      <c r="J66" s="1071"/>
      <c r="K66" s="1071"/>
      <c r="L66" s="1071"/>
      <c r="M66" s="1071"/>
    </row>
    <row r="67" spans="1:13">
      <c r="A67" s="1064" t="s">
        <v>1282</v>
      </c>
      <c r="B67" s="1077"/>
      <c r="C67" s="1077"/>
    </row>
    <row r="68" spans="1:13">
      <c r="B68" s="1089"/>
      <c r="C68" s="1089"/>
      <c r="D68" s="1089"/>
      <c r="E68" s="1089"/>
      <c r="G68" s="1070"/>
    </row>
    <row r="69" spans="1:13">
      <c r="A69" s="892" t="s">
        <v>1294</v>
      </c>
      <c r="B69" s="1089"/>
      <c r="C69" s="1089"/>
      <c r="D69" s="1089"/>
      <c r="E69" s="1089"/>
      <c r="H69" s="1060"/>
      <c r="I69" s="1060"/>
      <c r="J69" s="1060"/>
      <c r="K69" s="1060"/>
      <c r="L69" s="1060"/>
    </row>
    <row r="70" spans="1:13" s="844" customFormat="1" ht="12.75">
      <c r="A70" s="1067" t="s">
        <v>1198</v>
      </c>
      <c r="B70" s="1068"/>
      <c r="C70" s="1068">
        <v>2008</v>
      </c>
      <c r="D70" s="1068">
        <v>2009</v>
      </c>
      <c r="E70" s="1068">
        <v>2010</v>
      </c>
      <c r="G70" s="894"/>
      <c r="H70" s="1050"/>
      <c r="I70" s="1050"/>
      <c r="J70" s="1050"/>
      <c r="K70" s="1050"/>
      <c r="L70" s="1050"/>
      <c r="M70" s="894"/>
    </row>
    <row r="71" spans="1:13">
      <c r="A71" s="1090" t="s">
        <v>14</v>
      </c>
      <c r="B71" s="1091"/>
      <c r="C71" s="1091"/>
      <c r="D71" s="1091"/>
      <c r="E71" s="1092"/>
      <c r="G71" s="893"/>
      <c r="H71" s="1093"/>
      <c r="I71" s="1093"/>
      <c r="J71" s="1093"/>
      <c r="K71" s="1093"/>
      <c r="L71" s="1093"/>
      <c r="M71" s="893"/>
    </row>
    <row r="72" spans="1:13">
      <c r="A72" s="1084" t="s">
        <v>1295</v>
      </c>
      <c r="B72" s="1080"/>
      <c r="C72" s="1080">
        <f>C76+C80+C84</f>
        <v>39</v>
      </c>
      <c r="D72" s="1080">
        <f>D76+D80+D84</f>
        <v>39</v>
      </c>
      <c r="E72" s="1080" t="s">
        <v>1296</v>
      </c>
      <c r="G72" s="1082"/>
      <c r="H72" s="1082"/>
      <c r="I72" s="1082"/>
      <c r="J72" s="1094"/>
      <c r="K72" s="1094"/>
      <c r="L72" s="1094"/>
      <c r="M72" s="1094"/>
    </row>
    <row r="73" spans="1:13">
      <c r="A73" s="1084" t="s">
        <v>1297</v>
      </c>
      <c r="B73" s="1080"/>
      <c r="C73" s="1080">
        <f t="shared" ref="C73:E74" si="1">C77+C81+C85</f>
        <v>386</v>
      </c>
      <c r="D73" s="1080">
        <f t="shared" si="1"/>
        <v>360</v>
      </c>
      <c r="E73" s="1080">
        <f t="shared" si="1"/>
        <v>435</v>
      </c>
      <c r="G73" s="1082"/>
      <c r="H73" s="1082"/>
      <c r="I73" s="1082"/>
      <c r="J73" s="1094"/>
      <c r="K73" s="1094"/>
      <c r="L73" s="1094"/>
      <c r="M73" s="1094"/>
    </row>
    <row r="74" spans="1:13">
      <c r="A74" s="1084" t="s">
        <v>1298</v>
      </c>
      <c r="B74" s="1080"/>
      <c r="C74" s="1080">
        <f t="shared" si="1"/>
        <v>196</v>
      </c>
      <c r="D74" s="1080">
        <f t="shared" si="1"/>
        <v>207</v>
      </c>
      <c r="E74" s="1080">
        <f t="shared" si="1"/>
        <v>239</v>
      </c>
      <c r="G74" s="1082"/>
      <c r="H74" s="1082"/>
      <c r="I74" s="1082"/>
      <c r="J74" s="1094"/>
      <c r="K74" s="1094"/>
      <c r="L74" s="1094"/>
      <c r="M74" s="1094"/>
    </row>
    <row r="75" spans="1:13">
      <c r="A75" s="1095" t="s">
        <v>10</v>
      </c>
      <c r="B75" s="1080"/>
      <c r="C75" s="1080"/>
      <c r="D75" s="1080"/>
      <c r="E75" s="1080"/>
      <c r="G75" s="1082"/>
      <c r="H75" s="1082"/>
      <c r="I75" s="1082"/>
      <c r="J75" s="1094"/>
      <c r="K75" s="1094"/>
      <c r="L75" s="1094"/>
      <c r="M75" s="1094"/>
    </row>
    <row r="76" spans="1:13">
      <c r="A76" s="1084" t="s">
        <v>1295</v>
      </c>
      <c r="B76" s="1080"/>
      <c r="C76" s="1080">
        <v>24</v>
      </c>
      <c r="D76" s="1080">
        <v>23</v>
      </c>
      <c r="E76" s="1080">
        <v>18</v>
      </c>
      <c r="G76" s="1082"/>
      <c r="H76" s="1082"/>
      <c r="I76" s="1082"/>
      <c r="J76" s="1094"/>
      <c r="K76" s="1094"/>
      <c r="L76" s="1094"/>
      <c r="M76" s="1094"/>
    </row>
    <row r="77" spans="1:13">
      <c r="A77" s="1084" t="s">
        <v>1299</v>
      </c>
      <c r="B77" s="1080"/>
      <c r="C77" s="1080">
        <v>286</v>
      </c>
      <c r="D77" s="1080">
        <v>260</v>
      </c>
      <c r="E77" s="1080">
        <v>310</v>
      </c>
      <c r="G77" s="1082"/>
      <c r="H77" s="1082"/>
      <c r="I77" s="1082"/>
      <c r="J77" s="1094"/>
      <c r="K77" s="1094"/>
      <c r="L77" s="1094"/>
      <c r="M77" s="1094"/>
    </row>
    <row r="78" spans="1:13">
      <c r="A78" s="1084" t="s">
        <v>1298</v>
      </c>
      <c r="B78" s="1080"/>
      <c r="C78" s="1080">
        <v>125</v>
      </c>
      <c r="D78" s="1080">
        <v>134</v>
      </c>
      <c r="E78" s="1080">
        <v>168</v>
      </c>
      <c r="G78" s="1082"/>
      <c r="H78" s="1082"/>
      <c r="I78" s="1082"/>
      <c r="J78" s="1094"/>
      <c r="K78" s="1094"/>
      <c r="L78" s="1094"/>
      <c r="M78" s="1094"/>
    </row>
    <row r="79" spans="1:13">
      <c r="A79" s="1095" t="s">
        <v>11</v>
      </c>
      <c r="B79" s="1080"/>
      <c r="C79" s="1080"/>
      <c r="D79" s="1080"/>
      <c r="E79" s="1080"/>
      <c r="G79" s="1082"/>
      <c r="H79" s="1082"/>
      <c r="I79" s="1082"/>
      <c r="J79" s="1094"/>
      <c r="K79" s="1094"/>
      <c r="L79" s="1094"/>
      <c r="M79" s="1094"/>
    </row>
    <row r="80" spans="1:13">
      <c r="A80" s="1084" t="s">
        <v>1295</v>
      </c>
      <c r="B80" s="1080"/>
      <c r="C80" s="1080">
        <v>9</v>
      </c>
      <c r="D80" s="1080">
        <v>10</v>
      </c>
      <c r="E80" s="1080">
        <v>9</v>
      </c>
      <c r="G80" s="1082"/>
      <c r="H80" s="1082"/>
      <c r="I80" s="1082"/>
      <c r="J80" s="1094"/>
      <c r="K80" s="1094"/>
      <c r="L80" s="1094"/>
      <c r="M80" s="1094"/>
    </row>
    <row r="81" spans="1:13">
      <c r="A81" s="1084" t="s">
        <v>1300</v>
      </c>
      <c r="B81" s="1080"/>
      <c r="C81" s="1080">
        <v>95</v>
      </c>
      <c r="D81" s="1080">
        <v>95</v>
      </c>
      <c r="E81" s="1080">
        <v>110</v>
      </c>
      <c r="G81" s="1082"/>
      <c r="H81" s="1082"/>
      <c r="I81" s="1082"/>
      <c r="J81" s="1094"/>
      <c r="K81" s="1094"/>
      <c r="L81" s="1094"/>
      <c r="M81" s="1094"/>
    </row>
    <row r="82" spans="1:13">
      <c r="A82" s="1084" t="s">
        <v>1298</v>
      </c>
      <c r="B82" s="1080"/>
      <c r="C82" s="1080">
        <v>66</v>
      </c>
      <c r="D82" s="1080">
        <v>68</v>
      </c>
      <c r="E82" s="1080">
        <v>68</v>
      </c>
      <c r="G82" s="1082"/>
      <c r="H82" s="1082"/>
      <c r="I82" s="1082"/>
      <c r="J82" s="1094"/>
      <c r="K82" s="1094"/>
      <c r="L82" s="1094"/>
      <c r="M82" s="1094"/>
    </row>
    <row r="83" spans="1:13">
      <c r="A83" s="1096" t="s">
        <v>12</v>
      </c>
      <c r="B83" s="1080"/>
      <c r="C83" s="1080"/>
      <c r="D83" s="1080"/>
      <c r="E83" s="1080"/>
      <c r="G83" s="1082"/>
      <c r="H83" s="1082"/>
      <c r="I83" s="1082"/>
      <c r="J83" s="1094"/>
      <c r="K83" s="1094"/>
      <c r="L83" s="1094"/>
      <c r="M83" s="1094"/>
    </row>
    <row r="84" spans="1:13">
      <c r="A84" s="1084" t="s">
        <v>1295</v>
      </c>
      <c r="B84" s="1080"/>
      <c r="C84" s="1080">
        <v>6</v>
      </c>
      <c r="D84" s="1080">
        <v>6</v>
      </c>
      <c r="E84" s="1080">
        <v>6</v>
      </c>
      <c r="G84" s="1082"/>
      <c r="H84" s="1082"/>
      <c r="I84" s="1082"/>
      <c r="J84" s="1094"/>
      <c r="K84" s="1094"/>
      <c r="L84" s="1094"/>
      <c r="M84" s="1094"/>
    </row>
    <row r="85" spans="1:13">
      <c r="A85" s="1084" t="s">
        <v>1300</v>
      </c>
      <c r="B85" s="1080"/>
      <c r="C85" s="1080">
        <v>5</v>
      </c>
      <c r="D85" s="1080">
        <v>5</v>
      </c>
      <c r="E85" s="1080">
        <v>15</v>
      </c>
      <c r="G85" s="1082"/>
      <c r="H85" s="1082"/>
      <c r="I85" s="1082"/>
      <c r="J85" s="1094"/>
      <c r="K85" s="1094"/>
      <c r="L85" s="1094"/>
      <c r="M85" s="1094"/>
    </row>
    <row r="86" spans="1:13">
      <c r="A86" s="1087" t="s">
        <v>1298</v>
      </c>
      <c r="B86" s="1088"/>
      <c r="C86" s="1088">
        <v>5</v>
      </c>
      <c r="D86" s="1088">
        <v>5</v>
      </c>
      <c r="E86" s="1088">
        <v>3</v>
      </c>
      <c r="G86" s="1082"/>
      <c r="H86" s="1082"/>
      <c r="I86" s="1082"/>
      <c r="J86" s="1094"/>
      <c r="K86" s="1094"/>
      <c r="L86" s="1094"/>
      <c r="M86" s="1094"/>
    </row>
    <row r="87" spans="1:13" ht="17.25" customHeight="1">
      <c r="A87" s="1064" t="s">
        <v>1282</v>
      </c>
      <c r="B87" s="1097"/>
      <c r="C87" s="1097"/>
      <c r="D87" s="1097"/>
      <c r="E87" s="1097"/>
      <c r="G87" s="1098"/>
      <c r="H87" s="1099"/>
      <c r="I87" s="1099"/>
      <c r="J87" s="1099"/>
      <c r="K87" s="1099"/>
      <c r="L87" s="1099"/>
      <c r="M87" s="893"/>
    </row>
    <row r="88" spans="1:13" ht="14.25" customHeight="1">
      <c r="A88" s="2598" t="s">
        <v>1301</v>
      </c>
      <c r="B88" s="2598"/>
      <c r="C88" s="2598"/>
      <c r="D88" s="2598"/>
      <c r="E88" s="2598"/>
      <c r="G88" s="1098"/>
      <c r="H88" s="1093"/>
      <c r="I88" s="1093"/>
      <c r="J88" s="1093"/>
      <c r="K88" s="1093"/>
      <c r="L88" s="1093"/>
    </row>
    <row r="89" spans="1:13">
      <c r="A89" s="2598"/>
      <c r="B89" s="2598"/>
      <c r="C89" s="2598"/>
      <c r="D89" s="2598"/>
      <c r="E89" s="2598"/>
      <c r="G89" s="1098"/>
      <c r="H89" s="1099"/>
      <c r="I89" s="1099"/>
      <c r="J89" s="1099"/>
      <c r="K89" s="1099"/>
      <c r="L89" s="1099"/>
    </row>
    <row r="90" spans="1:13">
      <c r="A90" s="1078"/>
      <c r="B90" s="1077"/>
      <c r="C90" s="1077"/>
      <c r="G90" s="1098"/>
      <c r="H90" s="1099"/>
      <c r="I90" s="1099"/>
      <c r="J90" s="1099"/>
      <c r="K90" s="1099"/>
      <c r="L90" s="1099"/>
      <c r="M90" s="893"/>
    </row>
    <row r="91" spans="1:13">
      <c r="A91" s="1065" t="s">
        <v>1302</v>
      </c>
      <c r="B91" s="1100"/>
      <c r="C91" s="1100"/>
      <c r="D91" s="1100"/>
      <c r="E91" s="1100"/>
      <c r="G91" s="1098"/>
      <c r="H91" s="1060"/>
      <c r="I91" s="1099"/>
      <c r="J91" s="1099"/>
      <c r="K91" s="1099"/>
      <c r="L91" s="1099"/>
      <c r="M91" s="893"/>
    </row>
    <row r="92" spans="1:13" s="844" customFormat="1" ht="12.75">
      <c r="A92" s="2599" t="s">
        <v>1303</v>
      </c>
      <c r="B92" s="2599"/>
      <c r="C92" s="2599"/>
      <c r="D92" s="2599"/>
      <c r="E92" s="1068" t="s">
        <v>1304</v>
      </c>
      <c r="G92" s="1101"/>
      <c r="H92" s="2600"/>
      <c r="I92" s="2600"/>
      <c r="J92" s="2600"/>
      <c r="K92" s="2600"/>
      <c r="L92" s="1102"/>
      <c r="M92" s="894"/>
    </row>
    <row r="93" spans="1:13">
      <c r="A93" s="2590" t="s">
        <v>1305</v>
      </c>
      <c r="B93" s="2590"/>
      <c r="C93" s="2590"/>
      <c r="D93" s="2590"/>
      <c r="E93" s="1103">
        <v>38.777044193124922</v>
      </c>
      <c r="G93" s="1104"/>
      <c r="H93" s="1105"/>
      <c r="I93" s="1106"/>
      <c r="J93" s="1106"/>
      <c r="K93" s="1106"/>
      <c r="L93" s="1107"/>
      <c r="M93" s="893"/>
    </row>
    <row r="94" spans="1:13">
      <c r="A94" s="2592" t="s">
        <v>1306</v>
      </c>
      <c r="B94" s="2592"/>
      <c r="C94" s="2592"/>
      <c r="D94" s="2592"/>
      <c r="E94" s="1103">
        <v>27.74871052352059</v>
      </c>
      <c r="G94" s="1104"/>
      <c r="H94" s="1105"/>
      <c r="I94" s="1106"/>
      <c r="J94" s="1106"/>
      <c r="K94" s="1106"/>
      <c r="L94" s="1107"/>
      <c r="M94" s="893"/>
    </row>
    <row r="95" spans="1:13">
      <c r="A95" s="2592" t="s">
        <v>1307</v>
      </c>
      <c r="B95" s="2592"/>
      <c r="C95" s="2592"/>
      <c r="D95" s="2592"/>
      <c r="E95" s="1103">
        <v>23.632143577723578</v>
      </c>
      <c r="G95" s="1104"/>
      <c r="H95" s="1105"/>
      <c r="I95" s="1106"/>
      <c r="J95" s="1106"/>
      <c r="K95" s="1106"/>
      <c r="L95" s="1107"/>
      <c r="M95" s="893"/>
    </row>
    <row r="96" spans="1:13">
      <c r="A96" s="2592" t="s">
        <v>1308</v>
      </c>
      <c r="B96" s="2592"/>
      <c r="C96" s="2592"/>
      <c r="D96" s="2592"/>
      <c r="E96" s="1103">
        <v>7.2166976086811783</v>
      </c>
      <c r="G96" s="1104"/>
      <c r="H96" s="1105"/>
      <c r="I96" s="1106"/>
      <c r="J96" s="1106"/>
      <c r="K96" s="1106"/>
      <c r="L96" s="1107"/>
      <c r="M96" s="893"/>
    </row>
    <row r="97" spans="1:13">
      <c r="A97" s="2592" t="s">
        <v>1309</v>
      </c>
      <c r="B97" s="2592"/>
      <c r="C97" s="2592"/>
      <c r="D97" s="2592"/>
      <c r="E97" s="1103">
        <v>2.1345161941169684</v>
      </c>
      <c r="G97" s="1104"/>
      <c r="H97" s="1105"/>
      <c r="I97" s="1108"/>
      <c r="J97" s="1108"/>
      <c r="K97" s="1108"/>
      <c r="L97" s="1107"/>
      <c r="M97" s="893"/>
    </row>
    <row r="98" spans="1:13" ht="15" customHeight="1">
      <c r="A98" s="2592" t="s">
        <v>1310</v>
      </c>
      <c r="B98" s="2592"/>
      <c r="C98" s="2592"/>
      <c r="D98" s="2592"/>
      <c r="E98" s="1103">
        <v>9.8594319442545686</v>
      </c>
      <c r="G98" s="1104"/>
      <c r="H98" s="1105"/>
      <c r="I98" s="1106"/>
      <c r="J98" s="1106"/>
      <c r="K98" s="1106"/>
      <c r="L98" s="1107"/>
      <c r="M98" s="893"/>
    </row>
    <row r="99" spans="1:13">
      <c r="A99" s="2592" t="s">
        <v>1311</v>
      </c>
      <c r="B99" s="2592"/>
      <c r="C99" s="2592"/>
      <c r="D99" s="2592"/>
      <c r="E99" s="1103">
        <v>7.5724503077006737</v>
      </c>
      <c r="G99" s="1104"/>
      <c r="H99" s="1105"/>
      <c r="I99" s="1106"/>
      <c r="J99" s="1106"/>
      <c r="K99" s="1106"/>
      <c r="L99" s="1107"/>
      <c r="M99" s="893"/>
    </row>
    <row r="100" spans="1:13">
      <c r="A100" s="2592" t="s">
        <v>1312</v>
      </c>
      <c r="B100" s="2592"/>
      <c r="C100" s="2592"/>
      <c r="D100" s="2592"/>
      <c r="E100" s="1103">
        <v>2.7951997780103159</v>
      </c>
      <c r="G100" s="1104"/>
      <c r="H100" s="1105"/>
      <c r="I100" s="1106"/>
      <c r="J100" s="1106"/>
      <c r="K100" s="1106"/>
      <c r="L100" s="1107"/>
      <c r="M100" s="893"/>
    </row>
    <row r="101" spans="1:13">
      <c r="A101" s="2592" t="s">
        <v>1313</v>
      </c>
      <c r="B101" s="2592"/>
      <c r="C101" s="2592"/>
      <c r="D101" s="2592"/>
      <c r="E101" s="1103">
        <v>3.1001306628841685</v>
      </c>
      <c r="G101" s="1104"/>
      <c r="H101" s="1105"/>
      <c r="I101" s="1106"/>
      <c r="J101" s="1106"/>
      <c r="K101" s="1106"/>
      <c r="L101" s="1107"/>
      <c r="M101" s="893"/>
    </row>
    <row r="102" spans="1:13">
      <c r="A102" s="2592" t="s">
        <v>1314</v>
      </c>
      <c r="B102" s="2592"/>
      <c r="C102" s="2592"/>
      <c r="D102" s="2592"/>
      <c r="E102" s="1103">
        <v>2.8968434063016</v>
      </c>
      <c r="G102" s="1104"/>
      <c r="H102" s="1105"/>
      <c r="I102" s="1106"/>
      <c r="J102" s="1106"/>
      <c r="K102" s="1106"/>
      <c r="L102" s="1107"/>
      <c r="M102" s="893"/>
    </row>
    <row r="103" spans="1:13">
      <c r="A103" s="2592" t="s">
        <v>1315</v>
      </c>
      <c r="B103" s="2592"/>
      <c r="C103" s="2592"/>
      <c r="D103" s="2592"/>
      <c r="E103" s="1103">
        <v>2.4394470789908209</v>
      </c>
      <c r="G103" s="1104"/>
      <c r="H103" s="1105"/>
      <c r="I103" s="1106"/>
      <c r="J103" s="1106"/>
      <c r="K103" s="1106"/>
      <c r="L103" s="1107"/>
      <c r="M103" s="893"/>
    </row>
    <row r="104" spans="1:13">
      <c r="A104" s="2592" t="s">
        <v>1316</v>
      </c>
      <c r="B104" s="2592"/>
      <c r="C104" s="2592"/>
      <c r="D104" s="2592"/>
      <c r="E104" s="1103">
        <v>1.9312289375344001</v>
      </c>
      <c r="G104" s="1104"/>
      <c r="H104" s="1105"/>
      <c r="I104" s="1106"/>
      <c r="J104" s="1106"/>
      <c r="K104" s="1106"/>
      <c r="L104" s="881"/>
      <c r="M104" s="893"/>
    </row>
    <row r="105" spans="1:13">
      <c r="A105" s="2592" t="s">
        <v>1317</v>
      </c>
      <c r="B105" s="2592"/>
      <c r="C105" s="2592"/>
      <c r="D105" s="2592"/>
      <c r="E105" s="1103">
        <v>0.30493088487385261</v>
      </c>
      <c r="G105" s="1104"/>
      <c r="H105" s="1105"/>
      <c r="I105" s="1106"/>
      <c r="J105" s="1106"/>
      <c r="K105" s="1106"/>
      <c r="L105" s="1107"/>
      <c r="M105" s="893"/>
    </row>
    <row r="106" spans="1:13" ht="29.25" customHeight="1">
      <c r="A106" s="2591" t="s">
        <v>1318</v>
      </c>
      <c r="B106" s="2591"/>
      <c r="C106" s="2591"/>
      <c r="D106" s="2591"/>
      <c r="E106" s="1103">
        <v>0.86397084047591577</v>
      </c>
      <c r="G106" s="1104"/>
      <c r="H106" s="1105"/>
      <c r="I106" s="1108"/>
      <c r="J106" s="1108"/>
      <c r="K106" s="1108"/>
      <c r="L106" s="1107"/>
      <c r="M106" s="893"/>
    </row>
    <row r="107" spans="1:13" ht="15" customHeight="1">
      <c r="A107" s="2592" t="s">
        <v>1319</v>
      </c>
      <c r="B107" s="2592"/>
      <c r="C107" s="2592"/>
      <c r="D107" s="2592"/>
      <c r="E107" s="1103">
        <v>0.50821814145642108</v>
      </c>
      <c r="G107" s="1104"/>
      <c r="H107" s="1105"/>
      <c r="I107" s="1106"/>
      <c r="J107" s="1106"/>
      <c r="K107" s="1106"/>
      <c r="L107" s="1107"/>
      <c r="M107" s="893"/>
    </row>
    <row r="108" spans="1:13">
      <c r="A108" s="2592" t="s">
        <v>1320</v>
      </c>
      <c r="B108" s="2592"/>
      <c r="C108" s="2592"/>
      <c r="D108" s="2592"/>
      <c r="E108" s="1103">
        <v>0.20328725658256844</v>
      </c>
      <c r="G108" s="1104"/>
      <c r="H108" s="1105"/>
      <c r="I108" s="1106"/>
      <c r="J108" s="1106"/>
      <c r="K108" s="1106"/>
      <c r="L108" s="1107"/>
      <c r="M108" s="893"/>
    </row>
    <row r="109" spans="1:13">
      <c r="A109" s="2592" t="s">
        <v>1321</v>
      </c>
      <c r="B109" s="2592"/>
      <c r="C109" s="2592"/>
      <c r="D109" s="2592"/>
      <c r="E109" s="1103">
        <v>0.20328725658256844</v>
      </c>
      <c r="G109" s="1104"/>
      <c r="H109" s="1105"/>
      <c r="I109" s="1106"/>
      <c r="J109" s="1106"/>
      <c r="K109" s="1106"/>
      <c r="L109" s="1107"/>
      <c r="M109" s="893"/>
    </row>
    <row r="110" spans="1:13">
      <c r="A110" s="2593" t="s">
        <v>1322</v>
      </c>
      <c r="B110" s="2593"/>
      <c r="C110" s="2593"/>
      <c r="D110" s="2593"/>
      <c r="E110" s="1103">
        <v>0.10164362829128422</v>
      </c>
      <c r="G110" s="1104"/>
      <c r="H110" s="1105"/>
      <c r="I110" s="1109"/>
      <c r="J110" s="1109"/>
      <c r="K110" s="1109"/>
      <c r="L110" s="1107"/>
      <c r="M110" s="893"/>
    </row>
    <row r="111" spans="1:13">
      <c r="A111" s="2591" t="s">
        <v>1323</v>
      </c>
      <c r="B111" s="2591"/>
      <c r="C111" s="2591"/>
      <c r="D111" s="2591"/>
      <c r="E111" s="1103">
        <v>12.807097164701812</v>
      </c>
      <c r="G111" s="1104"/>
      <c r="H111" s="1105"/>
      <c r="I111" s="1106"/>
      <c r="J111" s="1106"/>
      <c r="K111" s="1110"/>
      <c r="L111" s="1107"/>
      <c r="M111" s="893"/>
    </row>
    <row r="112" spans="1:13">
      <c r="A112" s="2594" t="s">
        <v>1324</v>
      </c>
      <c r="B112" s="2594"/>
      <c r="C112" s="2594"/>
      <c r="D112" s="2594"/>
      <c r="E112" s="1111">
        <v>1.2197235394954105</v>
      </c>
      <c r="G112" s="1104"/>
      <c r="H112" s="1105"/>
      <c r="I112" s="1106"/>
      <c r="J112" s="1106"/>
      <c r="K112" s="1106"/>
      <c r="L112" s="1112"/>
      <c r="M112" s="893"/>
    </row>
    <row r="113" spans="1:14">
      <c r="A113" s="780" t="s">
        <v>969</v>
      </c>
      <c r="B113" s="1077"/>
      <c r="C113" s="1077"/>
      <c r="D113" s="1077"/>
      <c r="E113" s="1077"/>
      <c r="G113" s="893"/>
      <c r="H113" s="893"/>
      <c r="I113" s="893"/>
      <c r="J113" s="893"/>
      <c r="K113" s="893"/>
      <c r="L113" s="893"/>
      <c r="M113" s="893"/>
    </row>
    <row r="114" spans="1:14">
      <c r="A114" s="1078"/>
      <c r="B114" s="1077"/>
      <c r="C114" s="1077"/>
      <c r="D114" s="1077"/>
      <c r="E114" s="1077"/>
      <c r="H114" s="893"/>
      <c r="I114" s="893"/>
      <c r="J114" s="893"/>
      <c r="K114" s="893"/>
      <c r="L114" s="893"/>
      <c r="M114" s="893"/>
    </row>
    <row r="115" spans="1:14">
      <c r="A115" s="1113" t="s">
        <v>1325</v>
      </c>
      <c r="B115" s="1114"/>
      <c r="C115" s="1114"/>
      <c r="D115" s="1114"/>
      <c r="E115" s="1114"/>
      <c r="G115" s="893"/>
      <c r="H115" s="893"/>
      <c r="I115" s="893"/>
      <c r="J115" s="893"/>
      <c r="K115" s="893"/>
      <c r="L115" s="893"/>
      <c r="M115" s="893"/>
      <c r="N115" s="893"/>
    </row>
    <row r="116" spans="1:14" s="844" customFormat="1" ht="12.75">
      <c r="A116" s="1115" t="s">
        <v>94</v>
      </c>
      <c r="B116" s="1068"/>
      <c r="C116" s="1068">
        <v>2008</v>
      </c>
      <c r="D116" s="1068">
        <v>2009</v>
      </c>
      <c r="E116" s="1068">
        <v>2010</v>
      </c>
      <c r="G116" s="894"/>
      <c r="H116" s="894"/>
      <c r="I116" s="894"/>
      <c r="J116" s="894"/>
      <c r="K116" s="894"/>
      <c r="L116" s="894"/>
      <c r="M116" s="894"/>
      <c r="N116" s="894"/>
    </row>
    <row r="117" spans="1:14">
      <c r="A117" s="1116" t="s">
        <v>14</v>
      </c>
      <c r="B117" s="1117"/>
      <c r="C117" s="1118"/>
      <c r="D117" s="1118"/>
      <c r="E117" s="1118"/>
      <c r="G117" s="893"/>
      <c r="H117" s="893"/>
      <c r="I117" s="893"/>
      <c r="J117" s="893"/>
      <c r="K117" s="893"/>
      <c r="L117" s="893"/>
      <c r="M117" s="893"/>
      <c r="N117" s="893"/>
    </row>
    <row r="118" spans="1:14">
      <c r="A118" s="1084" t="s">
        <v>1326</v>
      </c>
      <c r="B118" s="1119"/>
      <c r="C118" s="1120">
        <v>312.48009628970016</v>
      </c>
      <c r="D118" s="1120">
        <v>236.87868462356448</v>
      </c>
      <c r="E118" s="1120">
        <v>241.75936989081947</v>
      </c>
      <c r="G118" s="1121"/>
      <c r="H118" s="1121"/>
      <c r="I118" s="1121"/>
      <c r="J118" s="817"/>
      <c r="K118" s="817"/>
      <c r="L118" s="817"/>
      <c r="M118" s="817"/>
      <c r="N118" s="893"/>
    </row>
    <row r="119" spans="1:14">
      <c r="A119" s="1084" t="s">
        <v>1327</v>
      </c>
      <c r="B119" s="1119"/>
      <c r="C119" s="1120">
        <v>406.18284643205413</v>
      </c>
      <c r="D119" s="1120">
        <v>445.72827598915228</v>
      </c>
      <c r="E119" s="1120">
        <v>417.80613409132371</v>
      </c>
      <c r="G119" s="1121"/>
      <c r="H119" s="1121"/>
      <c r="I119" s="1121"/>
      <c r="J119" s="817"/>
      <c r="K119" s="817"/>
      <c r="L119" s="817"/>
      <c r="M119" s="817"/>
      <c r="N119" s="893"/>
    </row>
    <row r="120" spans="1:14">
      <c r="A120" s="1084" t="s">
        <v>1328</v>
      </c>
      <c r="B120" s="1119"/>
      <c r="C120" s="1120">
        <v>49.416554197163379</v>
      </c>
      <c r="D120" s="1120">
        <v>44.616623057130823</v>
      </c>
      <c r="E120" s="1120">
        <v>44.672374634019413</v>
      </c>
      <c r="G120" s="1121"/>
      <c r="H120" s="1121"/>
      <c r="I120" s="1121"/>
      <c r="J120" s="817"/>
      <c r="K120" s="817"/>
      <c r="L120" s="817"/>
      <c r="M120" s="817"/>
      <c r="N120" s="893"/>
    </row>
    <row r="121" spans="1:14">
      <c r="A121" s="1122" t="s">
        <v>1011</v>
      </c>
      <c r="B121" s="1119"/>
      <c r="C121" s="1118"/>
      <c r="D121" s="1118"/>
      <c r="E121" s="1118"/>
      <c r="G121" s="1118"/>
      <c r="H121" s="1118"/>
      <c r="I121" s="1118"/>
      <c r="J121" s="817"/>
      <c r="K121" s="817"/>
      <c r="L121" s="817"/>
      <c r="M121" s="817"/>
      <c r="N121" s="893"/>
    </row>
    <row r="122" spans="1:14">
      <c r="A122" s="1084" t="s">
        <v>1326</v>
      </c>
      <c r="B122" s="1119"/>
      <c r="C122" s="1120" t="s">
        <v>1046</v>
      </c>
      <c r="D122" s="1120">
        <v>294.39794309976878</v>
      </c>
      <c r="E122" s="1120">
        <v>258.25535127839345</v>
      </c>
      <c r="G122" s="1121"/>
      <c r="H122" s="1121"/>
      <c r="I122" s="1121"/>
      <c r="J122" s="817"/>
      <c r="K122" s="817"/>
      <c r="L122" s="817"/>
      <c r="M122" s="817"/>
      <c r="N122" s="893"/>
    </row>
    <row r="123" spans="1:14">
      <c r="A123" s="1084" t="s">
        <v>1327</v>
      </c>
      <c r="B123" s="1119"/>
      <c r="C123" s="1120" t="s">
        <v>1046</v>
      </c>
      <c r="D123" s="1120">
        <v>497.51580227151038</v>
      </c>
      <c r="E123" s="1120">
        <v>432.58157630102801</v>
      </c>
      <c r="G123" s="1121"/>
      <c r="H123" s="1121"/>
      <c r="I123" s="1121"/>
      <c r="J123" s="817"/>
      <c r="K123" s="817"/>
      <c r="L123" s="817"/>
      <c r="M123" s="817"/>
      <c r="N123" s="893"/>
    </row>
    <row r="124" spans="1:14">
      <c r="A124" s="1084" t="s">
        <v>1328</v>
      </c>
      <c r="B124" s="1119"/>
      <c r="C124" s="1120" t="s">
        <v>1046</v>
      </c>
      <c r="D124" s="1120">
        <v>56.55824165799099</v>
      </c>
      <c r="E124" s="1120">
        <v>49.922992372736971</v>
      </c>
      <c r="G124" s="1121"/>
      <c r="H124" s="1121"/>
      <c r="I124" s="1121"/>
      <c r="J124" s="817"/>
      <c r="K124" s="817"/>
      <c r="L124" s="817"/>
      <c r="M124" s="817"/>
      <c r="N124" s="893"/>
    </row>
    <row r="125" spans="1:14">
      <c r="A125" s="1122" t="s">
        <v>1012</v>
      </c>
      <c r="B125" s="1119"/>
      <c r="C125" s="1118"/>
      <c r="D125" s="1118"/>
      <c r="E125" s="1118"/>
      <c r="G125" s="1118"/>
      <c r="H125" s="1118"/>
      <c r="I125" s="1118"/>
      <c r="J125" s="817"/>
      <c r="K125" s="817"/>
      <c r="L125" s="817"/>
      <c r="M125" s="817"/>
      <c r="N125" s="893"/>
    </row>
    <row r="126" spans="1:14">
      <c r="A126" s="1084" t="s">
        <v>1326</v>
      </c>
      <c r="B126" s="1119"/>
      <c r="C126" s="1120" t="s">
        <v>1046</v>
      </c>
      <c r="D126" s="1120">
        <v>221.79667152212915</v>
      </c>
      <c r="E126" s="1120">
        <v>251.152280538734</v>
      </c>
      <c r="G126" s="1121"/>
      <c r="H126" s="1121"/>
      <c r="I126" s="1121"/>
      <c r="J126" s="817"/>
      <c r="K126" s="817"/>
      <c r="L126" s="817"/>
      <c r="M126" s="817"/>
      <c r="N126" s="893"/>
    </row>
    <row r="127" spans="1:14">
      <c r="A127" s="1084" t="s">
        <v>1327</v>
      </c>
      <c r="B127" s="1119"/>
      <c r="C127" s="1120" t="s">
        <v>1046</v>
      </c>
      <c r="D127" s="1120">
        <v>515.2030886491342</v>
      </c>
      <c r="E127" s="1120">
        <v>44.876905288611297</v>
      </c>
      <c r="G127" s="1121"/>
      <c r="H127" s="1121"/>
      <c r="I127" s="1121"/>
      <c r="J127" s="817"/>
      <c r="K127" s="817"/>
      <c r="L127" s="817"/>
      <c r="M127" s="817"/>
      <c r="N127" s="893"/>
    </row>
    <row r="128" spans="1:14">
      <c r="A128" s="1084" t="s">
        <v>1328</v>
      </c>
      <c r="B128" s="1119"/>
      <c r="C128" s="1120" t="s">
        <v>1046</v>
      </c>
      <c r="D128" s="1120">
        <v>41.417528539036333</v>
      </c>
      <c r="E128" s="1120">
        <v>448.59306502223603</v>
      </c>
      <c r="G128" s="1121"/>
      <c r="H128" s="1121"/>
      <c r="I128" s="1121"/>
      <c r="J128" s="817"/>
      <c r="K128" s="817"/>
      <c r="L128" s="817"/>
      <c r="M128" s="817"/>
      <c r="N128" s="893"/>
    </row>
    <row r="129" spans="1:14" ht="15.75">
      <c r="A129" s="1122" t="s">
        <v>12</v>
      </c>
      <c r="B129" s="1119"/>
      <c r="C129" s="1123"/>
      <c r="D129" s="1123"/>
      <c r="E129" s="1123"/>
      <c r="G129" s="1124"/>
      <c r="H129" s="1124"/>
      <c r="I129" s="1124"/>
      <c r="J129" s="817"/>
      <c r="K129" s="817"/>
      <c r="L129" s="817"/>
      <c r="M129" s="817"/>
      <c r="N129" s="893"/>
    </row>
    <row r="130" spans="1:14">
      <c r="A130" s="1084" t="s">
        <v>1326</v>
      </c>
      <c r="B130" s="1119"/>
      <c r="C130" s="1120" t="s">
        <v>1046</v>
      </c>
      <c r="D130" s="1120">
        <v>115.72974424978467</v>
      </c>
      <c r="E130" s="1120">
        <v>117.73202607912781</v>
      </c>
      <c r="G130" s="1121"/>
      <c r="H130" s="1121"/>
      <c r="I130" s="1121"/>
      <c r="J130" s="817"/>
      <c r="K130" s="817"/>
      <c r="L130" s="817"/>
      <c r="M130" s="817"/>
      <c r="N130" s="893"/>
    </row>
    <row r="131" spans="1:14">
      <c r="A131" s="1084" t="s">
        <v>1327</v>
      </c>
      <c r="B131" s="1119"/>
      <c r="C131" s="1120" t="s">
        <v>1046</v>
      </c>
      <c r="D131" s="1120">
        <v>259.77634081600604</v>
      </c>
      <c r="E131" s="1120">
        <v>243.87348259247901</v>
      </c>
      <c r="G131" s="1121"/>
      <c r="H131" s="1121"/>
      <c r="I131" s="1121"/>
      <c r="J131" s="817"/>
      <c r="K131" s="817"/>
      <c r="L131" s="817"/>
      <c r="M131" s="817"/>
      <c r="N131" s="893"/>
    </row>
    <row r="132" spans="1:14">
      <c r="A132" s="1087" t="s">
        <v>1328</v>
      </c>
      <c r="B132" s="1125"/>
      <c r="C132" s="1126" t="s">
        <v>1046</v>
      </c>
      <c r="D132" s="1126">
        <v>16.005177396246818</v>
      </c>
      <c r="E132" s="1126">
        <v>12.861481840576987</v>
      </c>
      <c r="G132" s="1121"/>
      <c r="H132" s="1121"/>
      <c r="I132" s="1121"/>
      <c r="J132" s="817"/>
      <c r="K132" s="817"/>
      <c r="L132" s="817"/>
      <c r="M132" s="817"/>
      <c r="N132" s="893"/>
    </row>
    <row r="133" spans="1:14">
      <c r="A133" s="1127" t="s">
        <v>1329</v>
      </c>
      <c r="G133" s="893"/>
      <c r="H133" s="893"/>
      <c r="I133" s="893"/>
      <c r="J133" s="893"/>
      <c r="K133" s="893"/>
      <c r="L133" s="893"/>
      <c r="M133" s="893"/>
      <c r="N133" s="893"/>
    </row>
    <row r="134" spans="1:14">
      <c r="H134" s="893"/>
      <c r="I134" s="893"/>
      <c r="J134" s="893"/>
      <c r="K134" s="893"/>
      <c r="L134" s="893"/>
      <c r="M134" s="893"/>
    </row>
    <row r="135" spans="1:14">
      <c r="A135" s="1128" t="s">
        <v>1330</v>
      </c>
      <c r="B135" s="1129"/>
      <c r="C135" s="1129"/>
      <c r="D135" s="1129"/>
      <c r="E135" s="1130"/>
      <c r="H135" s="893"/>
      <c r="I135" s="893"/>
      <c r="J135" s="893"/>
      <c r="K135" s="893"/>
      <c r="L135" s="893"/>
      <c r="M135" s="893"/>
    </row>
    <row r="136" spans="1:14" s="844" customFormat="1" ht="12.75">
      <c r="A136" s="1131" t="s">
        <v>1331</v>
      </c>
      <c r="B136" s="1132">
        <v>2005</v>
      </c>
      <c r="C136" s="971">
        <v>2008</v>
      </c>
      <c r="D136" s="971">
        <v>2009</v>
      </c>
      <c r="E136" s="971">
        <v>2010</v>
      </c>
      <c r="H136" s="894"/>
      <c r="I136" s="894"/>
      <c r="J136" s="894"/>
      <c r="K136" s="894"/>
      <c r="L136" s="894"/>
      <c r="M136" s="894"/>
    </row>
    <row r="137" spans="1:14">
      <c r="A137" s="1133" t="s">
        <v>14</v>
      </c>
      <c r="B137" s="1134">
        <v>12345</v>
      </c>
      <c r="C137" s="1135">
        <v>18489</v>
      </c>
      <c r="D137" s="1135">
        <v>13355</v>
      </c>
      <c r="E137" s="1136">
        <v>14322</v>
      </c>
      <c r="G137" s="893"/>
      <c r="H137" s="893"/>
      <c r="I137" s="893"/>
      <c r="J137" s="893"/>
      <c r="K137" s="1137"/>
      <c r="L137" s="1137"/>
      <c r="M137" s="1137"/>
      <c r="N137" s="1137"/>
    </row>
    <row r="138" spans="1:14">
      <c r="A138" s="1138" t="s">
        <v>1332</v>
      </c>
      <c r="B138" s="1139">
        <v>14</v>
      </c>
      <c r="C138" s="1140">
        <v>11</v>
      </c>
      <c r="D138" s="1140">
        <v>11</v>
      </c>
      <c r="E138" s="1141">
        <v>11</v>
      </c>
      <c r="G138" s="893"/>
      <c r="H138" s="893"/>
      <c r="I138" s="893"/>
      <c r="J138" s="893"/>
      <c r="K138" s="1137"/>
      <c r="L138" s="1137"/>
      <c r="M138" s="1137"/>
      <c r="N138" s="1137"/>
    </row>
    <row r="139" spans="1:14">
      <c r="A139" s="1138" t="s">
        <v>1333</v>
      </c>
      <c r="B139" s="1139">
        <v>6307</v>
      </c>
      <c r="C139" s="1140">
        <v>15161</v>
      </c>
      <c r="D139" s="1140">
        <v>7219</v>
      </c>
      <c r="E139" s="1140">
        <v>7429</v>
      </c>
      <c r="G139" s="893"/>
      <c r="H139" s="893"/>
      <c r="I139" s="893"/>
      <c r="J139" s="893"/>
      <c r="K139" s="1137"/>
      <c r="L139" s="1137"/>
      <c r="M139" s="1137"/>
      <c r="N139" s="1137"/>
    </row>
    <row r="140" spans="1:14">
      <c r="A140" s="1138" t="s">
        <v>1334</v>
      </c>
      <c r="B140" s="1139">
        <v>18</v>
      </c>
      <c r="C140" s="1140">
        <v>24</v>
      </c>
      <c r="D140" s="1140">
        <v>34</v>
      </c>
      <c r="E140" s="1141">
        <v>50</v>
      </c>
      <c r="G140" s="893"/>
      <c r="H140" s="893"/>
      <c r="I140" s="893"/>
      <c r="J140" s="893"/>
      <c r="K140" s="1137"/>
      <c r="L140" s="1137"/>
      <c r="M140" s="1137"/>
      <c r="N140" s="1137"/>
    </row>
    <row r="141" spans="1:14">
      <c r="A141" s="1138" t="s">
        <v>1335</v>
      </c>
      <c r="B141" s="1139">
        <v>117</v>
      </c>
      <c r="C141" s="1140">
        <v>184</v>
      </c>
      <c r="D141" s="1140">
        <v>200</v>
      </c>
      <c r="E141" s="1141">
        <v>221</v>
      </c>
      <c r="G141" s="893"/>
      <c r="H141" s="893"/>
      <c r="I141" s="893"/>
      <c r="J141" s="893"/>
      <c r="K141" s="1137"/>
      <c r="L141" s="1137"/>
      <c r="M141" s="1137"/>
      <c r="N141" s="1137"/>
    </row>
    <row r="142" spans="1:14">
      <c r="A142" s="1138" t="s">
        <v>1336</v>
      </c>
      <c r="B142" s="1139">
        <v>23</v>
      </c>
      <c r="C142" s="1140">
        <v>19</v>
      </c>
      <c r="D142" s="1140">
        <v>48</v>
      </c>
      <c r="E142" s="1141">
        <v>22</v>
      </c>
      <c r="F142" s="1142"/>
      <c r="G142" s="1142"/>
      <c r="H142" s="893"/>
      <c r="I142" s="893"/>
      <c r="J142" s="893"/>
      <c r="K142" s="1137"/>
      <c r="L142" s="1137"/>
      <c r="M142" s="1137"/>
      <c r="N142" s="1137"/>
    </row>
    <row r="143" spans="1:14">
      <c r="A143" s="1138" t="s">
        <v>1337</v>
      </c>
      <c r="B143" s="1139">
        <v>0</v>
      </c>
      <c r="C143" s="1140">
        <v>1</v>
      </c>
      <c r="D143" s="1140">
        <v>3</v>
      </c>
      <c r="E143" s="1141">
        <v>1</v>
      </c>
      <c r="G143" s="893"/>
      <c r="H143" s="893"/>
      <c r="I143" s="893"/>
      <c r="J143" s="893"/>
      <c r="K143" s="1137"/>
      <c r="L143" s="1137"/>
      <c r="M143" s="1137"/>
      <c r="N143" s="1137"/>
    </row>
    <row r="144" spans="1:14">
      <c r="A144" s="1138" t="s">
        <v>1338</v>
      </c>
      <c r="B144" s="1139">
        <v>10</v>
      </c>
      <c r="C144" s="1140">
        <v>29</v>
      </c>
      <c r="D144" s="1140">
        <v>40</v>
      </c>
      <c r="E144" s="1141">
        <v>73</v>
      </c>
      <c r="G144" s="893"/>
      <c r="H144" s="893"/>
      <c r="I144" s="893"/>
      <c r="J144" s="893"/>
      <c r="K144" s="1137"/>
      <c r="L144" s="1137"/>
      <c r="M144" s="1137"/>
      <c r="N144" s="1137"/>
    </row>
    <row r="145" spans="1:14">
      <c r="A145" s="1138" t="s">
        <v>1339</v>
      </c>
      <c r="B145" s="1139">
        <v>53</v>
      </c>
      <c r="C145" s="1140">
        <v>0</v>
      </c>
      <c r="D145" s="1140">
        <v>0</v>
      </c>
      <c r="E145" s="1141">
        <v>248</v>
      </c>
      <c r="G145" s="893"/>
      <c r="H145" s="893"/>
      <c r="I145" s="893"/>
      <c r="J145" s="893"/>
      <c r="K145" s="1137"/>
      <c r="L145" s="1137"/>
      <c r="M145" s="1137"/>
      <c r="N145" s="1137"/>
    </row>
    <row r="146" spans="1:14">
      <c r="A146" s="1143" t="s">
        <v>1340</v>
      </c>
      <c r="B146" s="1139">
        <v>0</v>
      </c>
      <c r="C146" s="1140">
        <v>13</v>
      </c>
      <c r="D146" s="1140">
        <v>0</v>
      </c>
      <c r="E146" s="1140">
        <v>0</v>
      </c>
      <c r="G146" s="893"/>
      <c r="H146" s="893"/>
      <c r="I146" s="893"/>
      <c r="J146" s="893"/>
      <c r="K146" s="1137"/>
      <c r="L146" s="1137"/>
      <c r="M146" s="1137"/>
      <c r="N146" s="1137"/>
    </row>
    <row r="147" spans="1:14">
      <c r="A147" s="1138" t="s">
        <v>1341</v>
      </c>
      <c r="B147" s="1139">
        <v>15</v>
      </c>
      <c r="C147" s="1140">
        <v>12</v>
      </c>
      <c r="D147" s="1140">
        <v>30</v>
      </c>
      <c r="E147" s="1141">
        <v>12</v>
      </c>
      <c r="G147" s="893"/>
      <c r="H147" s="893"/>
      <c r="I147" s="893"/>
      <c r="J147" s="893"/>
      <c r="K147" s="1137"/>
      <c r="L147" s="1137"/>
      <c r="M147" s="1137"/>
      <c r="N147" s="1137"/>
    </row>
    <row r="148" spans="1:14">
      <c r="A148" s="1138" t="s">
        <v>1342</v>
      </c>
      <c r="B148" s="1139">
        <v>105</v>
      </c>
      <c r="C148" s="1140">
        <v>39</v>
      </c>
      <c r="D148" s="1140">
        <v>205</v>
      </c>
      <c r="E148" s="1140">
        <v>0</v>
      </c>
      <c r="G148" s="893"/>
      <c r="H148" s="893"/>
      <c r="I148" s="893"/>
      <c r="J148" s="893"/>
      <c r="K148" s="1137"/>
      <c r="L148" s="1137"/>
      <c r="M148" s="1137"/>
      <c r="N148" s="1137"/>
    </row>
    <row r="149" spans="1:14">
      <c r="A149" s="1143" t="s">
        <v>1343</v>
      </c>
      <c r="B149" s="1139">
        <v>0</v>
      </c>
      <c r="C149" s="1140">
        <v>8</v>
      </c>
      <c r="D149" s="1140">
        <v>0</v>
      </c>
      <c r="E149" s="1141">
        <v>90</v>
      </c>
      <c r="G149" s="893"/>
      <c r="H149" s="893"/>
      <c r="I149" s="893"/>
      <c r="J149" s="893"/>
      <c r="K149" s="1137"/>
      <c r="L149" s="1137"/>
      <c r="M149" s="1137"/>
      <c r="N149" s="1137"/>
    </row>
    <row r="150" spans="1:14">
      <c r="A150" s="1143" t="s">
        <v>1344</v>
      </c>
      <c r="B150" s="1139">
        <v>0</v>
      </c>
      <c r="C150" s="1140">
        <v>3</v>
      </c>
      <c r="D150" s="1140">
        <v>0</v>
      </c>
      <c r="E150" s="1140">
        <v>0</v>
      </c>
      <c r="G150" s="893"/>
      <c r="H150" s="893"/>
      <c r="I150" s="893"/>
      <c r="J150" s="893"/>
      <c r="K150" s="1137"/>
      <c r="L150" s="1137"/>
      <c r="M150" s="1137"/>
      <c r="N150" s="1137"/>
    </row>
    <row r="151" spans="1:14">
      <c r="A151" s="1138" t="s">
        <v>1345</v>
      </c>
      <c r="B151" s="1139">
        <v>111</v>
      </c>
      <c r="C151" s="1140">
        <v>85</v>
      </c>
      <c r="D151" s="1140">
        <v>309</v>
      </c>
      <c r="E151" s="1141">
        <v>471</v>
      </c>
      <c r="G151" s="893"/>
      <c r="H151" s="893"/>
      <c r="I151" s="893"/>
      <c r="J151" s="893"/>
      <c r="K151" s="1137"/>
      <c r="L151" s="1137"/>
      <c r="M151" s="1137"/>
      <c r="N151" s="1137"/>
    </row>
    <row r="152" spans="1:14">
      <c r="A152" s="1138" t="s">
        <v>1346</v>
      </c>
      <c r="B152" s="1139">
        <v>45</v>
      </c>
      <c r="C152" s="1140">
        <v>117</v>
      </c>
      <c r="D152" s="1140">
        <v>133</v>
      </c>
      <c r="E152" s="1141">
        <v>335</v>
      </c>
      <c r="G152" s="893"/>
      <c r="H152" s="893"/>
      <c r="I152" s="893"/>
      <c r="J152" s="893"/>
      <c r="K152" s="1137"/>
      <c r="L152" s="1137"/>
      <c r="M152" s="1137"/>
      <c r="N152" s="1137"/>
    </row>
    <row r="153" spans="1:14">
      <c r="A153" s="1138" t="s">
        <v>1347</v>
      </c>
      <c r="B153" s="1139">
        <v>186</v>
      </c>
      <c r="C153" s="1140">
        <v>212</v>
      </c>
      <c r="D153" s="1140">
        <v>181</v>
      </c>
      <c r="E153" s="1141">
        <v>193</v>
      </c>
      <c r="G153" s="893"/>
      <c r="H153" s="893"/>
      <c r="I153" s="893"/>
      <c r="J153" s="893"/>
      <c r="K153" s="1137"/>
      <c r="L153" s="1137"/>
      <c r="M153" s="1137"/>
      <c r="N153" s="1137"/>
    </row>
    <row r="154" spans="1:14">
      <c r="A154" s="1138" t="s">
        <v>1348</v>
      </c>
      <c r="B154" s="1139">
        <v>384</v>
      </c>
      <c r="C154" s="1140">
        <v>585</v>
      </c>
      <c r="D154" s="1140">
        <v>518</v>
      </c>
      <c r="E154" s="1141">
        <v>711</v>
      </c>
      <c r="G154" s="893"/>
      <c r="H154" s="893"/>
      <c r="I154" s="893"/>
      <c r="J154" s="893"/>
      <c r="K154" s="1137"/>
      <c r="L154" s="1137"/>
      <c r="M154" s="1137"/>
      <c r="N154" s="1137"/>
    </row>
    <row r="155" spans="1:14">
      <c r="A155" s="1138" t="s">
        <v>1349</v>
      </c>
      <c r="B155" s="1139">
        <v>191</v>
      </c>
      <c r="C155" s="1140">
        <v>425</v>
      </c>
      <c r="D155" s="1140">
        <v>479</v>
      </c>
      <c r="E155" s="1141">
        <v>668</v>
      </c>
      <c r="G155" s="893"/>
      <c r="H155" s="893"/>
      <c r="I155" s="893"/>
      <c r="J155" s="893"/>
      <c r="K155" s="1137"/>
      <c r="L155" s="1137"/>
      <c r="M155" s="1137"/>
      <c r="N155" s="1137"/>
    </row>
    <row r="156" spans="1:14">
      <c r="A156" s="1143" t="s">
        <v>1350</v>
      </c>
      <c r="B156" s="1139">
        <v>0</v>
      </c>
      <c r="C156" s="1140">
        <v>8</v>
      </c>
      <c r="D156" s="1140">
        <v>12</v>
      </c>
      <c r="E156" s="1141">
        <v>26</v>
      </c>
      <c r="G156" s="893"/>
      <c r="H156" s="893"/>
      <c r="I156" s="893"/>
      <c r="J156" s="893"/>
      <c r="K156" s="1137"/>
      <c r="L156" s="1137"/>
      <c r="M156" s="1137"/>
      <c r="N156" s="1137"/>
    </row>
    <row r="157" spans="1:14">
      <c r="A157" s="1138" t="s">
        <v>1351</v>
      </c>
      <c r="B157" s="1139">
        <v>1</v>
      </c>
      <c r="C157" s="1140">
        <v>6</v>
      </c>
      <c r="D157" s="1140">
        <v>0</v>
      </c>
      <c r="E157" s="1140">
        <v>0</v>
      </c>
      <c r="G157" s="893"/>
      <c r="H157" s="893"/>
      <c r="I157" s="893"/>
      <c r="J157" s="893"/>
      <c r="K157" s="1137"/>
      <c r="L157" s="1137"/>
      <c r="M157" s="1137"/>
      <c r="N157" s="1137"/>
    </row>
    <row r="158" spans="1:14">
      <c r="A158" s="1143" t="s">
        <v>1352</v>
      </c>
      <c r="B158" s="1139">
        <v>0</v>
      </c>
      <c r="C158" s="1140">
        <v>1</v>
      </c>
      <c r="D158" s="1140">
        <v>0</v>
      </c>
      <c r="E158" s="1140">
        <v>0</v>
      </c>
      <c r="G158" s="893"/>
      <c r="H158" s="893"/>
      <c r="I158" s="893"/>
      <c r="J158" s="893"/>
      <c r="K158" s="1137"/>
      <c r="L158" s="1137"/>
      <c r="M158" s="1137"/>
      <c r="N158" s="1137"/>
    </row>
    <row r="159" spans="1:14">
      <c r="A159" s="1138" t="s">
        <v>1353</v>
      </c>
      <c r="B159" s="1139">
        <v>76</v>
      </c>
      <c r="C159" s="1140">
        <v>0</v>
      </c>
      <c r="D159" s="1140">
        <v>0</v>
      </c>
      <c r="E159" s="1141">
        <v>36</v>
      </c>
      <c r="G159" s="893"/>
      <c r="H159" s="893"/>
      <c r="I159" s="893"/>
      <c r="J159" s="893"/>
      <c r="K159" s="1137"/>
      <c r="L159" s="1137"/>
      <c r="M159" s="1137"/>
      <c r="N159" s="1137"/>
    </row>
    <row r="160" spans="1:14">
      <c r="A160" s="1143" t="s">
        <v>1354</v>
      </c>
      <c r="B160" s="1139">
        <v>0</v>
      </c>
      <c r="C160" s="1140">
        <v>23</v>
      </c>
      <c r="D160" s="1140">
        <v>33</v>
      </c>
      <c r="E160" s="1140">
        <v>0</v>
      </c>
      <c r="G160" s="893"/>
      <c r="H160" s="893"/>
      <c r="I160" s="893"/>
      <c r="J160" s="893"/>
      <c r="K160" s="1137"/>
      <c r="L160" s="1137"/>
      <c r="M160" s="1137"/>
      <c r="N160" s="1137"/>
    </row>
    <row r="161" spans="1:14">
      <c r="A161" s="1138" t="s">
        <v>1355</v>
      </c>
      <c r="B161" s="1139">
        <v>15</v>
      </c>
      <c r="C161" s="1140">
        <v>22</v>
      </c>
      <c r="D161" s="1140">
        <v>24</v>
      </c>
      <c r="E161" s="1140">
        <v>0</v>
      </c>
      <c r="G161" s="893"/>
      <c r="H161" s="893"/>
      <c r="I161" s="893"/>
      <c r="J161" s="893"/>
      <c r="K161" s="1137"/>
      <c r="L161" s="1137"/>
      <c r="M161" s="1137"/>
      <c r="N161" s="1137"/>
    </row>
    <row r="162" spans="1:14">
      <c r="A162" s="1138" t="s">
        <v>1356</v>
      </c>
      <c r="B162" s="1139">
        <v>3</v>
      </c>
      <c r="C162" s="1140">
        <v>7</v>
      </c>
      <c r="D162" s="1140">
        <v>0</v>
      </c>
      <c r="E162" s="1140">
        <v>0</v>
      </c>
      <c r="G162" s="893"/>
      <c r="H162" s="893"/>
      <c r="I162" s="893"/>
      <c r="J162" s="893"/>
      <c r="K162" s="1137"/>
      <c r="L162" s="1137"/>
      <c r="M162" s="1137"/>
      <c r="N162" s="1137"/>
    </row>
    <row r="163" spans="1:14">
      <c r="A163" s="1138" t="s">
        <v>1357</v>
      </c>
      <c r="B163" s="1139">
        <v>570</v>
      </c>
      <c r="C163" s="1140">
        <v>991</v>
      </c>
      <c r="D163" s="1140">
        <v>1393</v>
      </c>
      <c r="E163" s="1141">
        <v>1415</v>
      </c>
      <c r="G163" s="893"/>
      <c r="H163" s="893"/>
      <c r="I163" s="893"/>
      <c r="J163" s="893"/>
      <c r="K163" s="1137"/>
      <c r="L163" s="1137"/>
      <c r="M163" s="1137"/>
      <c r="N163" s="1137"/>
    </row>
    <row r="164" spans="1:14">
      <c r="A164" s="1138" t="s">
        <v>1358</v>
      </c>
      <c r="B164" s="1139">
        <v>42</v>
      </c>
      <c r="C164" s="1140">
        <v>317</v>
      </c>
      <c r="D164" s="1140">
        <v>495</v>
      </c>
      <c r="E164" s="1141">
        <v>654</v>
      </c>
      <c r="G164" s="893"/>
      <c r="H164" s="893"/>
      <c r="I164" s="893"/>
      <c r="J164" s="893"/>
      <c r="K164" s="1137"/>
      <c r="L164" s="1137"/>
      <c r="M164" s="1137"/>
      <c r="N164" s="1137"/>
    </row>
    <row r="165" spans="1:14">
      <c r="A165" s="1138" t="s">
        <v>1359</v>
      </c>
      <c r="B165" s="1139">
        <v>71</v>
      </c>
      <c r="C165" s="1140">
        <v>162</v>
      </c>
      <c r="D165" s="1140">
        <v>175</v>
      </c>
      <c r="E165" s="1141">
        <v>105</v>
      </c>
      <c r="G165" s="893"/>
      <c r="H165" s="893"/>
      <c r="I165" s="893"/>
      <c r="J165" s="893"/>
      <c r="K165" s="1137"/>
      <c r="L165" s="1137"/>
      <c r="M165" s="1137"/>
      <c r="N165" s="1137"/>
    </row>
    <row r="166" spans="1:14">
      <c r="A166" s="1138" t="s">
        <v>1360</v>
      </c>
      <c r="B166" s="1139">
        <v>2</v>
      </c>
      <c r="C166" s="1140">
        <v>0</v>
      </c>
      <c r="D166" s="1140">
        <v>0</v>
      </c>
      <c r="E166" s="1140">
        <v>0</v>
      </c>
      <c r="G166" s="893"/>
      <c r="H166" s="893"/>
      <c r="I166" s="893"/>
      <c r="J166" s="893"/>
      <c r="K166" s="1137"/>
      <c r="L166" s="1137"/>
      <c r="M166" s="1137"/>
      <c r="N166" s="1137"/>
    </row>
    <row r="167" spans="1:14">
      <c r="A167" s="1143" t="s">
        <v>1361</v>
      </c>
      <c r="B167" s="1139">
        <v>0</v>
      </c>
      <c r="C167" s="1140">
        <v>0</v>
      </c>
      <c r="D167" s="1140">
        <v>951</v>
      </c>
      <c r="E167" s="1140">
        <v>0</v>
      </c>
      <c r="G167" s="893"/>
      <c r="H167" s="893"/>
      <c r="I167" s="893"/>
      <c r="J167" s="893"/>
      <c r="K167" s="1137"/>
      <c r="L167" s="1137"/>
      <c r="M167" s="1137"/>
      <c r="N167" s="1137"/>
    </row>
    <row r="168" spans="1:14">
      <c r="A168" s="1138" t="s">
        <v>1362</v>
      </c>
      <c r="B168" s="1139">
        <v>239</v>
      </c>
      <c r="C168" s="1140">
        <v>0</v>
      </c>
      <c r="D168" s="1140">
        <v>192</v>
      </c>
      <c r="E168" s="1141">
        <v>450</v>
      </c>
      <c r="G168" s="893"/>
      <c r="H168" s="893"/>
      <c r="I168" s="893"/>
      <c r="J168" s="893"/>
      <c r="K168" s="1137"/>
      <c r="L168" s="1137"/>
      <c r="M168" s="1137"/>
      <c r="N168" s="1137"/>
    </row>
    <row r="169" spans="1:14">
      <c r="A169" s="1138" t="s">
        <v>1363</v>
      </c>
      <c r="B169" s="1139">
        <v>0</v>
      </c>
      <c r="C169" s="1140">
        <v>0</v>
      </c>
      <c r="D169" s="1140">
        <v>79</v>
      </c>
      <c r="E169" s="1141">
        <v>175</v>
      </c>
      <c r="G169" s="893"/>
      <c r="H169" s="893"/>
      <c r="I169" s="893"/>
      <c r="J169" s="893"/>
      <c r="K169" s="1137"/>
      <c r="L169" s="1137"/>
      <c r="M169" s="1137"/>
      <c r="N169" s="1137"/>
    </row>
    <row r="170" spans="1:14">
      <c r="A170" s="1138" t="s">
        <v>1364</v>
      </c>
      <c r="B170" s="1139">
        <v>335</v>
      </c>
      <c r="C170" s="1140">
        <v>0</v>
      </c>
      <c r="D170" s="1140">
        <v>145</v>
      </c>
      <c r="E170" s="1141">
        <v>62</v>
      </c>
      <c r="G170" s="893"/>
      <c r="H170" s="893"/>
      <c r="I170" s="893"/>
      <c r="J170" s="893"/>
      <c r="K170" s="1137"/>
      <c r="L170" s="1137"/>
      <c r="M170" s="1137"/>
      <c r="N170" s="1137"/>
    </row>
    <row r="171" spans="1:14">
      <c r="A171" s="1138" t="s">
        <v>1365</v>
      </c>
      <c r="B171" s="1139">
        <v>51</v>
      </c>
      <c r="C171" s="1140">
        <v>0</v>
      </c>
      <c r="D171" s="1140">
        <v>65</v>
      </c>
      <c r="E171" s="1141">
        <v>318</v>
      </c>
      <c r="G171" s="893"/>
      <c r="H171" s="893"/>
      <c r="I171" s="893"/>
      <c r="J171" s="893"/>
      <c r="K171" s="1137"/>
      <c r="L171" s="1137"/>
      <c r="M171" s="1137"/>
      <c r="N171" s="1137"/>
    </row>
    <row r="172" spans="1:14">
      <c r="A172" s="1138" t="s">
        <v>1366</v>
      </c>
      <c r="B172" s="1139">
        <v>1037</v>
      </c>
      <c r="C172" s="1140">
        <v>0</v>
      </c>
      <c r="D172" s="1140">
        <v>0</v>
      </c>
      <c r="E172" s="1140">
        <v>0</v>
      </c>
      <c r="G172" s="893"/>
      <c r="H172" s="893"/>
      <c r="I172" s="893"/>
      <c r="J172" s="893"/>
      <c r="K172" s="1137"/>
      <c r="L172" s="1137"/>
      <c r="M172" s="1137"/>
      <c r="N172" s="1137"/>
    </row>
    <row r="173" spans="1:14">
      <c r="A173" s="1138" t="s">
        <v>1367</v>
      </c>
      <c r="B173" s="1139">
        <v>32</v>
      </c>
      <c r="C173" s="1140">
        <v>0</v>
      </c>
      <c r="D173" s="1140">
        <v>52</v>
      </c>
      <c r="E173" s="1141">
        <v>51</v>
      </c>
      <c r="G173" s="893"/>
      <c r="H173" s="893"/>
      <c r="I173" s="893"/>
      <c r="J173" s="893"/>
      <c r="K173" s="1137"/>
      <c r="L173" s="1137"/>
      <c r="M173" s="1137"/>
      <c r="N173" s="1137"/>
    </row>
    <row r="174" spans="1:14">
      <c r="A174" s="1143" t="s">
        <v>1368</v>
      </c>
      <c r="B174" s="1139">
        <v>0</v>
      </c>
      <c r="C174" s="1140">
        <v>0</v>
      </c>
      <c r="D174" s="1140">
        <v>123</v>
      </c>
      <c r="E174" s="1140">
        <v>0</v>
      </c>
      <c r="G174" s="893"/>
      <c r="H174" s="893"/>
      <c r="I174" s="893"/>
      <c r="J174" s="893"/>
      <c r="K174" s="1137"/>
      <c r="L174" s="1137"/>
      <c r="M174" s="1137"/>
      <c r="N174" s="1137"/>
    </row>
    <row r="175" spans="1:14">
      <c r="A175" s="1138" t="s">
        <v>1369</v>
      </c>
      <c r="B175" s="1139">
        <v>470</v>
      </c>
      <c r="C175" s="1140">
        <v>0</v>
      </c>
      <c r="D175" s="1140">
        <v>0</v>
      </c>
      <c r="E175" s="1140">
        <v>0</v>
      </c>
      <c r="G175" s="893"/>
      <c r="H175" s="893"/>
      <c r="I175" s="893"/>
      <c r="J175" s="893"/>
      <c r="K175" s="1137"/>
      <c r="L175" s="1137"/>
      <c r="M175" s="1137"/>
      <c r="N175" s="1137"/>
    </row>
    <row r="176" spans="1:14">
      <c r="A176" s="1138" t="s">
        <v>1370</v>
      </c>
      <c r="B176" s="1139">
        <v>25</v>
      </c>
      <c r="C176" s="1140">
        <v>0</v>
      </c>
      <c r="D176" s="1140">
        <v>27</v>
      </c>
      <c r="E176" s="1141">
        <v>62</v>
      </c>
      <c r="G176" s="893"/>
      <c r="H176" s="893"/>
      <c r="I176" s="893"/>
      <c r="J176" s="893"/>
      <c r="K176" s="1137"/>
      <c r="L176" s="1137"/>
      <c r="M176" s="1137"/>
      <c r="N176" s="1137"/>
    </row>
    <row r="177" spans="1:14">
      <c r="A177" s="1138" t="s">
        <v>1371</v>
      </c>
      <c r="B177" s="1139">
        <v>28</v>
      </c>
      <c r="C177" s="1140">
        <v>0</v>
      </c>
      <c r="D177" s="1140">
        <v>45</v>
      </c>
      <c r="E177" s="1141">
        <v>52</v>
      </c>
      <c r="G177" s="893"/>
      <c r="H177" s="893"/>
      <c r="I177" s="893"/>
      <c r="J177" s="893"/>
      <c r="K177" s="1137"/>
      <c r="L177" s="1137"/>
      <c r="M177" s="1137"/>
      <c r="N177" s="1137"/>
    </row>
    <row r="178" spans="1:14">
      <c r="A178" s="1138" t="s">
        <v>1372</v>
      </c>
      <c r="B178" s="1139">
        <v>193</v>
      </c>
      <c r="C178" s="1140">
        <v>0</v>
      </c>
      <c r="D178" s="1140">
        <v>0</v>
      </c>
      <c r="E178" s="1140">
        <v>0</v>
      </c>
      <c r="G178" s="893"/>
      <c r="H178" s="893"/>
      <c r="I178" s="893"/>
      <c r="J178" s="893"/>
      <c r="K178" s="1137"/>
      <c r="L178" s="1137"/>
      <c r="M178" s="1137"/>
      <c r="N178" s="1137"/>
    </row>
    <row r="179" spans="1:14">
      <c r="A179" s="1144" t="s">
        <v>1373</v>
      </c>
      <c r="B179" s="1145">
        <v>6</v>
      </c>
      <c r="C179" s="1141">
        <v>0</v>
      </c>
      <c r="D179" s="1141">
        <v>0</v>
      </c>
      <c r="E179" s="1141">
        <v>0</v>
      </c>
      <c r="G179" s="893"/>
      <c r="H179" s="893"/>
      <c r="I179" s="893"/>
      <c r="J179" s="893"/>
      <c r="K179" s="1137"/>
      <c r="L179" s="1137"/>
      <c r="M179" s="1137"/>
      <c r="N179" s="1137"/>
    </row>
    <row r="180" spans="1:14">
      <c r="A180" s="1144" t="s">
        <v>1374</v>
      </c>
      <c r="B180" s="1145">
        <v>5</v>
      </c>
      <c r="C180" s="1141">
        <v>0</v>
      </c>
      <c r="D180" s="1141">
        <v>36</v>
      </c>
      <c r="E180" s="1141">
        <v>1</v>
      </c>
      <c r="G180" s="893"/>
      <c r="H180" s="893"/>
      <c r="I180" s="893"/>
      <c r="J180" s="893"/>
      <c r="K180" s="1137"/>
      <c r="L180" s="1137"/>
      <c r="M180" s="1137"/>
      <c r="N180" s="1137"/>
    </row>
    <row r="181" spans="1:14">
      <c r="A181" s="1144" t="s">
        <v>1375</v>
      </c>
      <c r="B181" s="1145">
        <v>672</v>
      </c>
      <c r="C181" s="1141">
        <v>0</v>
      </c>
      <c r="D181" s="1141">
        <v>0</v>
      </c>
      <c r="E181" s="1141">
        <v>0</v>
      </c>
      <c r="G181" s="893"/>
      <c r="H181" s="893"/>
      <c r="I181" s="893"/>
      <c r="J181" s="893"/>
      <c r="K181" s="1137"/>
      <c r="L181" s="1137"/>
      <c r="M181" s="1137"/>
      <c r="N181" s="1137"/>
    </row>
    <row r="182" spans="1:14">
      <c r="A182" s="1144" t="s">
        <v>1376</v>
      </c>
      <c r="B182" s="1145">
        <v>6</v>
      </c>
      <c r="C182" s="1141">
        <v>0</v>
      </c>
      <c r="D182" s="1141">
        <v>10</v>
      </c>
      <c r="E182" s="1141">
        <v>10</v>
      </c>
      <c r="G182" s="893"/>
      <c r="H182" s="893"/>
      <c r="I182" s="893"/>
      <c r="J182" s="893"/>
      <c r="K182" s="1137"/>
      <c r="L182" s="1137"/>
      <c r="M182" s="1137"/>
      <c r="N182" s="1137"/>
    </row>
    <row r="183" spans="1:14">
      <c r="A183" s="1144" t="s">
        <v>1377</v>
      </c>
      <c r="B183" s="1145">
        <v>863</v>
      </c>
      <c r="C183" s="1141">
        <v>0</v>
      </c>
      <c r="D183" s="1141">
        <v>36</v>
      </c>
      <c r="E183" s="1141">
        <v>55</v>
      </c>
      <c r="G183" s="893"/>
      <c r="H183" s="893"/>
      <c r="I183" s="893"/>
      <c r="J183" s="893"/>
      <c r="K183" s="1137"/>
      <c r="L183" s="1137"/>
      <c r="M183" s="1137"/>
      <c r="N183" s="1137"/>
    </row>
    <row r="184" spans="1:14">
      <c r="A184" s="1146" t="s">
        <v>1378</v>
      </c>
      <c r="B184" s="1147">
        <v>24</v>
      </c>
      <c r="C184" s="1148">
        <v>24</v>
      </c>
      <c r="D184" s="1148">
        <v>52</v>
      </c>
      <c r="E184" s="1148">
        <v>315</v>
      </c>
      <c r="G184" s="893"/>
      <c r="H184" s="893"/>
      <c r="I184" s="893"/>
      <c r="J184" s="893"/>
      <c r="K184" s="1137"/>
      <c r="L184" s="1137"/>
      <c r="M184" s="1137"/>
      <c r="N184" s="1137"/>
    </row>
    <row r="185" spans="1:14">
      <c r="A185" s="1064" t="s">
        <v>1282</v>
      </c>
      <c r="B185" s="1149"/>
      <c r="C185" s="1150"/>
      <c r="D185" s="870"/>
      <c r="E185" s="870"/>
    </row>
    <row r="186" spans="1:14">
      <c r="A186" s="1064"/>
      <c r="B186" s="1149"/>
      <c r="C186" s="1150"/>
      <c r="D186" s="870"/>
      <c r="E186" s="870"/>
    </row>
    <row r="187" spans="1:14">
      <c r="A187" s="1065" t="s">
        <v>1379</v>
      </c>
      <c r="B187" s="1100"/>
      <c r="C187" s="1100"/>
      <c r="D187" s="1100"/>
      <c r="E187" s="1100"/>
    </row>
    <row r="188" spans="1:14" s="844" customFormat="1" ht="12.75">
      <c r="A188" s="1151" t="s">
        <v>94</v>
      </c>
      <c r="B188" s="1068"/>
      <c r="C188" s="1068">
        <v>2008</v>
      </c>
      <c r="D188" s="1068">
        <v>2009</v>
      </c>
      <c r="E188" s="1068">
        <v>2010</v>
      </c>
    </row>
    <row r="189" spans="1:14">
      <c r="A189" s="1116" t="s">
        <v>14</v>
      </c>
      <c r="B189" s="1152"/>
      <c r="C189" s="800"/>
      <c r="D189" s="800"/>
      <c r="E189" s="800"/>
    </row>
    <row r="190" spans="1:14">
      <c r="A190" s="1084" t="s">
        <v>1285</v>
      </c>
      <c r="B190" s="911"/>
      <c r="C190" s="802">
        <v>2596</v>
      </c>
      <c r="D190" s="1153">
        <v>2652</v>
      </c>
      <c r="E190" s="1154">
        <v>2582</v>
      </c>
      <c r="J190" s="1155"/>
      <c r="K190" s="1155"/>
      <c r="L190" s="1155"/>
      <c r="M190" s="1155"/>
    </row>
    <row r="191" spans="1:14">
      <c r="A191" s="1084" t="s">
        <v>1286</v>
      </c>
      <c r="B191" s="911"/>
      <c r="C191" s="802">
        <v>106200</v>
      </c>
      <c r="D191" s="1156">
        <v>105100</v>
      </c>
      <c r="E191" s="1157">
        <v>105200</v>
      </c>
      <c r="J191" s="1155"/>
      <c r="K191" s="1155"/>
      <c r="L191" s="1155"/>
      <c r="M191" s="1155"/>
    </row>
    <row r="192" spans="1:14">
      <c r="A192" s="1122" t="s">
        <v>1011</v>
      </c>
      <c r="B192" s="1158"/>
      <c r="C192" s="802"/>
      <c r="D192" s="1156"/>
      <c r="E192" s="1157"/>
      <c r="F192" s="1159"/>
      <c r="J192" s="1155"/>
      <c r="K192" s="1155"/>
      <c r="L192" s="1155"/>
      <c r="M192" s="1155"/>
    </row>
    <row r="193" spans="1:13">
      <c r="A193" s="1084" t="s">
        <v>1285</v>
      </c>
      <c r="B193" s="911"/>
      <c r="C193" s="802">
        <v>1492</v>
      </c>
      <c r="D193" s="1156">
        <v>1550</v>
      </c>
      <c r="E193" s="1157">
        <v>1504</v>
      </c>
      <c r="F193" s="1159"/>
      <c r="J193" s="1155"/>
      <c r="K193" s="1155"/>
      <c r="L193" s="1155"/>
      <c r="M193" s="1155"/>
    </row>
    <row r="194" spans="1:13">
      <c r="A194" s="1084" t="s">
        <v>1286</v>
      </c>
      <c r="B194" s="912"/>
      <c r="C194" s="802">
        <v>59000</v>
      </c>
      <c r="D194" s="1156">
        <v>58700</v>
      </c>
      <c r="E194" s="1157">
        <v>59100</v>
      </c>
      <c r="J194" s="1155"/>
      <c r="K194" s="1155"/>
      <c r="L194" s="1155"/>
      <c r="M194" s="1155"/>
    </row>
    <row r="195" spans="1:13">
      <c r="A195" s="1122" t="s">
        <v>1012</v>
      </c>
      <c r="B195" s="1158"/>
      <c r="C195" s="802"/>
      <c r="D195" s="1156"/>
      <c r="E195" s="1157"/>
      <c r="F195" s="1159"/>
      <c r="J195" s="1155"/>
      <c r="K195" s="1155"/>
      <c r="L195" s="1155"/>
      <c r="M195" s="1155"/>
    </row>
    <row r="196" spans="1:13">
      <c r="A196" s="1084" t="s">
        <v>1285</v>
      </c>
      <c r="B196" s="911"/>
      <c r="C196" s="802">
        <v>831</v>
      </c>
      <c r="D196" s="1156">
        <v>851</v>
      </c>
      <c r="E196" s="1157">
        <v>824</v>
      </c>
      <c r="F196" s="1159"/>
      <c r="J196" s="1155"/>
      <c r="K196" s="1155"/>
      <c r="L196" s="1155"/>
      <c r="M196" s="1155"/>
    </row>
    <row r="197" spans="1:13">
      <c r="A197" s="1084" t="s">
        <v>1286</v>
      </c>
      <c r="B197" s="911"/>
      <c r="C197" s="802">
        <v>39100</v>
      </c>
      <c r="D197" s="1156">
        <v>38400</v>
      </c>
      <c r="E197" s="1157">
        <v>38900</v>
      </c>
      <c r="J197" s="1155"/>
      <c r="K197" s="1155"/>
      <c r="L197" s="1155"/>
      <c r="M197" s="1155"/>
    </row>
    <row r="198" spans="1:13">
      <c r="A198" s="1122" t="s">
        <v>12</v>
      </c>
      <c r="B198" s="1158"/>
      <c r="C198" s="802"/>
      <c r="D198" s="1156"/>
      <c r="E198" s="1157"/>
      <c r="F198" s="1159"/>
      <c r="J198" s="1155"/>
      <c r="K198" s="1155"/>
      <c r="L198" s="1155"/>
      <c r="M198" s="1155"/>
    </row>
    <row r="199" spans="1:13">
      <c r="A199" s="1084" t="s">
        <v>1285</v>
      </c>
      <c r="B199" s="911"/>
      <c r="C199" s="802">
        <v>273</v>
      </c>
      <c r="D199" s="1156">
        <v>251</v>
      </c>
      <c r="E199" s="1157">
        <v>254</v>
      </c>
      <c r="F199" s="1159"/>
      <c r="J199" s="1155"/>
      <c r="K199" s="1155"/>
      <c r="L199" s="1155"/>
      <c r="M199" s="1155"/>
    </row>
    <row r="200" spans="1:13">
      <c r="A200" s="1087" t="s">
        <v>1286</v>
      </c>
      <c r="B200" s="911"/>
      <c r="C200" s="1075">
        <v>8100</v>
      </c>
      <c r="D200" s="1160">
        <v>8000</v>
      </c>
      <c r="E200" s="1161">
        <v>7200</v>
      </c>
      <c r="J200" s="1155"/>
      <c r="K200" s="1155"/>
      <c r="L200" s="1155"/>
      <c r="M200" s="1155"/>
    </row>
    <row r="201" spans="1:13">
      <c r="A201" s="1064" t="s">
        <v>1282</v>
      </c>
      <c r="B201" s="1117"/>
      <c r="C201" s="1117"/>
      <c r="D201" s="1117"/>
      <c r="E201" s="1119"/>
    </row>
    <row r="202" spans="1:13">
      <c r="A202" s="1162"/>
      <c r="B202" s="1119"/>
      <c r="C202" s="1119"/>
      <c r="D202" s="1119"/>
      <c r="E202" s="1119"/>
    </row>
    <row r="203" spans="1:13" ht="15.75">
      <c r="A203" s="1079" t="s">
        <v>1380</v>
      </c>
      <c r="B203" s="1163"/>
      <c r="C203" s="1163"/>
      <c r="D203" s="1163"/>
      <c r="E203" s="870"/>
    </row>
    <row r="204" spans="1:13" s="844" customFormat="1" ht="15" customHeight="1">
      <c r="A204" s="1151" t="s">
        <v>1381</v>
      </c>
      <c r="B204" s="2595">
        <v>2008</v>
      </c>
      <c r="C204" s="2595"/>
      <c r="D204" s="2595">
        <v>2009</v>
      </c>
      <c r="E204" s="2595"/>
    </row>
    <row r="205" spans="1:13" ht="15" customHeight="1">
      <c r="A205" s="938" t="s">
        <v>14</v>
      </c>
      <c r="B205" s="2596">
        <f>SUM(B206:B223)</f>
        <v>750881</v>
      </c>
      <c r="C205" s="2596"/>
      <c r="D205" s="2596">
        <f>SUM(D206:E223)</f>
        <v>588451</v>
      </c>
      <c r="E205" s="2596"/>
      <c r="J205" s="1155"/>
      <c r="K205" s="1155"/>
    </row>
    <row r="206" spans="1:13" ht="15" customHeight="1">
      <c r="A206" s="1084" t="s">
        <v>1382</v>
      </c>
      <c r="B206" s="2583">
        <v>169418</v>
      </c>
      <c r="C206" s="2583"/>
      <c r="D206" s="2584">
        <v>73803</v>
      </c>
      <c r="E206" s="2584"/>
      <c r="J206" s="1155"/>
      <c r="K206" s="1155"/>
    </row>
    <row r="207" spans="1:13" ht="15" customHeight="1">
      <c r="A207" s="1084" t="s">
        <v>1383</v>
      </c>
      <c r="B207" s="2583">
        <v>87429</v>
      </c>
      <c r="C207" s="2583"/>
      <c r="D207" s="2584">
        <v>75462</v>
      </c>
      <c r="E207" s="2584"/>
      <c r="J207" s="1155"/>
      <c r="K207" s="1155"/>
    </row>
    <row r="208" spans="1:13" ht="15" customHeight="1">
      <c r="A208" s="1084" t="s">
        <v>1384</v>
      </c>
      <c r="B208" s="2583">
        <v>84049</v>
      </c>
      <c r="C208" s="2583"/>
      <c r="D208" s="2584">
        <v>74927</v>
      </c>
      <c r="E208" s="2584"/>
      <c r="J208" s="1155"/>
      <c r="K208" s="1155"/>
    </row>
    <row r="209" spans="1:11" ht="15" customHeight="1">
      <c r="A209" s="1084" t="s">
        <v>1385</v>
      </c>
      <c r="B209" s="2583">
        <v>83271</v>
      </c>
      <c r="C209" s="2583"/>
      <c r="D209" s="2584">
        <v>74480</v>
      </c>
      <c r="E209" s="2584"/>
      <c r="J209" s="1155"/>
      <c r="K209" s="1155"/>
    </row>
    <row r="210" spans="1:11" ht="15" customHeight="1">
      <c r="A210" s="1084" t="s">
        <v>1337</v>
      </c>
      <c r="B210" s="2583">
        <v>83271</v>
      </c>
      <c r="C210" s="2583"/>
      <c r="D210" s="2584">
        <v>74480</v>
      </c>
      <c r="E210" s="2584"/>
      <c r="J210" s="1155"/>
      <c r="K210" s="1155"/>
    </row>
    <row r="211" spans="1:11" ht="15" customHeight="1">
      <c r="A211" s="1084" t="s">
        <v>1386</v>
      </c>
      <c r="B211" s="2583">
        <v>82836</v>
      </c>
      <c r="C211" s="2583"/>
      <c r="D211" s="2584">
        <v>74225</v>
      </c>
      <c r="E211" s="2584"/>
      <c r="J211" s="1155"/>
      <c r="K211" s="1155"/>
    </row>
    <row r="212" spans="1:11" ht="15" customHeight="1">
      <c r="A212" s="1084" t="s">
        <v>1334</v>
      </c>
      <c r="B212" s="2583">
        <v>27421</v>
      </c>
      <c r="C212" s="2583"/>
      <c r="D212" s="2584">
        <v>18539</v>
      </c>
      <c r="E212" s="2584"/>
      <c r="J212" s="1155"/>
      <c r="K212" s="1155"/>
    </row>
    <row r="213" spans="1:11" ht="15" customHeight="1">
      <c r="A213" s="1084" t="s">
        <v>1336</v>
      </c>
      <c r="B213" s="2583">
        <v>27421</v>
      </c>
      <c r="C213" s="2583"/>
      <c r="D213" s="2584">
        <v>18539</v>
      </c>
      <c r="E213" s="2584"/>
      <c r="J213" s="1155"/>
      <c r="K213" s="1155"/>
    </row>
    <row r="214" spans="1:11" ht="15" customHeight="1">
      <c r="A214" s="1084" t="s">
        <v>1387</v>
      </c>
      <c r="B214" s="2583">
        <v>6</v>
      </c>
      <c r="C214" s="2583"/>
      <c r="D214" s="2584">
        <v>19</v>
      </c>
      <c r="E214" s="2584"/>
      <c r="J214" s="1155"/>
      <c r="K214" s="1155"/>
    </row>
    <row r="215" spans="1:11" ht="15" customHeight="1">
      <c r="A215" s="1084" t="s">
        <v>1335</v>
      </c>
      <c r="B215" s="2583">
        <v>27421</v>
      </c>
      <c r="C215" s="2583"/>
      <c r="D215" s="2584">
        <v>18539</v>
      </c>
      <c r="E215" s="2584"/>
      <c r="J215" s="1155"/>
      <c r="K215" s="1155"/>
    </row>
    <row r="216" spans="1:11" ht="15" customHeight="1">
      <c r="A216" s="1084" t="s">
        <v>1347</v>
      </c>
      <c r="B216" s="2583">
        <v>399</v>
      </c>
      <c r="C216" s="2583"/>
      <c r="D216" s="2584">
        <v>433</v>
      </c>
      <c r="E216" s="2584"/>
      <c r="J216" s="1155"/>
      <c r="K216" s="1155"/>
    </row>
    <row r="217" spans="1:11" ht="15" customHeight="1">
      <c r="A217" s="1084" t="s">
        <v>1388</v>
      </c>
      <c r="B217" s="2583">
        <v>26687</v>
      </c>
      <c r="C217" s="2583"/>
      <c r="D217" s="2584">
        <v>68846</v>
      </c>
      <c r="E217" s="2584"/>
      <c r="J217" s="1155"/>
      <c r="K217" s="1155"/>
    </row>
    <row r="218" spans="1:11" ht="15" customHeight="1">
      <c r="A218" s="1084" t="s">
        <v>1389</v>
      </c>
      <c r="B218" s="2583">
        <v>26318</v>
      </c>
      <c r="C218" s="2583"/>
      <c r="D218" s="2584">
        <v>12410</v>
      </c>
      <c r="E218" s="2584"/>
      <c r="J218" s="1155"/>
      <c r="K218" s="1155"/>
    </row>
    <row r="219" spans="1:11" ht="15" customHeight="1">
      <c r="A219" s="1084" t="s">
        <v>1390</v>
      </c>
      <c r="B219" s="2583">
        <v>8683</v>
      </c>
      <c r="C219" s="2583"/>
      <c r="D219" s="2589" t="s">
        <v>1046</v>
      </c>
      <c r="E219" s="2589"/>
      <c r="J219" s="1155"/>
      <c r="K219" s="1155"/>
    </row>
    <row r="220" spans="1:11" ht="15" customHeight="1">
      <c r="A220" s="1084" t="s">
        <v>1391</v>
      </c>
      <c r="B220" s="2583">
        <v>769</v>
      </c>
      <c r="C220" s="2583"/>
      <c r="D220" s="2584">
        <v>1730</v>
      </c>
      <c r="E220" s="2584"/>
      <c r="J220" s="1155"/>
      <c r="K220" s="1155"/>
    </row>
    <row r="221" spans="1:11" ht="15" customHeight="1">
      <c r="A221" s="1084" t="s">
        <v>1392</v>
      </c>
      <c r="B221" s="2583">
        <v>505</v>
      </c>
      <c r="C221" s="2583"/>
      <c r="D221" s="2584">
        <v>573</v>
      </c>
      <c r="E221" s="2584"/>
      <c r="J221" s="1155"/>
      <c r="K221" s="1155"/>
    </row>
    <row r="222" spans="1:11" ht="15" customHeight="1">
      <c r="A222" s="1084" t="s">
        <v>1393</v>
      </c>
      <c r="B222" s="2583">
        <v>217</v>
      </c>
      <c r="C222" s="2583"/>
      <c r="D222" s="2584">
        <v>360</v>
      </c>
      <c r="E222" s="2584"/>
      <c r="J222" s="1155"/>
      <c r="K222" s="1155"/>
    </row>
    <row r="223" spans="1:11" ht="15" customHeight="1">
      <c r="A223" s="1087" t="s">
        <v>29</v>
      </c>
      <c r="B223" s="2585">
        <v>14760</v>
      </c>
      <c r="C223" s="2585"/>
      <c r="D223" s="2586">
        <v>1086</v>
      </c>
      <c r="E223" s="2586"/>
      <c r="J223" s="1155"/>
      <c r="K223" s="1155"/>
    </row>
    <row r="224" spans="1:11">
      <c r="A224" s="1064" t="s">
        <v>1282</v>
      </c>
      <c r="B224" s="1164"/>
      <c r="C224" s="1164"/>
      <c r="D224" s="1164"/>
    </row>
    <row r="226" spans="1:12" ht="15.75">
      <c r="A226" s="1079" t="s">
        <v>1394</v>
      </c>
      <c r="B226" s="1165"/>
      <c r="C226" s="1165"/>
      <c r="D226" s="1165"/>
      <c r="E226" s="1166"/>
    </row>
    <row r="227" spans="1:12" s="844" customFormat="1">
      <c r="A227" s="1151" t="s">
        <v>1395</v>
      </c>
      <c r="B227" s="1068"/>
      <c r="C227" s="1167">
        <v>2008</v>
      </c>
      <c r="D227" s="1167">
        <v>2009</v>
      </c>
      <c r="E227" s="1167">
        <v>2010</v>
      </c>
    </row>
    <row r="228" spans="1:12">
      <c r="A228" s="1084" t="s">
        <v>1396</v>
      </c>
      <c r="B228" s="911"/>
      <c r="C228" s="771">
        <v>383795</v>
      </c>
      <c r="D228" s="771">
        <v>394618</v>
      </c>
      <c r="E228" s="771">
        <v>422239</v>
      </c>
      <c r="G228" s="925"/>
      <c r="H228" s="925"/>
      <c r="I228" s="925"/>
      <c r="J228" s="1168"/>
      <c r="K228" s="1168"/>
      <c r="L228" s="1168"/>
    </row>
    <row r="229" spans="1:12">
      <c r="A229" s="1084" t="s">
        <v>1397</v>
      </c>
      <c r="B229" s="911"/>
      <c r="C229" s="771">
        <v>944344</v>
      </c>
      <c r="D229" s="771">
        <v>936207</v>
      </c>
      <c r="E229" s="771">
        <v>1204418</v>
      </c>
      <c r="G229" s="925"/>
      <c r="H229" s="925"/>
      <c r="I229" s="925"/>
      <c r="J229" s="1168"/>
      <c r="K229" s="1168"/>
      <c r="L229" s="1168"/>
    </row>
    <row r="230" spans="1:12">
      <c r="A230" s="1122" t="s">
        <v>1398</v>
      </c>
      <c r="B230" s="1158"/>
      <c r="C230" s="770">
        <v>932610</v>
      </c>
      <c r="D230" s="770">
        <v>981744</v>
      </c>
      <c r="E230" s="770">
        <v>1044734</v>
      </c>
      <c r="G230" s="1169"/>
      <c r="H230" s="1169"/>
      <c r="I230" s="1169"/>
      <c r="J230" s="1168"/>
      <c r="K230" s="1168"/>
      <c r="L230" s="1168"/>
    </row>
    <row r="231" spans="1:12">
      <c r="A231" s="1084" t="s">
        <v>1399</v>
      </c>
      <c r="B231" s="1170"/>
      <c r="C231" s="771">
        <v>304649</v>
      </c>
      <c r="D231" s="771">
        <v>301447</v>
      </c>
      <c r="E231" s="771">
        <v>299089</v>
      </c>
      <c r="G231" s="925"/>
      <c r="H231" s="925"/>
      <c r="I231" s="925"/>
      <c r="J231" s="1168"/>
      <c r="K231" s="1168"/>
      <c r="L231" s="1168"/>
    </row>
    <row r="232" spans="1:12">
      <c r="A232" s="1084" t="s">
        <v>1400</v>
      </c>
      <c r="B232" s="1170"/>
      <c r="C232" s="771">
        <v>155735</v>
      </c>
      <c r="D232" s="771">
        <v>205690</v>
      </c>
      <c r="E232" s="771">
        <v>171478</v>
      </c>
      <c r="G232" s="925"/>
      <c r="H232" s="925"/>
      <c r="I232" s="925"/>
      <c r="J232" s="1168"/>
      <c r="K232" s="1168"/>
      <c r="L232" s="1168"/>
    </row>
    <row r="233" spans="1:12">
      <c r="A233" s="1084" t="s">
        <v>1401</v>
      </c>
      <c r="B233" s="1170"/>
      <c r="C233" s="771">
        <v>97058</v>
      </c>
      <c r="D233" s="771">
        <v>90190</v>
      </c>
      <c r="E233" s="771">
        <v>151654</v>
      </c>
      <c r="G233" s="925"/>
      <c r="H233" s="925"/>
      <c r="I233" s="925"/>
      <c r="J233" s="1168"/>
      <c r="K233" s="1168"/>
      <c r="L233" s="1168"/>
    </row>
    <row r="234" spans="1:12">
      <c r="A234" s="1084" t="s">
        <v>1402</v>
      </c>
      <c r="B234" s="1170"/>
      <c r="C234" s="771">
        <v>94758</v>
      </c>
      <c r="D234" s="771">
        <v>27661</v>
      </c>
      <c r="E234" s="771">
        <v>0</v>
      </c>
      <c r="G234" s="925"/>
      <c r="H234" s="925"/>
      <c r="I234" s="925"/>
      <c r="J234" s="1168"/>
      <c r="K234" s="1168"/>
      <c r="L234" s="1168"/>
    </row>
    <row r="235" spans="1:12">
      <c r="A235" s="1084" t="s">
        <v>1403</v>
      </c>
      <c r="B235" s="1170"/>
      <c r="C235" s="771">
        <v>90229</v>
      </c>
      <c r="D235" s="771">
        <v>137648</v>
      </c>
      <c r="E235" s="771">
        <v>78147</v>
      </c>
      <c r="G235" s="925"/>
      <c r="H235" s="925"/>
      <c r="I235" s="925"/>
      <c r="J235" s="1168"/>
      <c r="K235" s="1168"/>
      <c r="L235" s="1168"/>
    </row>
    <row r="236" spans="1:12">
      <c r="A236" s="1084" t="s">
        <v>1404</v>
      </c>
      <c r="B236" s="1170"/>
      <c r="C236" s="771">
        <v>40960</v>
      </c>
      <c r="D236" s="771">
        <v>881</v>
      </c>
      <c r="E236" s="771">
        <v>14822</v>
      </c>
      <c r="G236" s="925"/>
      <c r="H236" s="925"/>
      <c r="I236" s="925"/>
      <c r="J236" s="1168"/>
      <c r="K236" s="1168"/>
      <c r="L236" s="1168"/>
    </row>
    <row r="237" spans="1:12">
      <c r="A237" s="1084" t="s">
        <v>1405</v>
      </c>
      <c r="B237" s="1170"/>
      <c r="C237" s="771">
        <v>25083</v>
      </c>
      <c r="D237" s="771">
        <v>51215</v>
      </c>
      <c r="E237" s="771">
        <v>49838</v>
      </c>
      <c r="G237" s="925"/>
      <c r="H237" s="925"/>
      <c r="I237" s="925"/>
      <c r="J237" s="1168"/>
      <c r="K237" s="1168"/>
      <c r="L237" s="1168"/>
    </row>
    <row r="238" spans="1:12">
      <c r="A238" s="1084" t="s">
        <v>1406</v>
      </c>
      <c r="B238" s="1170"/>
      <c r="C238" s="771">
        <v>24337</v>
      </c>
      <c r="D238" s="771">
        <v>1524</v>
      </c>
      <c r="E238" s="771">
        <v>26742</v>
      </c>
      <c r="G238" s="925"/>
      <c r="H238" s="925"/>
      <c r="I238" s="925"/>
      <c r="J238" s="1168"/>
      <c r="K238" s="1168"/>
      <c r="L238" s="1168"/>
    </row>
    <row r="239" spans="1:12">
      <c r="A239" s="1084" t="s">
        <v>1407</v>
      </c>
      <c r="B239" s="1170"/>
      <c r="C239" s="771">
        <v>26517</v>
      </c>
      <c r="D239" s="771">
        <v>15167</v>
      </c>
      <c r="E239" s="771">
        <v>17721</v>
      </c>
      <c r="G239" s="925"/>
      <c r="H239" s="925"/>
      <c r="I239" s="925"/>
      <c r="J239" s="1168"/>
      <c r="K239" s="1168"/>
      <c r="L239" s="1168"/>
    </row>
    <row r="240" spans="1:12">
      <c r="A240" s="1084" t="s">
        <v>1408</v>
      </c>
      <c r="B240" s="1170"/>
      <c r="C240" s="771">
        <v>0</v>
      </c>
      <c r="D240" s="771">
        <v>0</v>
      </c>
      <c r="E240" s="771">
        <v>17002</v>
      </c>
      <c r="G240" s="925"/>
      <c r="H240" s="925"/>
      <c r="I240" s="925"/>
      <c r="J240" s="1168"/>
      <c r="K240" s="1168"/>
      <c r="L240" s="1168"/>
    </row>
    <row r="241" spans="1:12">
      <c r="A241" s="926" t="s">
        <v>1409</v>
      </c>
      <c r="B241" s="1171"/>
      <c r="C241" s="771">
        <v>14087</v>
      </c>
      <c r="D241" s="771">
        <v>957</v>
      </c>
      <c r="E241" s="771">
        <v>12590</v>
      </c>
      <c r="G241" s="925"/>
      <c r="H241" s="925"/>
      <c r="I241" s="925"/>
      <c r="J241" s="1168"/>
      <c r="K241" s="1168"/>
      <c r="L241" s="1168"/>
    </row>
    <row r="242" spans="1:12">
      <c r="A242" s="926" t="s">
        <v>1410</v>
      </c>
      <c r="B242" s="1171"/>
      <c r="C242" s="771">
        <v>12721</v>
      </c>
      <c r="D242" s="771">
        <v>16222</v>
      </c>
      <c r="E242" s="771">
        <v>1600</v>
      </c>
      <c r="G242" s="925"/>
      <c r="H242" s="925"/>
      <c r="I242" s="925"/>
      <c r="J242" s="1168"/>
      <c r="K242" s="1168"/>
      <c r="L242" s="1168"/>
    </row>
    <row r="243" spans="1:12">
      <c r="A243" s="1084" t="s">
        <v>1411</v>
      </c>
      <c r="B243" s="1170"/>
      <c r="C243" s="771">
        <v>10381</v>
      </c>
      <c r="D243" s="771">
        <v>9332</v>
      </c>
      <c r="E243" s="771">
        <v>6305</v>
      </c>
      <c r="G243" s="925"/>
      <c r="H243" s="925"/>
      <c r="I243" s="925"/>
      <c r="J243" s="1168"/>
      <c r="K243" s="1168"/>
      <c r="L243" s="1168"/>
    </row>
    <row r="244" spans="1:12">
      <c r="A244" s="1084" t="s">
        <v>1412</v>
      </c>
      <c r="B244" s="1170"/>
      <c r="C244" s="771">
        <v>8827</v>
      </c>
      <c r="D244" s="771">
        <v>11368</v>
      </c>
      <c r="E244" s="771">
        <v>10508</v>
      </c>
      <c r="G244" s="925"/>
      <c r="H244" s="925"/>
      <c r="I244" s="925"/>
      <c r="J244" s="1168"/>
      <c r="K244" s="1168"/>
      <c r="L244" s="1168"/>
    </row>
    <row r="245" spans="1:12">
      <c r="A245" s="1084" t="s">
        <v>1413</v>
      </c>
      <c r="B245" s="1170"/>
      <c r="C245" s="771">
        <v>6431</v>
      </c>
      <c r="D245" s="771">
        <v>1030</v>
      </c>
      <c r="E245" s="771">
        <v>10384</v>
      </c>
      <c r="G245" s="925"/>
      <c r="H245" s="925"/>
      <c r="I245" s="925"/>
      <c r="J245" s="1168"/>
      <c r="K245" s="1168"/>
      <c r="L245" s="1168"/>
    </row>
    <row r="246" spans="1:12">
      <c r="A246" s="1084" t="s">
        <v>1414</v>
      </c>
      <c r="B246" s="1170"/>
      <c r="C246" s="771">
        <v>4707</v>
      </c>
      <c r="D246" s="771">
        <v>23857</v>
      </c>
      <c r="E246" s="771">
        <v>24419</v>
      </c>
      <c r="G246" s="925"/>
      <c r="H246" s="925"/>
      <c r="I246" s="925"/>
      <c r="J246" s="1168"/>
      <c r="K246" s="1168"/>
      <c r="L246" s="1168"/>
    </row>
    <row r="247" spans="1:12">
      <c r="A247" s="1084" t="s">
        <v>1415</v>
      </c>
      <c r="B247" s="1170"/>
      <c r="C247" s="771">
        <v>4489</v>
      </c>
      <c r="D247" s="771">
        <v>1</v>
      </c>
      <c r="E247" s="771">
        <v>29</v>
      </c>
      <c r="G247" s="925"/>
      <c r="H247" s="925"/>
      <c r="I247" s="925"/>
      <c r="J247" s="1168"/>
      <c r="K247" s="1168"/>
      <c r="L247" s="1168"/>
    </row>
    <row r="248" spans="1:12">
      <c r="A248" s="926" t="s">
        <v>1416</v>
      </c>
      <c r="B248" s="1171"/>
      <c r="C248" s="771">
        <v>2112</v>
      </c>
      <c r="D248" s="771">
        <v>36</v>
      </c>
      <c r="E248" s="771">
        <v>4099</v>
      </c>
      <c r="G248" s="925"/>
      <c r="H248" s="925"/>
      <c r="I248" s="925"/>
      <c r="J248" s="1168"/>
      <c r="K248" s="1168"/>
      <c r="L248" s="1168"/>
    </row>
    <row r="249" spans="1:12">
      <c r="A249" s="926" t="s">
        <v>1417</v>
      </c>
      <c r="B249" s="1171"/>
      <c r="C249" s="771">
        <v>1887</v>
      </c>
      <c r="D249" s="771">
        <v>3645</v>
      </c>
      <c r="E249" s="771">
        <v>825</v>
      </c>
      <c r="G249" s="925"/>
      <c r="H249" s="925"/>
      <c r="I249" s="925"/>
      <c r="J249" s="1168"/>
      <c r="K249" s="1168"/>
      <c r="L249" s="1168"/>
    </row>
    <row r="250" spans="1:12">
      <c r="A250" s="926" t="s">
        <v>1418</v>
      </c>
      <c r="B250" s="1171"/>
      <c r="C250" s="771">
        <v>1437</v>
      </c>
      <c r="D250" s="771">
        <v>3596</v>
      </c>
      <c r="E250" s="771">
        <v>7044</v>
      </c>
      <c r="G250" s="925"/>
      <c r="H250" s="925"/>
      <c r="I250" s="925"/>
      <c r="J250" s="1168"/>
      <c r="K250" s="1168"/>
      <c r="L250" s="1168"/>
    </row>
    <row r="251" spans="1:12">
      <c r="A251" s="926" t="s">
        <v>1419</v>
      </c>
      <c r="B251" s="1171"/>
      <c r="C251" s="771">
        <v>926</v>
      </c>
      <c r="D251" s="771">
        <v>1726</v>
      </c>
      <c r="E251" s="771">
        <v>622</v>
      </c>
      <c r="G251" s="925"/>
      <c r="H251" s="925"/>
      <c r="I251" s="925"/>
      <c r="J251" s="1168"/>
      <c r="K251" s="1168"/>
      <c r="L251" s="1168"/>
    </row>
    <row r="252" spans="1:12">
      <c r="A252" s="926" t="s">
        <v>1420</v>
      </c>
      <c r="B252" s="1171"/>
      <c r="C252" s="771">
        <v>916</v>
      </c>
      <c r="D252" s="771">
        <v>258</v>
      </c>
      <c r="E252" s="771">
        <v>286</v>
      </c>
      <c r="G252" s="925"/>
      <c r="H252" s="925"/>
      <c r="I252" s="925"/>
      <c r="J252" s="1168"/>
      <c r="K252" s="1168"/>
      <c r="L252" s="1168"/>
    </row>
    <row r="253" spans="1:12">
      <c r="A253" s="926" t="s">
        <v>1421</v>
      </c>
      <c r="B253" s="1171"/>
      <c r="C253" s="771">
        <v>792</v>
      </c>
      <c r="D253" s="771">
        <v>627</v>
      </c>
      <c r="E253" s="771">
        <v>2798</v>
      </c>
      <c r="G253" s="925"/>
      <c r="H253" s="925"/>
      <c r="I253" s="925"/>
      <c r="J253" s="1168"/>
      <c r="K253" s="1168"/>
      <c r="L253" s="1168"/>
    </row>
    <row r="254" spans="1:12">
      <c r="A254" s="926" t="s">
        <v>1422</v>
      </c>
      <c r="B254" s="1171"/>
      <c r="C254" s="771">
        <v>469</v>
      </c>
      <c r="D254" s="771">
        <v>2445</v>
      </c>
      <c r="E254" s="771">
        <v>0</v>
      </c>
      <c r="G254" s="925"/>
      <c r="H254" s="925"/>
      <c r="I254" s="925"/>
      <c r="J254" s="1168"/>
      <c r="K254" s="1168"/>
      <c r="L254" s="1168"/>
    </row>
    <row r="255" spans="1:12">
      <c r="A255" s="926" t="s">
        <v>1423</v>
      </c>
      <c r="B255" s="1171"/>
      <c r="C255" s="771">
        <v>9</v>
      </c>
      <c r="D255" s="771">
        <v>781</v>
      </c>
      <c r="E255" s="771">
        <v>1381</v>
      </c>
      <c r="G255" s="925"/>
      <c r="H255" s="925"/>
      <c r="I255" s="925"/>
      <c r="J255" s="1168"/>
      <c r="K255" s="1168"/>
      <c r="L255" s="1168"/>
    </row>
    <row r="256" spans="1:12">
      <c r="A256" s="926" t="s">
        <v>1424</v>
      </c>
      <c r="B256" s="1171"/>
      <c r="C256" s="771">
        <v>49</v>
      </c>
      <c r="D256" s="771">
        <v>443</v>
      </c>
      <c r="E256" s="771">
        <v>1076</v>
      </c>
      <c r="G256" s="925"/>
      <c r="H256" s="925"/>
      <c r="I256" s="925"/>
      <c r="J256" s="1168"/>
      <c r="K256" s="1168"/>
      <c r="L256" s="1168"/>
    </row>
    <row r="257" spans="1:12">
      <c r="A257" s="926" t="s">
        <v>1425</v>
      </c>
      <c r="B257" s="1171"/>
      <c r="C257" s="771">
        <v>0</v>
      </c>
      <c r="D257" s="771">
        <v>41583</v>
      </c>
      <c r="E257" s="771">
        <v>48038</v>
      </c>
      <c r="G257" s="925"/>
      <c r="H257" s="925"/>
      <c r="I257" s="925"/>
      <c r="J257" s="1168"/>
      <c r="K257" s="1168"/>
      <c r="L257" s="1168"/>
    </row>
    <row r="258" spans="1:12">
      <c r="A258" s="926" t="s">
        <v>1426</v>
      </c>
      <c r="B258" s="1171"/>
      <c r="C258" s="771">
        <v>3044</v>
      </c>
      <c r="D258" s="771">
        <v>3537</v>
      </c>
      <c r="E258" s="771">
        <v>886</v>
      </c>
      <c r="G258" s="925"/>
      <c r="H258" s="925"/>
      <c r="I258" s="925"/>
      <c r="J258" s="1168"/>
      <c r="K258" s="1168"/>
      <c r="L258" s="1168"/>
    </row>
    <row r="259" spans="1:12">
      <c r="A259" s="1172" t="s">
        <v>1427</v>
      </c>
      <c r="B259" s="1171"/>
      <c r="C259" s="771">
        <v>0</v>
      </c>
      <c r="D259" s="771">
        <v>5003</v>
      </c>
      <c r="E259" s="771">
        <v>11075</v>
      </c>
      <c r="G259" s="925"/>
      <c r="H259" s="925"/>
      <c r="I259" s="925"/>
      <c r="J259" s="1168"/>
      <c r="K259" s="1168"/>
      <c r="L259" s="1168"/>
    </row>
    <row r="260" spans="1:12">
      <c r="A260" s="1172" t="s">
        <v>1428</v>
      </c>
      <c r="B260" s="1171"/>
      <c r="C260" s="771">
        <v>0</v>
      </c>
      <c r="D260" s="771">
        <v>47</v>
      </c>
      <c r="E260" s="771">
        <v>2094</v>
      </c>
      <c r="G260" s="925"/>
      <c r="H260" s="925"/>
      <c r="I260" s="925"/>
      <c r="J260" s="1168"/>
      <c r="K260" s="1168"/>
      <c r="L260" s="1168"/>
    </row>
    <row r="261" spans="1:12">
      <c r="A261" s="1172" t="s">
        <v>1429</v>
      </c>
      <c r="B261" s="1171"/>
      <c r="C261" s="771">
        <v>0</v>
      </c>
      <c r="D261" s="771">
        <v>2486</v>
      </c>
      <c r="E261" s="771">
        <v>170</v>
      </c>
      <c r="G261" s="925"/>
      <c r="H261" s="925"/>
      <c r="I261" s="925"/>
      <c r="J261" s="1168"/>
      <c r="K261" s="1168"/>
      <c r="L261" s="1168"/>
    </row>
    <row r="262" spans="1:12">
      <c r="A262" s="1172" t="s">
        <v>1430</v>
      </c>
      <c r="B262" s="1171"/>
      <c r="C262" s="771">
        <v>0</v>
      </c>
      <c r="D262" s="771">
        <v>21341</v>
      </c>
      <c r="E262" s="771">
        <v>70881</v>
      </c>
      <c r="G262" s="925"/>
      <c r="H262" s="925"/>
      <c r="I262" s="925"/>
      <c r="J262" s="1168"/>
      <c r="K262" s="1168"/>
      <c r="L262" s="1168"/>
    </row>
    <row r="263" spans="1:12" ht="15" customHeight="1">
      <c r="A263" s="1173" t="s">
        <v>1431</v>
      </c>
      <c r="B263" s="1174"/>
      <c r="C263" s="772">
        <v>0</v>
      </c>
      <c r="D263" s="772">
        <v>0</v>
      </c>
      <c r="E263" s="772">
        <v>1131</v>
      </c>
      <c r="G263" s="1175"/>
      <c r="H263" s="1175"/>
      <c r="I263" s="1175"/>
      <c r="J263" s="1168"/>
      <c r="K263" s="1168"/>
      <c r="L263" s="1168"/>
    </row>
    <row r="264" spans="1:12">
      <c r="A264" s="1064" t="s">
        <v>1282</v>
      </c>
      <c r="B264" s="1176"/>
      <c r="C264" s="1177"/>
      <c r="D264" s="1177"/>
      <c r="E264" s="893"/>
      <c r="G264" s="893"/>
      <c r="H264" s="893"/>
      <c r="I264" s="893"/>
      <c r="J264" s="893"/>
      <c r="K264" s="893"/>
      <c r="L264" s="893"/>
    </row>
    <row r="265" spans="1:12" ht="14.25" customHeight="1">
      <c r="A265" s="2587" t="s">
        <v>1432</v>
      </c>
      <c r="B265" s="2587"/>
      <c r="C265" s="2587"/>
      <c r="D265" s="2587"/>
      <c r="E265" s="2587"/>
      <c r="G265" s="893"/>
      <c r="H265" s="893"/>
      <c r="I265" s="893"/>
      <c r="J265" s="893"/>
      <c r="K265" s="893"/>
      <c r="L265" s="893"/>
    </row>
    <row r="266" spans="1:12">
      <c r="A266" s="2587"/>
      <c r="B266" s="2587"/>
      <c r="C266" s="2587"/>
      <c r="D266" s="2587"/>
      <c r="E266" s="2587"/>
    </row>
    <row r="267" spans="1:12">
      <c r="A267" s="1064"/>
      <c r="B267" s="1176"/>
      <c r="C267" s="1177"/>
      <c r="D267" s="1177"/>
      <c r="E267" s="893"/>
    </row>
    <row r="268" spans="1:12" ht="15" customHeight="1">
      <c r="A268" s="768" t="s">
        <v>1433</v>
      </c>
      <c r="B268" s="1178"/>
      <c r="C268" s="1178"/>
      <c r="D268" s="1178"/>
      <c r="E268" s="1178"/>
    </row>
    <row r="269" spans="1:12">
      <c r="A269" s="862" t="s">
        <v>1434</v>
      </c>
      <c r="B269" s="1178"/>
      <c r="C269" s="1178"/>
      <c r="D269" s="1178"/>
      <c r="E269" s="1178"/>
    </row>
    <row r="270" spans="1:12">
      <c r="A270" s="1084"/>
      <c r="B270" s="1179"/>
      <c r="C270" s="1179"/>
      <c r="D270" s="1179"/>
      <c r="E270" s="870"/>
    </row>
    <row r="271" spans="1:12">
      <c r="A271" s="1084"/>
      <c r="B271" s="1179"/>
      <c r="C271" s="1179"/>
      <c r="D271" s="1179"/>
      <c r="E271" s="870"/>
    </row>
    <row r="272" spans="1:12">
      <c r="A272" s="1084"/>
      <c r="B272" s="1179"/>
      <c r="C272" s="1179"/>
      <c r="D272" s="1179"/>
      <c r="E272" s="870"/>
    </row>
    <row r="273" spans="1:5">
      <c r="A273" s="1084"/>
      <c r="B273" s="1179"/>
      <c r="C273" s="1179"/>
      <c r="D273" s="1179"/>
      <c r="E273" s="870"/>
    </row>
    <row r="274" spans="1:5">
      <c r="A274" s="1084"/>
      <c r="B274" s="1179"/>
      <c r="C274" s="1179"/>
      <c r="D274" s="1179"/>
      <c r="E274" s="870"/>
    </row>
    <row r="275" spans="1:5">
      <c r="A275" s="1084"/>
      <c r="B275" s="1179"/>
      <c r="C275" s="1179"/>
      <c r="D275" s="1179"/>
      <c r="E275" s="870"/>
    </row>
    <row r="276" spans="1:5">
      <c r="A276" s="1084"/>
      <c r="B276" s="1179"/>
      <c r="C276" s="1179"/>
      <c r="D276" s="1179"/>
      <c r="E276" s="870"/>
    </row>
    <row r="277" spans="1:5">
      <c r="A277" s="1084"/>
      <c r="B277" s="1179"/>
      <c r="C277" s="1179"/>
      <c r="D277" s="1179"/>
      <c r="E277" s="870"/>
    </row>
    <row r="278" spans="1:5">
      <c r="A278" s="1084"/>
      <c r="B278" s="1179"/>
      <c r="C278" s="1179"/>
      <c r="D278" s="1179"/>
      <c r="E278" s="870"/>
    </row>
    <row r="279" spans="1:5">
      <c r="A279" s="1084"/>
      <c r="B279" s="1179"/>
      <c r="C279" s="1179"/>
      <c r="D279" s="1179"/>
      <c r="E279" s="870"/>
    </row>
    <row r="280" spans="1:5">
      <c r="A280" s="1084"/>
      <c r="B280" s="1179"/>
      <c r="C280" s="1179"/>
      <c r="D280" s="1179"/>
      <c r="E280" s="870"/>
    </row>
    <row r="281" spans="1:5">
      <c r="A281" s="1084"/>
      <c r="B281" s="1179"/>
      <c r="C281" s="1179"/>
      <c r="D281" s="1179"/>
      <c r="E281" s="870"/>
    </row>
    <row r="282" spans="1:5">
      <c r="A282" s="1084"/>
      <c r="B282" s="1179"/>
      <c r="C282" s="1179"/>
      <c r="D282" s="1179"/>
      <c r="E282" s="870"/>
    </row>
    <row r="283" spans="1:5">
      <c r="A283" s="1084"/>
      <c r="B283" s="1179"/>
      <c r="C283" s="1179"/>
      <c r="D283" s="1179"/>
      <c r="E283" s="870"/>
    </row>
    <row r="284" spans="1:5">
      <c r="A284" s="1084"/>
      <c r="B284" s="1179"/>
      <c r="C284" s="1179"/>
      <c r="D284" s="1179"/>
      <c r="E284" s="870"/>
    </row>
    <row r="285" spans="1:5">
      <c r="A285" s="1084"/>
      <c r="B285" s="1179"/>
      <c r="C285" s="1179"/>
      <c r="D285" s="1179"/>
      <c r="E285" s="870"/>
    </row>
    <row r="286" spans="1:5">
      <c r="A286" s="1064" t="s">
        <v>1282</v>
      </c>
      <c r="B286" s="1179"/>
      <c r="C286" s="1179"/>
      <c r="D286" s="1179"/>
      <c r="E286" s="870"/>
    </row>
    <row r="287" spans="1:5">
      <c r="A287" s="1084"/>
      <c r="B287" s="1179"/>
      <c r="C287" s="1179"/>
      <c r="D287" s="1179"/>
      <c r="E287" s="870"/>
    </row>
    <row r="288" spans="1:5">
      <c r="A288" s="1084"/>
      <c r="B288" s="1179"/>
      <c r="C288" s="1179"/>
      <c r="D288" s="1179"/>
      <c r="E288" s="870"/>
    </row>
    <row r="289" spans="1:5">
      <c r="A289" s="1084"/>
      <c r="B289" s="1179"/>
      <c r="C289" s="1179"/>
      <c r="D289" s="1179"/>
      <c r="E289" s="870"/>
    </row>
    <row r="290" spans="1:5">
      <c r="A290" s="1084"/>
      <c r="B290" s="1179"/>
      <c r="C290" s="1179"/>
      <c r="D290" s="1179"/>
      <c r="E290" s="870"/>
    </row>
    <row r="291" spans="1:5">
      <c r="A291" s="1084"/>
      <c r="B291" s="1179"/>
      <c r="C291" s="1179"/>
      <c r="D291" s="1179"/>
      <c r="E291" s="870"/>
    </row>
    <row r="292" spans="1:5">
      <c r="A292" s="1084"/>
      <c r="B292" s="1179"/>
      <c r="C292" s="1179"/>
      <c r="D292" s="1179"/>
      <c r="E292" s="870"/>
    </row>
    <row r="293" spans="1:5">
      <c r="A293" s="1084"/>
      <c r="B293" s="1179"/>
      <c r="C293" s="1179"/>
      <c r="D293" s="1179"/>
      <c r="E293" s="870"/>
    </row>
    <row r="294" spans="1:5">
      <c r="A294" s="1084"/>
      <c r="B294" s="1179"/>
      <c r="C294" s="1179"/>
      <c r="D294" s="1179"/>
      <c r="E294" s="870"/>
    </row>
    <row r="295" spans="1:5">
      <c r="A295" s="1084"/>
      <c r="B295" s="1179"/>
      <c r="C295" s="1179"/>
      <c r="D295" s="1179"/>
      <c r="E295" s="870"/>
    </row>
    <row r="296" spans="1:5">
      <c r="A296" s="1084"/>
      <c r="B296" s="1177"/>
      <c r="C296" s="1177"/>
      <c r="D296" s="1177"/>
      <c r="E296" s="870"/>
    </row>
    <row r="297" spans="1:5">
      <c r="A297" s="1180"/>
      <c r="B297" s="1177"/>
      <c r="C297" s="1177"/>
      <c r="D297" s="1177"/>
      <c r="E297" s="870"/>
    </row>
    <row r="298" spans="1:5">
      <c r="A298" s="1180"/>
      <c r="B298" s="1177"/>
      <c r="C298" s="1177"/>
      <c r="D298" s="1177"/>
      <c r="E298" s="870"/>
    </row>
    <row r="299" spans="1:5">
      <c r="A299" s="1180"/>
      <c r="B299" s="1177"/>
      <c r="C299" s="1177"/>
      <c r="D299" s="1177"/>
      <c r="E299" s="870"/>
    </row>
    <row r="300" spans="1:5">
      <c r="A300" s="1180"/>
      <c r="B300" s="1177"/>
      <c r="C300" s="1177"/>
      <c r="D300" s="1177"/>
      <c r="E300" s="870"/>
    </row>
    <row r="301" spans="1:5">
      <c r="A301" s="2588"/>
      <c r="B301" s="2588"/>
      <c r="C301" s="2588"/>
      <c r="D301" s="2588"/>
      <c r="E301" s="870"/>
    </row>
    <row r="302" spans="1:5">
      <c r="A302" s="2582"/>
      <c r="B302" s="2582"/>
      <c r="C302" s="2582"/>
      <c r="D302" s="2582"/>
    </row>
    <row r="303" spans="1:5">
      <c r="A303" s="2582"/>
      <c r="B303" s="2582"/>
      <c r="C303" s="2582"/>
      <c r="D303" s="2582"/>
    </row>
  </sheetData>
  <protectedRanges>
    <protectedRange sqref="L105:L111 L93:L103" name="all_4_4_1_2"/>
    <protectedRange sqref="C169 C152 C177 C183 C141 C171 C159" name="all_5_2"/>
    <protectedRange sqref="B141" name="Range1_1_1_2"/>
    <protectedRange sqref="G93:G103 G105:G111" name="all_4_4_1"/>
  </protectedRanges>
  <mergeCells count="69">
    <mergeCell ref="A2:E2"/>
    <mergeCell ref="D5:D14"/>
    <mergeCell ref="A88:E89"/>
    <mergeCell ref="A92:D92"/>
    <mergeCell ref="H92:K92"/>
    <mergeCell ref="A100:D100"/>
    <mergeCell ref="A101:D101"/>
    <mergeCell ref="A102:D102"/>
    <mergeCell ref="A103:D103"/>
    <mergeCell ref="A104:D104"/>
    <mergeCell ref="A95:D95"/>
    <mergeCell ref="A96:D96"/>
    <mergeCell ref="A97:D97"/>
    <mergeCell ref="A98:D98"/>
    <mergeCell ref="A99:D99"/>
    <mergeCell ref="A93:D93"/>
    <mergeCell ref="B206:C206"/>
    <mergeCell ref="D206:E206"/>
    <mergeCell ref="A106:D106"/>
    <mergeCell ref="A107:D107"/>
    <mergeCell ref="A108:D108"/>
    <mergeCell ref="A109:D109"/>
    <mergeCell ref="A110:D110"/>
    <mergeCell ref="A111:D111"/>
    <mergeCell ref="A112:D112"/>
    <mergeCell ref="B204:C204"/>
    <mergeCell ref="D204:E204"/>
    <mergeCell ref="B205:C205"/>
    <mergeCell ref="D205:E205"/>
    <mergeCell ref="A105:D105"/>
    <mergeCell ref="A94:D94"/>
    <mergeCell ref="B207:C207"/>
    <mergeCell ref="D207:E207"/>
    <mergeCell ref="B208:C208"/>
    <mergeCell ref="D208:E208"/>
    <mergeCell ref="B209:C209"/>
    <mergeCell ref="D209:E209"/>
    <mergeCell ref="B210:C210"/>
    <mergeCell ref="D210:E210"/>
    <mergeCell ref="B211:C211"/>
    <mergeCell ref="D211:E211"/>
    <mergeCell ref="B212:C212"/>
    <mergeCell ref="D212:E212"/>
    <mergeCell ref="B213:C213"/>
    <mergeCell ref="D213:E213"/>
    <mergeCell ref="B214:C214"/>
    <mergeCell ref="D214:E214"/>
    <mergeCell ref="B215:C215"/>
    <mergeCell ref="D215:E215"/>
    <mergeCell ref="B216:C216"/>
    <mergeCell ref="D216:E216"/>
    <mergeCell ref="B217:C217"/>
    <mergeCell ref="D217:E217"/>
    <mergeCell ref="B218:C218"/>
    <mergeCell ref="D218:E218"/>
    <mergeCell ref="B219:C219"/>
    <mergeCell ref="D219:E219"/>
    <mergeCell ref="B220:C220"/>
    <mergeCell ref="D220:E220"/>
    <mergeCell ref="B221:C221"/>
    <mergeCell ref="D221:E221"/>
    <mergeCell ref="A302:D302"/>
    <mergeCell ref="A303:D303"/>
    <mergeCell ref="B222:C222"/>
    <mergeCell ref="D222:E222"/>
    <mergeCell ref="B223:C223"/>
    <mergeCell ref="D223:E223"/>
    <mergeCell ref="A265:E266"/>
    <mergeCell ref="A301:D301"/>
  </mergeCells>
  <pageMargins left="0.70866141732283472" right="0.70866141732283472" top="0.74803149606299213" bottom="0.55118110236220474" header="0.31496062992125984" footer="0.31496062992125984"/>
  <pageSetup paperSize="9" scale="93" orientation="portrait" r:id="rId1"/>
  <headerFooter>
    <oddFooter>&amp;C&amp;P</oddFooter>
  </headerFooter>
  <rowBreaks count="6" manualBreakCount="6">
    <brk id="35" max="16383" man="1"/>
    <brk id="90" max="4" man="1"/>
    <brk id="134" max="4" man="1"/>
    <brk id="186" max="4" man="1"/>
    <brk id="225" max="4" man="1"/>
    <brk id="267" max="4"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80"/>
  </sheetPr>
  <dimension ref="A1:J186"/>
  <sheetViews>
    <sheetView view="pageBreakPreview" topLeftCell="A52" zoomScaleSheetLayoutView="100" workbookViewId="0">
      <selection activeCell="G75" sqref="G75"/>
    </sheetView>
  </sheetViews>
  <sheetFormatPr defaultRowHeight="15" customHeight="1"/>
  <cols>
    <col min="1" max="1" width="46.42578125" style="870" customWidth="1"/>
    <col min="2" max="2" width="9.28515625" style="870" customWidth="1"/>
    <col min="3" max="3" width="11.85546875" style="870" customWidth="1"/>
    <col min="4" max="4" width="10.85546875" style="870" customWidth="1"/>
    <col min="5" max="5" width="13.140625" style="870" customWidth="1"/>
    <col min="6" max="6" width="6.85546875" style="870" customWidth="1"/>
    <col min="7" max="16384" width="9.140625" style="870"/>
  </cols>
  <sheetData>
    <row r="1" spans="1:9" ht="15" customHeight="1">
      <c r="A1" s="1181" t="s">
        <v>1435</v>
      </c>
    </row>
    <row r="2" spans="1:9" ht="205.5" customHeight="1">
      <c r="A2" s="2613" t="s">
        <v>1436</v>
      </c>
      <c r="B2" s="2613"/>
      <c r="C2" s="2613"/>
      <c r="D2" s="2613"/>
      <c r="E2" s="2613"/>
    </row>
    <row r="3" spans="1:9" ht="15" customHeight="1">
      <c r="A3" s="768" t="s">
        <v>1437</v>
      </c>
      <c r="B3" s="1182"/>
      <c r="C3" s="1182"/>
      <c r="D3" s="1182"/>
      <c r="E3" s="1182"/>
    </row>
    <row r="4" spans="1:9" ht="15" customHeight="1">
      <c r="A4" s="2612" t="s">
        <v>1438</v>
      </c>
      <c r="B4" s="2612"/>
      <c r="C4" s="2612"/>
      <c r="D4" s="2612"/>
      <c r="E4" s="2612"/>
      <c r="F4" s="1089"/>
      <c r="G4" s="1089"/>
      <c r="H4" s="862"/>
    </row>
    <row r="5" spans="1:9" ht="15" customHeight="1">
      <c r="A5" s="1089"/>
      <c r="B5" s="1089"/>
      <c r="C5" s="1089"/>
      <c r="D5" s="1089"/>
      <c r="E5" s="1089"/>
      <c r="F5" s="1089"/>
      <c r="G5" s="1089"/>
    </row>
    <row r="6" spans="1:9" ht="15" customHeight="1">
      <c r="A6" s="1089"/>
      <c r="B6" s="1089"/>
      <c r="C6" s="1089"/>
      <c r="D6" s="1089"/>
      <c r="E6" s="1089"/>
      <c r="F6" s="1089"/>
      <c r="G6" s="2194" t="s">
        <v>2210</v>
      </c>
      <c r="H6" s="2171"/>
      <c r="I6" s="2171"/>
    </row>
    <row r="7" spans="1:9" ht="15" customHeight="1">
      <c r="A7" s="1089"/>
      <c r="B7" s="1089"/>
      <c r="C7" s="1089"/>
      <c r="D7" s="1089"/>
      <c r="E7" s="1089"/>
      <c r="F7" s="1089"/>
      <c r="G7" s="1215" t="s">
        <v>1440</v>
      </c>
      <c r="H7" s="809">
        <v>2010</v>
      </c>
      <c r="I7" s="2171"/>
    </row>
    <row r="8" spans="1:9" ht="15" customHeight="1">
      <c r="A8" s="1089"/>
      <c r="B8" s="1089"/>
      <c r="C8" s="1089"/>
      <c r="D8" s="1089"/>
      <c r="E8" s="1089"/>
      <c r="F8" s="1089"/>
      <c r="G8" s="799" t="s">
        <v>14</v>
      </c>
      <c r="H8" s="1219">
        <v>50</v>
      </c>
      <c r="I8" s="2171"/>
    </row>
    <row r="9" spans="1:9" ht="15" customHeight="1">
      <c r="A9" s="1089"/>
      <c r="B9" s="1089"/>
      <c r="C9" s="1089"/>
      <c r="D9" s="1089"/>
      <c r="E9" s="1089"/>
      <c r="F9" s="1089"/>
      <c r="G9" s="801" t="s">
        <v>1441</v>
      </c>
      <c r="H9" s="1220">
        <v>2</v>
      </c>
      <c r="I9" s="2171"/>
    </row>
    <row r="10" spans="1:9" ht="15" customHeight="1">
      <c r="A10" s="1089"/>
      <c r="B10" s="1089"/>
      <c r="C10" s="1089"/>
      <c r="D10" s="1089"/>
      <c r="E10" s="1089"/>
      <c r="F10" s="1089"/>
      <c r="G10" s="801" t="s">
        <v>1443</v>
      </c>
      <c r="H10" s="1220">
        <v>4</v>
      </c>
      <c r="I10" s="2171"/>
    </row>
    <row r="11" spans="1:9" ht="15" customHeight="1">
      <c r="A11" s="1089"/>
      <c r="B11" s="1089"/>
      <c r="C11" s="1089"/>
      <c r="D11" s="1089"/>
      <c r="E11" s="1089"/>
      <c r="F11" s="1089"/>
      <c r="G11" s="801" t="s">
        <v>1445</v>
      </c>
      <c r="H11" s="1220">
        <v>4</v>
      </c>
      <c r="I11" s="2171"/>
    </row>
    <row r="12" spans="1:9" ht="15" customHeight="1">
      <c r="A12" s="1089"/>
      <c r="B12" s="1089"/>
      <c r="C12" s="1089"/>
      <c r="D12" s="1089"/>
      <c r="E12" s="1089"/>
      <c r="F12" s="1089"/>
      <c r="G12" s="801" t="s">
        <v>1446</v>
      </c>
      <c r="H12" s="1220">
        <v>4</v>
      </c>
      <c r="I12" s="2171"/>
    </row>
    <row r="13" spans="1:9" ht="15" customHeight="1">
      <c r="A13" s="1089"/>
      <c r="B13" s="1089"/>
      <c r="C13" s="1089"/>
      <c r="D13" s="1089"/>
      <c r="E13" s="1089"/>
      <c r="F13" s="1089"/>
      <c r="G13" s="801" t="s">
        <v>1442</v>
      </c>
      <c r="H13" s="1220">
        <v>8</v>
      </c>
      <c r="I13" s="2171"/>
    </row>
    <row r="14" spans="1:9" ht="15" customHeight="1">
      <c r="A14" s="1089"/>
      <c r="B14" s="1089"/>
      <c r="C14" s="1089"/>
      <c r="D14" s="1089"/>
      <c r="E14" s="1089"/>
      <c r="F14" s="1089"/>
      <c r="G14" s="801" t="s">
        <v>1447</v>
      </c>
      <c r="H14" s="1220">
        <v>13</v>
      </c>
      <c r="I14" s="2171"/>
    </row>
    <row r="15" spans="1:9" ht="15" customHeight="1">
      <c r="A15" s="1089"/>
      <c r="B15" s="1089"/>
      <c r="C15" s="1089"/>
      <c r="D15" s="1089"/>
      <c r="E15" s="1089"/>
      <c r="F15" s="1089"/>
      <c r="G15" s="814" t="s">
        <v>1444</v>
      </c>
      <c r="H15" s="1224">
        <v>15</v>
      </c>
      <c r="I15" s="2171"/>
    </row>
    <row r="16" spans="1:9" ht="15" customHeight="1">
      <c r="A16" s="1089"/>
      <c r="B16" s="1089"/>
      <c r="C16" s="1089"/>
      <c r="D16" s="1089"/>
      <c r="E16" s="1089"/>
      <c r="F16" s="1089"/>
      <c r="G16" s="2176" t="s">
        <v>2211</v>
      </c>
      <c r="H16" s="2171"/>
      <c r="I16" s="2171"/>
    </row>
    <row r="17" spans="1:7" ht="15" customHeight="1">
      <c r="A17" s="1089"/>
      <c r="B17" s="1089"/>
      <c r="C17" s="1089"/>
      <c r="D17" s="1089"/>
      <c r="E17" s="1089"/>
      <c r="F17" s="1089"/>
      <c r="G17" s="1089"/>
    </row>
    <row r="18" spans="1:7" ht="15" customHeight="1">
      <c r="A18" s="1060"/>
      <c r="B18" s="1060"/>
      <c r="C18" s="1060"/>
      <c r="D18" s="1060"/>
      <c r="E18" s="1060"/>
      <c r="F18" s="1060"/>
      <c r="G18" s="1089"/>
    </row>
    <row r="19" spans="1:7" ht="15" customHeight="1">
      <c r="A19" s="1060"/>
      <c r="B19" s="1060"/>
      <c r="C19" s="1060"/>
      <c r="D19" s="1060"/>
      <c r="E19" s="1060"/>
      <c r="F19" s="1060"/>
      <c r="G19" s="1089"/>
    </row>
    <row r="20" spans="1:7" ht="15" customHeight="1">
      <c r="A20" s="780" t="s">
        <v>969</v>
      </c>
      <c r="B20" s="1060"/>
      <c r="C20" s="1060"/>
      <c r="D20" s="1060"/>
      <c r="E20" s="1060"/>
      <c r="F20" s="1060"/>
      <c r="G20" s="1089"/>
    </row>
    <row r="21" spans="1:7" ht="15" customHeight="1">
      <c r="A21" s="1089"/>
      <c r="B21" s="1089"/>
      <c r="C21" s="1089"/>
      <c r="D21" s="1089"/>
      <c r="E21" s="1089"/>
      <c r="F21" s="1089"/>
      <c r="G21" s="1089"/>
    </row>
    <row r="22" spans="1:7" ht="15" customHeight="1">
      <c r="A22" s="1183" t="s">
        <v>1439</v>
      </c>
      <c r="B22" s="1183"/>
      <c r="C22" s="1183"/>
      <c r="D22" s="1183"/>
      <c r="E22" s="1183"/>
    </row>
    <row r="23" spans="1:7" ht="15" customHeight="1">
      <c r="A23" s="1184" t="s">
        <v>1440</v>
      </c>
      <c r="B23" s="1185">
        <v>2005</v>
      </c>
      <c r="C23" s="1185">
        <v>2008</v>
      </c>
      <c r="D23" s="1185">
        <v>2009</v>
      </c>
      <c r="E23" s="1185">
        <v>2010</v>
      </c>
    </row>
    <row r="24" spans="1:7" ht="15" customHeight="1">
      <c r="A24" s="1186" t="s">
        <v>14</v>
      </c>
      <c r="B24" s="1187">
        <f>SUM(B25:B31)</f>
        <v>42</v>
      </c>
      <c r="C24" s="1187">
        <f>SUM(C25:C31)</f>
        <v>46</v>
      </c>
      <c r="D24" s="1187">
        <f>SUM(D25:D31)</f>
        <v>47</v>
      </c>
      <c r="E24" s="1187">
        <v>50</v>
      </c>
    </row>
    <row r="25" spans="1:7" ht="15" customHeight="1">
      <c r="A25" s="924" t="s">
        <v>1441</v>
      </c>
      <c r="B25" s="1188">
        <v>4</v>
      </c>
      <c r="C25" s="1188">
        <v>4</v>
      </c>
      <c r="D25" s="1188">
        <v>2</v>
      </c>
      <c r="E25" s="1188">
        <v>2</v>
      </c>
    </row>
    <row r="26" spans="1:7" ht="15" customHeight="1">
      <c r="A26" s="924" t="s">
        <v>1442</v>
      </c>
      <c r="B26" s="1188">
        <v>7</v>
      </c>
      <c r="C26" s="1188">
        <v>7</v>
      </c>
      <c r="D26" s="1188">
        <v>8</v>
      </c>
      <c r="E26" s="1188">
        <v>8</v>
      </c>
    </row>
    <row r="27" spans="1:7" ht="15" customHeight="1">
      <c r="A27" s="924" t="s">
        <v>1443</v>
      </c>
      <c r="B27" s="1188">
        <v>4</v>
      </c>
      <c r="C27" s="1188">
        <v>4</v>
      </c>
      <c r="D27" s="1188">
        <v>4</v>
      </c>
      <c r="E27" s="1188">
        <v>4</v>
      </c>
    </row>
    <row r="28" spans="1:7" ht="15" customHeight="1">
      <c r="A28" s="924" t="s">
        <v>1444</v>
      </c>
      <c r="B28" s="1188">
        <v>10</v>
      </c>
      <c r="C28" s="1188">
        <v>12</v>
      </c>
      <c r="D28" s="1188">
        <v>13</v>
      </c>
      <c r="E28" s="1188">
        <v>15</v>
      </c>
    </row>
    <row r="29" spans="1:7" ht="15" customHeight="1">
      <c r="A29" s="924" t="s">
        <v>1445</v>
      </c>
      <c r="B29" s="1188">
        <v>1</v>
      </c>
      <c r="C29" s="1188">
        <v>2</v>
      </c>
      <c r="D29" s="1188">
        <v>3</v>
      </c>
      <c r="E29" s="1188">
        <v>4</v>
      </c>
    </row>
    <row r="30" spans="1:7" ht="15" customHeight="1">
      <c r="A30" s="924" t="s">
        <v>1446</v>
      </c>
      <c r="B30" s="1188">
        <v>3</v>
      </c>
      <c r="C30" s="1188">
        <v>4</v>
      </c>
      <c r="D30" s="1188">
        <v>4</v>
      </c>
      <c r="E30" s="1188">
        <v>4</v>
      </c>
    </row>
    <row r="31" spans="1:7" ht="15" customHeight="1">
      <c r="A31" s="1045" t="s">
        <v>1447</v>
      </c>
      <c r="B31" s="1189">
        <v>13</v>
      </c>
      <c r="C31" s="1189">
        <v>13</v>
      </c>
      <c r="D31" s="1189">
        <v>13</v>
      </c>
      <c r="E31" s="1189">
        <v>13</v>
      </c>
    </row>
    <row r="32" spans="1:7" ht="15" customHeight="1">
      <c r="A32" s="1190" t="s">
        <v>1448</v>
      </c>
      <c r="B32" s="997"/>
      <c r="C32" s="997"/>
      <c r="D32" s="997"/>
      <c r="E32" s="997"/>
      <c r="F32" s="997"/>
    </row>
    <row r="33" spans="1:7" ht="15" customHeight="1">
      <c r="A33" s="1191"/>
      <c r="B33" s="1191"/>
      <c r="C33" s="1191"/>
      <c r="D33" s="1191"/>
      <c r="E33" s="1191"/>
      <c r="F33" s="1191"/>
    </row>
    <row r="34" spans="1:7" ht="15" customHeight="1">
      <c r="A34" s="2614" t="s">
        <v>1449</v>
      </c>
      <c r="B34" s="2614"/>
      <c r="C34" s="2614"/>
      <c r="D34" s="2614"/>
      <c r="E34" s="2614"/>
      <c r="F34" s="1191"/>
    </row>
    <row r="35" spans="1:7" ht="15" customHeight="1">
      <c r="A35" s="2615"/>
      <c r="B35" s="2615"/>
      <c r="C35" s="2615"/>
      <c r="D35" s="2615"/>
      <c r="E35" s="2615"/>
      <c r="F35" s="1192"/>
      <c r="G35" s="1192"/>
    </row>
    <row r="36" spans="1:7" ht="15" customHeight="1">
      <c r="A36" s="2616" t="s">
        <v>1450</v>
      </c>
      <c r="B36" s="2618" t="s">
        <v>1451</v>
      </c>
      <c r="C36" s="2620" t="s">
        <v>1452</v>
      </c>
      <c r="D36" s="2620"/>
      <c r="E36" s="2620"/>
    </row>
    <row r="37" spans="1:7" ht="15" customHeight="1">
      <c r="A37" s="2617"/>
      <c r="B37" s="2619"/>
      <c r="C37" s="1185" t="s">
        <v>1453</v>
      </c>
      <c r="D37" s="1185" t="s">
        <v>1454</v>
      </c>
      <c r="E37" s="1185" t="s">
        <v>14</v>
      </c>
    </row>
    <row r="38" spans="1:7" ht="15" customHeight="1">
      <c r="A38" s="1186" t="s">
        <v>14</v>
      </c>
      <c r="B38" s="1187">
        <v>50</v>
      </c>
      <c r="C38" s="1187">
        <v>23594</v>
      </c>
      <c r="D38" s="1187">
        <v>3022</v>
      </c>
      <c r="E38" s="1187">
        <v>26616</v>
      </c>
    </row>
    <row r="39" spans="1:7" ht="15" customHeight="1">
      <c r="A39" s="924" t="s">
        <v>1441</v>
      </c>
      <c r="B39" s="1188">
        <v>2</v>
      </c>
      <c r="C39" s="1188">
        <v>31</v>
      </c>
      <c r="D39" s="1188">
        <v>0</v>
      </c>
      <c r="E39" s="1188">
        <v>31</v>
      </c>
    </row>
    <row r="40" spans="1:7" ht="15" customHeight="1">
      <c r="A40" s="924" t="s">
        <v>1442</v>
      </c>
      <c r="B40" s="1188">
        <v>8</v>
      </c>
      <c r="C40" s="1188">
        <v>11522</v>
      </c>
      <c r="D40" s="1188">
        <v>2301</v>
      </c>
      <c r="E40" s="1188">
        <v>13823</v>
      </c>
    </row>
    <row r="41" spans="1:7" ht="15" customHeight="1">
      <c r="A41" s="924" t="s">
        <v>1443</v>
      </c>
      <c r="B41" s="1188">
        <v>4</v>
      </c>
      <c r="C41" s="1188">
        <v>1951</v>
      </c>
      <c r="D41" s="1188">
        <v>168</v>
      </c>
      <c r="E41" s="1188">
        <v>2119</v>
      </c>
    </row>
    <row r="42" spans="1:7" ht="15" customHeight="1">
      <c r="A42" s="924" t="s">
        <v>1444</v>
      </c>
      <c r="B42" s="1188">
        <v>15</v>
      </c>
      <c r="C42" s="1188">
        <v>1090</v>
      </c>
      <c r="D42" s="1188">
        <v>371</v>
      </c>
      <c r="E42" s="1188">
        <v>1461</v>
      </c>
    </row>
    <row r="43" spans="1:7" ht="15" customHeight="1">
      <c r="A43" s="924" t="s">
        <v>1445</v>
      </c>
      <c r="B43" s="1188">
        <v>4</v>
      </c>
      <c r="C43" s="1188">
        <v>283</v>
      </c>
      <c r="D43" s="1188">
        <v>126</v>
      </c>
      <c r="E43" s="1188">
        <v>409</v>
      </c>
    </row>
    <row r="44" spans="1:7" ht="15" customHeight="1">
      <c r="A44" s="924" t="s">
        <v>1446</v>
      </c>
      <c r="B44" s="1188">
        <v>4</v>
      </c>
      <c r="C44" s="1188">
        <v>132</v>
      </c>
      <c r="D44" s="1188">
        <v>56</v>
      </c>
      <c r="E44" s="1188">
        <v>188</v>
      </c>
    </row>
    <row r="45" spans="1:7" ht="15" customHeight="1">
      <c r="A45" s="1045" t="s">
        <v>1447</v>
      </c>
      <c r="B45" s="1189">
        <v>13</v>
      </c>
      <c r="C45" s="1189">
        <v>8585</v>
      </c>
      <c r="D45" s="1189">
        <v>0</v>
      </c>
      <c r="E45" s="1188">
        <v>8585</v>
      </c>
    </row>
    <row r="46" spans="1:7" ht="15" customHeight="1">
      <c r="A46" s="1190" t="s">
        <v>1448</v>
      </c>
      <c r="B46" s="1190"/>
      <c r="C46" s="1190"/>
      <c r="D46" s="1190"/>
      <c r="E46" s="1190"/>
    </row>
    <row r="47" spans="1:7" ht="15" customHeight="1">
      <c r="A47" s="1089"/>
      <c r="B47" s="1089"/>
      <c r="C47" s="1089"/>
      <c r="D47" s="1089"/>
      <c r="E47" s="1089"/>
    </row>
    <row r="48" spans="1:7" ht="15" customHeight="1">
      <c r="A48" s="1193" t="s">
        <v>1455</v>
      </c>
      <c r="B48" s="1193"/>
      <c r="C48" s="1193"/>
      <c r="D48" s="1193"/>
      <c r="E48" s="1193"/>
    </row>
    <row r="49" spans="1:5" ht="15" customHeight="1">
      <c r="A49" s="1194" t="s">
        <v>1456</v>
      </c>
      <c r="B49" s="922"/>
      <c r="C49" s="922"/>
      <c r="D49" s="922"/>
      <c r="E49" s="922"/>
    </row>
    <row r="50" spans="1:5" ht="15" customHeight="1">
      <c r="A50" s="1184" t="s">
        <v>1457</v>
      </c>
      <c r="B50" s="1185" t="s">
        <v>1458</v>
      </c>
      <c r="C50" s="2621" t="s">
        <v>1459</v>
      </c>
      <c r="D50" s="2621"/>
      <c r="E50" s="1195" t="s">
        <v>1460</v>
      </c>
    </row>
    <row r="51" spans="1:5" ht="15" customHeight="1">
      <c r="A51" s="923" t="s">
        <v>14</v>
      </c>
      <c r="B51" s="949">
        <v>11814</v>
      </c>
      <c r="C51" s="2622">
        <v>630347645</v>
      </c>
      <c r="D51" s="2622"/>
      <c r="E51" s="880">
        <v>100</v>
      </c>
    </row>
    <row r="52" spans="1:5" ht="15" customHeight="1">
      <c r="A52" s="924" t="s">
        <v>1461</v>
      </c>
      <c r="B52" s="877">
        <v>1131</v>
      </c>
      <c r="C52" s="2603">
        <v>78748206</v>
      </c>
      <c r="D52" s="2603"/>
      <c r="E52" s="880">
        <v>9.5733875063484</v>
      </c>
    </row>
    <row r="53" spans="1:5" ht="15" customHeight="1">
      <c r="A53" s="924" t="s">
        <v>1462</v>
      </c>
      <c r="B53" s="877">
        <v>698</v>
      </c>
      <c r="C53" s="2603">
        <v>31822336</v>
      </c>
      <c r="D53" s="2603"/>
      <c r="E53" s="880">
        <v>5.9082444557304896</v>
      </c>
    </row>
    <row r="54" spans="1:5" ht="15" customHeight="1">
      <c r="A54" s="924" t="s">
        <v>1463</v>
      </c>
      <c r="B54" s="877">
        <v>386</v>
      </c>
      <c r="C54" s="2603">
        <v>19732574</v>
      </c>
      <c r="D54" s="2603"/>
      <c r="E54" s="880">
        <v>3.2673099712205862</v>
      </c>
    </row>
    <row r="55" spans="1:5" ht="15" customHeight="1">
      <c r="A55" s="924" t="s">
        <v>1464</v>
      </c>
      <c r="B55" s="877">
        <v>687</v>
      </c>
      <c r="C55" s="2603">
        <v>37658953</v>
      </c>
      <c r="D55" s="2603"/>
      <c r="E55" s="880">
        <v>5.8151345860843069</v>
      </c>
    </row>
    <row r="56" spans="1:5" ht="15" customHeight="1">
      <c r="A56" s="924" t="s">
        <v>1465</v>
      </c>
      <c r="B56" s="877">
        <v>18</v>
      </c>
      <c r="C56" s="2603">
        <v>1554000</v>
      </c>
      <c r="D56" s="2603"/>
      <c r="E56" s="880">
        <v>0.15236160487557138</v>
      </c>
    </row>
    <row r="57" spans="1:5" ht="15" customHeight="1">
      <c r="A57" s="924" t="s">
        <v>1466</v>
      </c>
      <c r="B57" s="877">
        <v>386</v>
      </c>
      <c r="C57" s="2603">
        <v>21970440</v>
      </c>
      <c r="D57" s="2603"/>
      <c r="E57" s="880">
        <v>3.2673099712205862</v>
      </c>
    </row>
    <row r="58" spans="1:5" ht="15" customHeight="1">
      <c r="A58" s="924" t="s">
        <v>1467</v>
      </c>
      <c r="B58" s="877">
        <v>0</v>
      </c>
      <c r="C58" s="2603">
        <v>0</v>
      </c>
      <c r="D58" s="2603"/>
      <c r="E58" s="880">
        <v>0</v>
      </c>
    </row>
    <row r="59" spans="1:5" ht="15" customHeight="1">
      <c r="A59" s="924" t="s">
        <v>1468</v>
      </c>
      <c r="B59" s="877">
        <v>93</v>
      </c>
      <c r="C59" s="2603">
        <v>8561620</v>
      </c>
      <c r="D59" s="2603"/>
      <c r="E59" s="880">
        <v>0.78720162519045211</v>
      </c>
    </row>
    <row r="60" spans="1:5" ht="15" customHeight="1">
      <c r="A60" s="924" t="s">
        <v>1469</v>
      </c>
      <c r="B60" s="877">
        <v>13</v>
      </c>
      <c r="C60" s="2603">
        <v>1544400</v>
      </c>
      <c r="D60" s="2603"/>
      <c r="E60" s="880">
        <v>0.1100389368545793</v>
      </c>
    </row>
    <row r="61" spans="1:5" ht="15" customHeight="1">
      <c r="A61" s="924" t="s">
        <v>1470</v>
      </c>
      <c r="B61" s="877">
        <v>1181</v>
      </c>
      <c r="C61" s="2603">
        <v>58537128</v>
      </c>
      <c r="D61" s="2603"/>
      <c r="E61" s="880">
        <v>9.9966141865583218</v>
      </c>
    </row>
    <row r="62" spans="1:5" ht="15" customHeight="1">
      <c r="A62" s="924" t="s">
        <v>1471</v>
      </c>
      <c r="B62" s="877">
        <v>14</v>
      </c>
      <c r="C62" s="2603">
        <v>674300</v>
      </c>
      <c r="D62" s="2603"/>
      <c r="E62" s="880">
        <v>0.11850347045877772</v>
      </c>
    </row>
    <row r="63" spans="1:5" ht="15" customHeight="1">
      <c r="A63" s="924" t="s">
        <v>1472</v>
      </c>
      <c r="B63" s="877">
        <v>1177</v>
      </c>
      <c r="C63" s="2603">
        <v>59603470</v>
      </c>
      <c r="D63" s="2603"/>
      <c r="E63" s="880">
        <v>9.9627560521415273</v>
      </c>
    </row>
    <row r="64" spans="1:5" ht="15" customHeight="1">
      <c r="A64" s="924" t="s">
        <v>1473</v>
      </c>
      <c r="B64" s="877">
        <v>3249</v>
      </c>
      <c r="C64" s="2603">
        <v>185319677</v>
      </c>
      <c r="D64" s="2603"/>
      <c r="E64" s="880">
        <v>27.501269680040629</v>
      </c>
    </row>
    <row r="65" spans="1:10" ht="15" customHeight="1">
      <c r="A65" s="1045" t="s">
        <v>1474</v>
      </c>
      <c r="B65" s="961">
        <v>2781</v>
      </c>
      <c r="C65" s="2605">
        <v>124620541</v>
      </c>
      <c r="D65" s="2605"/>
      <c r="E65" s="976">
        <v>23.539867953275774</v>
      </c>
    </row>
    <row r="66" spans="1:10" ht="15" customHeight="1">
      <c r="A66" s="1190" t="s">
        <v>1475</v>
      </c>
      <c r="B66" s="1196"/>
      <c r="C66" s="1197"/>
      <c r="D66" s="1197"/>
    </row>
    <row r="67" spans="1:10" ht="15" customHeight="1">
      <c r="A67" s="1089"/>
      <c r="B67" s="1089"/>
      <c r="C67" s="1089"/>
      <c r="D67" s="1089"/>
      <c r="E67" s="1089"/>
    </row>
    <row r="68" spans="1:10" ht="15" customHeight="1">
      <c r="A68" s="768" t="s">
        <v>1476</v>
      </c>
    </row>
    <row r="69" spans="1:10" ht="15" customHeight="1">
      <c r="A69" s="2612" t="s">
        <v>1477</v>
      </c>
      <c r="B69" s="2612"/>
      <c r="C69" s="2612"/>
      <c r="D69" s="2612"/>
      <c r="E69" s="2612"/>
      <c r="G69" s="1225" t="s">
        <v>14</v>
      </c>
      <c r="H69" s="1219">
        <v>11814</v>
      </c>
      <c r="I69" s="1219">
        <v>630347645</v>
      </c>
      <c r="J69" s="1029">
        <v>100</v>
      </c>
    </row>
    <row r="70" spans="1:10" ht="15" customHeight="1">
      <c r="A70" s="1089"/>
      <c r="B70" s="1089"/>
      <c r="C70" s="1089"/>
      <c r="D70" s="1089"/>
      <c r="E70" s="1089"/>
      <c r="G70" s="801" t="s">
        <v>1473</v>
      </c>
      <c r="H70" s="1220">
        <v>3249</v>
      </c>
      <c r="I70" s="1220">
        <v>185319677</v>
      </c>
      <c r="J70" s="1029">
        <v>27.501269680040629</v>
      </c>
    </row>
    <row r="71" spans="1:10" ht="15" customHeight="1">
      <c r="A71" s="1089"/>
      <c r="B71" s="1089"/>
      <c r="C71" s="1089"/>
      <c r="D71" s="1089"/>
      <c r="E71" s="1089"/>
      <c r="G71" s="801" t="s">
        <v>1474</v>
      </c>
      <c r="H71" s="1220">
        <v>2781</v>
      </c>
      <c r="I71" s="1220">
        <v>124620541</v>
      </c>
      <c r="J71" s="1029">
        <v>23.539867953275774</v>
      </c>
    </row>
    <row r="72" spans="1:10" ht="15" customHeight="1">
      <c r="A72" s="1089"/>
      <c r="B72" s="1089"/>
      <c r="C72" s="1089"/>
      <c r="D72" s="1089"/>
      <c r="E72" s="1089"/>
      <c r="G72" s="801" t="s">
        <v>1470</v>
      </c>
      <c r="H72" s="1220">
        <v>1181</v>
      </c>
      <c r="I72" s="1220">
        <v>58537128</v>
      </c>
      <c r="J72" s="1029">
        <v>9.9966141865583218</v>
      </c>
    </row>
    <row r="73" spans="1:10" ht="15" customHeight="1">
      <c r="A73" s="1089"/>
      <c r="B73" s="1089"/>
      <c r="C73" s="1089"/>
      <c r="D73" s="1089"/>
      <c r="E73" s="1089"/>
      <c r="G73" s="801" t="s">
        <v>1472</v>
      </c>
      <c r="H73" s="1220">
        <v>1177</v>
      </c>
      <c r="I73" s="1220">
        <v>59603470</v>
      </c>
      <c r="J73" s="1029">
        <v>9.9627560521415273</v>
      </c>
    </row>
    <row r="74" spans="1:10" ht="15" customHeight="1">
      <c r="A74" s="1089"/>
      <c r="B74" s="1089"/>
      <c r="C74" s="1089"/>
      <c r="D74" s="1089"/>
      <c r="E74" s="1089"/>
      <c r="G74" s="801" t="s">
        <v>1461</v>
      </c>
      <c r="H74" s="1220">
        <v>1131</v>
      </c>
      <c r="I74" s="1220">
        <v>78748206</v>
      </c>
      <c r="J74" s="1029">
        <v>9.5733875063484</v>
      </c>
    </row>
    <row r="75" spans="1:10" ht="15" customHeight="1">
      <c r="A75" s="1089"/>
      <c r="B75" s="1089"/>
      <c r="C75" s="1089"/>
      <c r="D75" s="1089"/>
      <c r="E75" s="1089"/>
      <c r="G75" s="801" t="s">
        <v>1462</v>
      </c>
      <c r="H75" s="1220">
        <v>698</v>
      </c>
      <c r="I75" s="1220">
        <v>31822336</v>
      </c>
      <c r="J75" s="1029">
        <v>5.9082444557304896</v>
      </c>
    </row>
    <row r="76" spans="1:10" ht="15" customHeight="1">
      <c r="A76" s="1089"/>
      <c r="B76" s="1089"/>
      <c r="C76" s="1089"/>
      <c r="D76" s="1089"/>
      <c r="E76" s="1089"/>
      <c r="G76" s="801" t="s">
        <v>1464</v>
      </c>
      <c r="H76" s="1220">
        <v>687</v>
      </c>
      <c r="I76" s="1220">
        <v>37658953</v>
      </c>
      <c r="J76" s="1029">
        <v>5.8151345860843069</v>
      </c>
    </row>
    <row r="77" spans="1:10" ht="15" customHeight="1">
      <c r="A77" s="1089"/>
      <c r="B77" s="1089"/>
      <c r="C77" s="1089"/>
      <c r="D77" s="1089"/>
      <c r="E77" s="1089"/>
      <c r="G77" s="801" t="s">
        <v>1463</v>
      </c>
      <c r="H77" s="1220">
        <v>386</v>
      </c>
      <c r="I77" s="1220">
        <v>19732574</v>
      </c>
      <c r="J77" s="1029">
        <v>3.2673099712205862</v>
      </c>
    </row>
    <row r="78" spans="1:10" ht="15" customHeight="1">
      <c r="A78" s="1089"/>
      <c r="B78" s="1089"/>
      <c r="C78" s="1089"/>
      <c r="D78" s="1089"/>
      <c r="E78" s="1089"/>
      <c r="G78" s="801" t="s">
        <v>1466</v>
      </c>
      <c r="H78" s="1220">
        <v>386</v>
      </c>
      <c r="I78" s="1220">
        <v>21970440</v>
      </c>
      <c r="J78" s="1029">
        <v>3.2673099712205862</v>
      </c>
    </row>
    <row r="79" spans="1:10" ht="15" customHeight="1">
      <c r="A79" s="1089"/>
      <c r="B79" s="1089"/>
      <c r="C79" s="1089"/>
      <c r="D79" s="1089"/>
      <c r="E79" s="1089"/>
      <c r="G79" s="801" t="s">
        <v>1468</v>
      </c>
      <c r="H79" s="1220">
        <v>93</v>
      </c>
      <c r="I79" s="1220">
        <v>8561620</v>
      </c>
      <c r="J79" s="1029">
        <v>0.78720162519045211</v>
      </c>
    </row>
    <row r="80" spans="1:10" ht="15" customHeight="1">
      <c r="A80" s="1089"/>
      <c r="B80" s="1089"/>
      <c r="C80" s="1089"/>
      <c r="D80" s="1089"/>
      <c r="E80" s="1089"/>
      <c r="G80" s="801" t="s">
        <v>1465</v>
      </c>
      <c r="H80" s="1220">
        <v>18</v>
      </c>
      <c r="I80" s="1220">
        <v>1554000</v>
      </c>
      <c r="J80" s="1029">
        <v>0.15236160487557138</v>
      </c>
    </row>
    <row r="81" spans="1:10" ht="15" customHeight="1">
      <c r="A81" s="1089"/>
      <c r="B81" s="1089"/>
      <c r="C81" s="1089"/>
      <c r="D81" s="1089"/>
      <c r="E81" s="1089"/>
      <c r="G81" s="801" t="s">
        <v>1471</v>
      </c>
      <c r="H81" s="1220">
        <v>14</v>
      </c>
      <c r="I81" s="1220">
        <v>674300</v>
      </c>
      <c r="J81" s="1029">
        <v>0.11850347045877772</v>
      </c>
    </row>
    <row r="82" spans="1:10" ht="15" customHeight="1">
      <c r="A82" s="1089"/>
      <c r="B82" s="1089"/>
      <c r="C82" s="1089"/>
      <c r="D82" s="1089"/>
      <c r="E82" s="1089"/>
      <c r="G82" s="801" t="s">
        <v>1469</v>
      </c>
      <c r="H82" s="1220">
        <v>13</v>
      </c>
      <c r="I82" s="1220">
        <v>1544400</v>
      </c>
      <c r="J82" s="1029">
        <v>0.1100389368545793</v>
      </c>
    </row>
    <row r="83" spans="1:10" ht="15" customHeight="1">
      <c r="A83" s="1089"/>
      <c r="B83" s="1089"/>
      <c r="C83" s="1089"/>
      <c r="D83" s="1089"/>
      <c r="E83" s="1089"/>
      <c r="G83" s="814" t="s">
        <v>1467</v>
      </c>
      <c r="H83" s="1224">
        <v>0</v>
      </c>
      <c r="I83" s="1224">
        <v>0</v>
      </c>
      <c r="J83" s="2195">
        <v>0</v>
      </c>
    </row>
    <row r="84" spans="1:10" ht="15" customHeight="1">
      <c r="A84" s="1089"/>
      <c r="B84" s="1089"/>
      <c r="C84" s="1089"/>
      <c r="D84" s="1089"/>
      <c r="E84" s="1089"/>
    </row>
    <row r="85" spans="1:10" ht="15" customHeight="1">
      <c r="A85" s="1089"/>
      <c r="B85" s="1089"/>
      <c r="C85" s="1089"/>
      <c r="D85" s="1089"/>
      <c r="E85" s="1089"/>
    </row>
    <row r="86" spans="1:10" ht="15" customHeight="1">
      <c r="A86" s="780" t="s">
        <v>969</v>
      </c>
      <c r="B86" s="1089"/>
      <c r="C86" s="1089"/>
      <c r="D86" s="1089"/>
      <c r="E86" s="1089"/>
    </row>
    <row r="87" spans="1:10" ht="15" customHeight="1">
      <c r="A87" s="1089"/>
      <c r="B87" s="1089"/>
      <c r="C87" s="1089"/>
      <c r="D87" s="1089"/>
      <c r="E87" s="1089"/>
    </row>
    <row r="88" spans="1:10" s="1199" customFormat="1" ht="15" customHeight="1">
      <c r="A88" s="895" t="s">
        <v>1478</v>
      </c>
      <c r="B88" s="1198"/>
      <c r="C88" s="1198"/>
      <c r="D88" s="1198"/>
      <c r="E88" s="1198"/>
    </row>
    <row r="89" spans="1:10" ht="15" customHeight="1">
      <c r="A89" s="1194" t="s">
        <v>1479</v>
      </c>
      <c r="B89" s="922"/>
      <c r="C89" s="922"/>
      <c r="D89" s="922"/>
      <c r="E89" s="922"/>
    </row>
    <row r="90" spans="1:10" ht="15" customHeight="1">
      <c r="A90" s="1184" t="s">
        <v>688</v>
      </c>
      <c r="B90" s="2611" t="s">
        <v>1458</v>
      </c>
      <c r="C90" s="2611"/>
      <c r="D90" s="2611" t="s">
        <v>1480</v>
      </c>
      <c r="E90" s="2611"/>
    </row>
    <row r="91" spans="1:10" ht="15" customHeight="1">
      <c r="A91" s="1186" t="s">
        <v>14</v>
      </c>
      <c r="B91" s="2609" t="s">
        <v>1046</v>
      </c>
      <c r="C91" s="2609"/>
      <c r="D91" s="2610">
        <v>630.34764500000006</v>
      </c>
      <c r="E91" s="2610"/>
    </row>
    <row r="92" spans="1:10" ht="15" customHeight="1">
      <c r="A92" s="924" t="s">
        <v>581</v>
      </c>
      <c r="B92" s="2603">
        <v>10884</v>
      </c>
      <c r="C92" s="2603"/>
      <c r="D92" s="2604">
        <v>51.730066000000001</v>
      </c>
      <c r="E92" s="2604"/>
    </row>
    <row r="93" spans="1:10" ht="15" customHeight="1">
      <c r="A93" s="924" t="s">
        <v>582</v>
      </c>
      <c r="B93" s="2603">
        <v>10929</v>
      </c>
      <c r="C93" s="2603"/>
      <c r="D93" s="2604">
        <v>51.750275000000002</v>
      </c>
      <c r="E93" s="2604"/>
    </row>
    <row r="94" spans="1:10" ht="15" customHeight="1">
      <c r="A94" s="924" t="s">
        <v>583</v>
      </c>
      <c r="B94" s="2603">
        <v>10952</v>
      </c>
      <c r="C94" s="2603"/>
      <c r="D94" s="2604">
        <v>51.813831999999998</v>
      </c>
      <c r="E94" s="2604"/>
    </row>
    <row r="95" spans="1:10" ht="15" customHeight="1">
      <c r="A95" s="924" t="s">
        <v>584</v>
      </c>
      <c r="B95" s="2603">
        <v>10993</v>
      </c>
      <c r="C95" s="2603"/>
      <c r="D95" s="2604">
        <v>51.875906000000001</v>
      </c>
      <c r="E95" s="2604"/>
    </row>
    <row r="96" spans="1:10" ht="15" customHeight="1">
      <c r="A96" s="924" t="s">
        <v>585</v>
      </c>
      <c r="B96" s="2603">
        <v>11010</v>
      </c>
      <c r="C96" s="2603"/>
      <c r="D96" s="2604">
        <v>51.938611999999999</v>
      </c>
      <c r="E96" s="2604"/>
    </row>
    <row r="97" spans="1:7" ht="15" customHeight="1">
      <c r="A97" s="924" t="s">
        <v>586</v>
      </c>
      <c r="B97" s="2603">
        <v>11059</v>
      </c>
      <c r="C97" s="2603"/>
      <c r="D97" s="2604">
        <v>52.079614999999997</v>
      </c>
      <c r="E97" s="2604"/>
    </row>
    <row r="98" spans="1:7" ht="15" customHeight="1">
      <c r="A98" s="924" t="s">
        <v>587</v>
      </c>
      <c r="B98" s="2603">
        <v>11100</v>
      </c>
      <c r="C98" s="2603"/>
      <c r="D98" s="2604">
        <v>52.110712999999997</v>
      </c>
      <c r="E98" s="2604"/>
    </row>
    <row r="99" spans="1:7" ht="15" customHeight="1">
      <c r="A99" s="924" t="s">
        <v>588</v>
      </c>
      <c r="B99" s="2603">
        <v>11164</v>
      </c>
      <c r="C99" s="2603"/>
      <c r="D99" s="2604">
        <v>52.397370000000002</v>
      </c>
      <c r="E99" s="2604"/>
    </row>
    <row r="100" spans="1:7" ht="15" customHeight="1">
      <c r="A100" s="924" t="s">
        <v>589</v>
      </c>
      <c r="B100" s="2603">
        <v>11231</v>
      </c>
      <c r="C100" s="2603"/>
      <c r="D100" s="2604">
        <v>52.702756999999998</v>
      </c>
      <c r="E100" s="2604"/>
    </row>
    <row r="101" spans="1:7" ht="15" customHeight="1">
      <c r="A101" s="924" t="s">
        <v>590</v>
      </c>
      <c r="B101" s="2603">
        <v>11319</v>
      </c>
      <c r="C101" s="2603"/>
      <c r="D101" s="2604">
        <v>53.120812000000001</v>
      </c>
      <c r="E101" s="2604"/>
    </row>
    <row r="102" spans="1:7" ht="15" customHeight="1">
      <c r="A102" s="924" t="s">
        <v>591</v>
      </c>
      <c r="B102" s="2603">
        <v>11440</v>
      </c>
      <c r="C102" s="2603"/>
      <c r="D102" s="2604">
        <v>53.703890000000001</v>
      </c>
      <c r="E102" s="2604"/>
    </row>
    <row r="103" spans="1:7" ht="15" customHeight="1">
      <c r="A103" s="1045" t="s">
        <v>592</v>
      </c>
      <c r="B103" s="2605">
        <v>11814</v>
      </c>
      <c r="C103" s="2605"/>
      <c r="D103" s="2606">
        <v>55.123797000000003</v>
      </c>
      <c r="E103" s="2606"/>
    </row>
    <row r="104" spans="1:7" ht="15" customHeight="1">
      <c r="A104" s="1190" t="s">
        <v>1448</v>
      </c>
      <c r="B104" s="1197"/>
      <c r="C104" s="1197"/>
      <c r="D104" s="1197"/>
    </row>
    <row r="105" spans="1:7" ht="15" customHeight="1">
      <c r="F105" s="1192"/>
      <c r="G105" s="1192"/>
    </row>
    <row r="106" spans="1:7" ht="15" customHeight="1">
      <c r="A106" s="2601" t="s">
        <v>1481</v>
      </c>
      <c r="B106" s="2601"/>
      <c r="C106" s="2601"/>
      <c r="D106" s="2601"/>
      <c r="E106" s="2601"/>
      <c r="F106" s="1192"/>
      <c r="G106" s="1192"/>
    </row>
    <row r="107" spans="1:7" ht="15" customHeight="1">
      <c r="A107" s="2602"/>
      <c r="B107" s="2602"/>
      <c r="C107" s="2602"/>
      <c r="D107" s="2602"/>
      <c r="E107" s="2602"/>
    </row>
    <row r="108" spans="1:7" ht="15" customHeight="1">
      <c r="A108" s="1184" t="s">
        <v>82</v>
      </c>
      <c r="B108" s="1185">
        <v>2005</v>
      </c>
      <c r="C108" s="1185">
        <v>2008</v>
      </c>
      <c r="D108" s="1185">
        <v>2009</v>
      </c>
      <c r="E108" s="1185">
        <v>2010</v>
      </c>
    </row>
    <row r="109" spans="1:7" ht="15" customHeight="1">
      <c r="A109" s="1200" t="s">
        <v>1482</v>
      </c>
      <c r="B109" s="1200">
        <v>31</v>
      </c>
      <c r="C109" s="1200">
        <v>42</v>
      </c>
      <c r="D109" s="1200">
        <v>46</v>
      </c>
      <c r="E109" s="1200">
        <v>66</v>
      </c>
    </row>
    <row r="110" spans="1:7" ht="15" customHeight="1">
      <c r="A110" s="1050" t="s">
        <v>1483</v>
      </c>
      <c r="B110" s="1050">
        <v>282</v>
      </c>
      <c r="C110" s="1050">
        <v>436</v>
      </c>
      <c r="D110" s="1050">
        <v>653</v>
      </c>
      <c r="E110" s="1050">
        <v>836</v>
      </c>
    </row>
    <row r="111" spans="1:7" ht="15" customHeight="1">
      <c r="A111" s="1201" t="s">
        <v>1484</v>
      </c>
      <c r="B111" s="1201">
        <v>2275</v>
      </c>
      <c r="C111" s="1201">
        <v>3620</v>
      </c>
      <c r="D111" s="1201">
        <v>3970</v>
      </c>
      <c r="E111" s="1201">
        <v>6225</v>
      </c>
    </row>
    <row r="112" spans="1:7" ht="15" customHeight="1">
      <c r="A112" s="1190" t="s">
        <v>1448</v>
      </c>
      <c r="B112" s="1202"/>
      <c r="C112" s="1202"/>
      <c r="D112" s="1202"/>
      <c r="E112" s="1202"/>
      <c r="F112" s="1089"/>
    </row>
    <row r="113" spans="1:6" ht="15" customHeight="1">
      <c r="A113" s="997"/>
      <c r="B113" s="1203"/>
      <c r="C113" s="1203"/>
      <c r="D113" s="1203"/>
      <c r="E113" s="1203"/>
      <c r="F113" s="1089"/>
    </row>
    <row r="114" spans="1:6" ht="15" customHeight="1">
      <c r="A114" s="2607" t="s">
        <v>1485</v>
      </c>
      <c r="B114" s="2607"/>
      <c r="C114" s="2607"/>
      <c r="D114" s="2607"/>
      <c r="E114" s="2607"/>
      <c r="F114" s="1089"/>
    </row>
    <row r="115" spans="1:6" ht="15" customHeight="1">
      <c r="A115" s="2608"/>
      <c r="B115" s="2608"/>
      <c r="C115" s="2608"/>
      <c r="D115" s="2608"/>
      <c r="E115" s="2608"/>
      <c r="F115" s="1192"/>
    </row>
    <row r="116" spans="1:6" ht="15" customHeight="1">
      <c r="A116" s="1184" t="s">
        <v>82</v>
      </c>
      <c r="B116" s="1185">
        <v>2005</v>
      </c>
      <c r="C116" s="1185">
        <v>2008</v>
      </c>
      <c r="D116" s="1185">
        <v>2009</v>
      </c>
      <c r="E116" s="1185">
        <v>2010</v>
      </c>
    </row>
    <row r="117" spans="1:6" ht="15" customHeight="1">
      <c r="A117" s="1200" t="s">
        <v>1486</v>
      </c>
      <c r="B117" s="1204">
        <f>B111/B109</f>
        <v>73.387096774193552</v>
      </c>
      <c r="C117" s="1204">
        <f>C111/C109</f>
        <v>86.19047619047619</v>
      </c>
      <c r="D117" s="1204">
        <f>D111/D109</f>
        <v>86.304347826086953</v>
      </c>
      <c r="E117" s="1204">
        <f>E111/E109</f>
        <v>94.318181818181813</v>
      </c>
    </row>
    <row r="118" spans="1:6" ht="15" customHeight="1">
      <c r="A118" s="1050" t="s">
        <v>1487</v>
      </c>
      <c r="B118" s="829">
        <f>B111/B110</f>
        <v>8.0673758865248235</v>
      </c>
      <c r="C118" s="829">
        <f>C111/C110</f>
        <v>8.3027522935779814</v>
      </c>
      <c r="D118" s="829">
        <f>D111/D110</f>
        <v>6.0796324655436447</v>
      </c>
      <c r="E118" s="829">
        <f>E111/E110</f>
        <v>7.446172248803828</v>
      </c>
    </row>
    <row r="119" spans="1:6" ht="15" customHeight="1">
      <c r="A119" s="1201" t="s">
        <v>1488</v>
      </c>
      <c r="B119" s="830">
        <f>B110/B109</f>
        <v>9.0967741935483879</v>
      </c>
      <c r="C119" s="830">
        <f>C110/C109</f>
        <v>10.380952380952381</v>
      </c>
      <c r="D119" s="830">
        <f>D110/D109</f>
        <v>14.195652173913043</v>
      </c>
      <c r="E119" s="830">
        <f>E110/E109</f>
        <v>12.666666666666666</v>
      </c>
    </row>
    <row r="120" spans="1:6" ht="15" customHeight="1">
      <c r="A120" s="780" t="s">
        <v>969</v>
      </c>
      <c r="B120" s="1202"/>
      <c r="C120" s="1202"/>
      <c r="D120" s="1202"/>
      <c r="E120" s="1202"/>
    </row>
    <row r="121" spans="1:6" ht="15" customHeight="1">
      <c r="A121" s="780"/>
      <c r="B121" s="1203"/>
      <c r="C121" s="1203"/>
      <c r="D121" s="1203"/>
      <c r="E121" s="1203"/>
    </row>
    <row r="122" spans="1:6" ht="15" customHeight="1">
      <c r="A122" s="2601" t="s">
        <v>1489</v>
      </c>
      <c r="B122" s="2601"/>
      <c r="C122" s="2601"/>
      <c r="D122" s="2601"/>
      <c r="E122" s="2601"/>
    </row>
    <row r="123" spans="1:6" ht="15" customHeight="1">
      <c r="A123" s="2602"/>
      <c r="B123" s="2602"/>
      <c r="C123" s="2602"/>
      <c r="D123" s="2602"/>
      <c r="E123" s="2602"/>
    </row>
    <row r="124" spans="1:6" ht="15" customHeight="1">
      <c r="A124" s="1183" t="s">
        <v>1490</v>
      </c>
      <c r="B124" s="1205">
        <v>2005</v>
      </c>
      <c r="C124" s="1205">
        <v>2008</v>
      </c>
      <c r="D124" s="1205">
        <v>2009</v>
      </c>
      <c r="E124" s="1205">
        <v>2010</v>
      </c>
    </row>
    <row r="125" spans="1:6" ht="15" customHeight="1">
      <c r="A125" s="1186" t="s">
        <v>14</v>
      </c>
      <c r="B125" s="1187">
        <v>2275</v>
      </c>
      <c r="C125" s="1187">
        <v>3620</v>
      </c>
      <c r="D125" s="1187">
        <v>3970</v>
      </c>
      <c r="E125" s="1187">
        <v>6225</v>
      </c>
    </row>
    <row r="126" spans="1:6" ht="15" customHeight="1">
      <c r="A126" s="1206" t="s">
        <v>966</v>
      </c>
      <c r="B126" s="1188">
        <v>481</v>
      </c>
      <c r="C126" s="1188">
        <v>894</v>
      </c>
      <c r="D126" s="1188">
        <v>776</v>
      </c>
      <c r="E126" s="1188">
        <v>1755</v>
      </c>
    </row>
    <row r="127" spans="1:6" ht="15" customHeight="1">
      <c r="A127" s="1206" t="s">
        <v>971</v>
      </c>
      <c r="B127" s="1188">
        <v>1794</v>
      </c>
      <c r="C127" s="1188">
        <v>2726</v>
      </c>
      <c r="D127" s="1188">
        <v>3194</v>
      </c>
      <c r="E127" s="1188">
        <v>4470</v>
      </c>
    </row>
    <row r="128" spans="1:6" ht="15" customHeight="1">
      <c r="A128" s="1206"/>
      <c r="B128" s="1188"/>
      <c r="C128" s="1188"/>
      <c r="D128" s="1188"/>
      <c r="E128" s="1188"/>
    </row>
    <row r="129" spans="1:5" ht="15" customHeight="1">
      <c r="A129" s="1206" t="s">
        <v>958</v>
      </c>
      <c r="B129" s="1188">
        <v>1172</v>
      </c>
      <c r="C129" s="1188">
        <v>1886</v>
      </c>
      <c r="D129" s="1188">
        <v>1910</v>
      </c>
      <c r="E129" s="1188">
        <v>3262</v>
      </c>
    </row>
    <row r="130" spans="1:5" ht="15" customHeight="1">
      <c r="A130" s="1206" t="s">
        <v>957</v>
      </c>
      <c r="B130" s="1188">
        <v>1103</v>
      </c>
      <c r="C130" s="1188">
        <v>1734</v>
      </c>
      <c r="D130" s="1188">
        <v>2060</v>
      </c>
      <c r="E130" s="1188">
        <v>2963</v>
      </c>
    </row>
    <row r="131" spans="1:5" ht="15" customHeight="1">
      <c r="A131" s="1206"/>
      <c r="B131" s="1188"/>
      <c r="C131" s="1188"/>
      <c r="D131" s="1188"/>
      <c r="E131" s="1188"/>
    </row>
    <row r="132" spans="1:5" ht="15" customHeight="1">
      <c r="A132" s="1206" t="s">
        <v>1491</v>
      </c>
      <c r="B132" s="1188">
        <v>321</v>
      </c>
      <c r="C132" s="1188">
        <v>336</v>
      </c>
      <c r="D132" s="1188">
        <v>257</v>
      </c>
      <c r="E132" s="1188">
        <v>565</v>
      </c>
    </row>
    <row r="133" spans="1:5" ht="15" customHeight="1">
      <c r="A133" s="1207" t="s">
        <v>1492</v>
      </c>
      <c r="B133" s="1201">
        <v>1954</v>
      </c>
      <c r="C133" s="1201">
        <v>3284</v>
      </c>
      <c r="D133" s="1201">
        <v>3713</v>
      </c>
      <c r="E133" s="1201">
        <v>5660</v>
      </c>
    </row>
    <row r="134" spans="1:5" ht="15" customHeight="1">
      <c r="A134" s="1190" t="s">
        <v>1448</v>
      </c>
      <c r="B134" s="1190"/>
      <c r="C134" s="1190"/>
      <c r="D134" s="1190"/>
    </row>
    <row r="135" spans="1:5" ht="15" customHeight="1">
      <c r="A135" s="997"/>
      <c r="B135" s="997"/>
      <c r="C135" s="997"/>
      <c r="D135" s="997"/>
    </row>
    <row r="136" spans="1:5" ht="15" customHeight="1">
      <c r="A136" s="2601" t="s">
        <v>1493</v>
      </c>
      <c r="B136" s="2601"/>
      <c r="C136" s="2601"/>
      <c r="D136" s="2601"/>
      <c r="E136" s="2601"/>
    </row>
    <row r="137" spans="1:5" ht="15" customHeight="1">
      <c r="A137" s="2602"/>
      <c r="B137" s="2602"/>
      <c r="C137" s="2602"/>
      <c r="D137" s="2602"/>
      <c r="E137" s="2602"/>
    </row>
    <row r="138" spans="1:5" ht="15" customHeight="1">
      <c r="A138" s="1208" t="s">
        <v>82</v>
      </c>
      <c r="B138" s="1209"/>
      <c r="C138" s="1185" t="s">
        <v>957</v>
      </c>
      <c r="D138" s="1185" t="s">
        <v>958</v>
      </c>
      <c r="E138" s="1185" t="s">
        <v>14</v>
      </c>
    </row>
    <row r="139" spans="1:5" ht="15" customHeight="1">
      <c r="A139" s="1210" t="s">
        <v>14</v>
      </c>
      <c r="B139" s="894"/>
      <c r="C139" s="1211">
        <v>1100</v>
      </c>
      <c r="D139" s="1211">
        <v>691</v>
      </c>
      <c r="E139" s="1211">
        <v>1791</v>
      </c>
    </row>
    <row r="140" spans="1:5" ht="15" customHeight="1">
      <c r="A140" s="1212" t="s">
        <v>966</v>
      </c>
      <c r="C140" s="1213">
        <v>705</v>
      </c>
      <c r="D140" s="1213">
        <v>454</v>
      </c>
      <c r="E140" s="1213">
        <v>1159</v>
      </c>
    </row>
    <row r="141" spans="1:5" ht="15" customHeight="1">
      <c r="A141" s="1214" t="s">
        <v>1494</v>
      </c>
      <c r="C141" s="877">
        <v>303</v>
      </c>
      <c r="D141" s="877">
        <v>221</v>
      </c>
      <c r="E141" s="877">
        <v>524</v>
      </c>
    </row>
    <row r="142" spans="1:5" ht="15" customHeight="1">
      <c r="A142" s="1214" t="s">
        <v>1495</v>
      </c>
      <c r="C142" s="877">
        <v>100</v>
      </c>
      <c r="D142" s="877">
        <v>92</v>
      </c>
      <c r="E142" s="877">
        <v>192</v>
      </c>
    </row>
    <row r="143" spans="1:5" ht="15" customHeight="1">
      <c r="A143" s="1214" t="s">
        <v>1496</v>
      </c>
      <c r="C143" s="877">
        <v>0</v>
      </c>
      <c r="D143" s="877">
        <v>0</v>
      </c>
      <c r="E143" s="877">
        <v>0</v>
      </c>
    </row>
    <row r="144" spans="1:5" ht="15" customHeight="1">
      <c r="A144" s="1214" t="s">
        <v>1497</v>
      </c>
      <c r="C144" s="877">
        <v>21</v>
      </c>
      <c r="D144" s="877">
        <v>8</v>
      </c>
      <c r="E144" s="877">
        <v>29</v>
      </c>
    </row>
    <row r="145" spans="1:5" ht="15" customHeight="1">
      <c r="A145" s="1214" t="s">
        <v>1498</v>
      </c>
      <c r="C145" s="877">
        <v>14</v>
      </c>
      <c r="D145" s="877">
        <v>12</v>
      </c>
      <c r="E145" s="877">
        <v>26</v>
      </c>
    </row>
    <row r="146" spans="1:5" ht="15" customHeight="1">
      <c r="A146" s="1214" t="s">
        <v>1499</v>
      </c>
      <c r="C146" s="877">
        <v>8</v>
      </c>
      <c r="D146" s="877">
        <v>11</v>
      </c>
      <c r="E146" s="877">
        <v>19</v>
      </c>
    </row>
    <row r="147" spans="1:5" ht="15" customHeight="1">
      <c r="A147" s="1214" t="s">
        <v>1500</v>
      </c>
      <c r="C147" s="877">
        <v>11</v>
      </c>
      <c r="D147" s="877">
        <v>15</v>
      </c>
      <c r="E147" s="877">
        <v>26</v>
      </c>
    </row>
    <row r="148" spans="1:5" ht="15" customHeight="1">
      <c r="A148" s="1214" t="s">
        <v>1501</v>
      </c>
      <c r="C148" s="877">
        <v>31</v>
      </c>
      <c r="D148" s="877">
        <v>5</v>
      </c>
      <c r="E148" s="877">
        <v>36</v>
      </c>
    </row>
    <row r="149" spans="1:5" ht="15" customHeight="1">
      <c r="A149" s="1214" t="s">
        <v>1502</v>
      </c>
      <c r="C149" s="877">
        <v>3</v>
      </c>
      <c r="D149" s="877">
        <v>3</v>
      </c>
      <c r="E149" s="877">
        <v>6</v>
      </c>
    </row>
    <row r="150" spans="1:5" ht="15" customHeight="1">
      <c r="A150" s="1214" t="s">
        <v>1503</v>
      </c>
      <c r="C150" s="877">
        <v>55</v>
      </c>
      <c r="D150" s="877">
        <v>22</v>
      </c>
      <c r="E150" s="877">
        <v>77</v>
      </c>
    </row>
    <row r="151" spans="1:5" ht="15" customHeight="1">
      <c r="A151" s="1214" t="s">
        <v>1504</v>
      </c>
      <c r="C151" s="877">
        <v>4</v>
      </c>
      <c r="D151" s="877">
        <v>0</v>
      </c>
      <c r="E151" s="877">
        <v>4</v>
      </c>
    </row>
    <row r="152" spans="1:5" ht="15" customHeight="1">
      <c r="A152" s="1214" t="s">
        <v>1505</v>
      </c>
      <c r="C152" s="877">
        <v>37</v>
      </c>
      <c r="D152" s="877">
        <v>30</v>
      </c>
      <c r="E152" s="877">
        <v>67</v>
      </c>
    </row>
    <row r="153" spans="1:5" ht="15" customHeight="1">
      <c r="A153" s="1214" t="s">
        <v>1506</v>
      </c>
      <c r="C153" s="877">
        <v>15</v>
      </c>
      <c r="D153" s="877">
        <v>4</v>
      </c>
      <c r="E153" s="877">
        <v>19</v>
      </c>
    </row>
    <row r="154" spans="1:5" ht="15" customHeight="1">
      <c r="A154" s="1214" t="s">
        <v>1507</v>
      </c>
      <c r="C154" s="877">
        <v>8</v>
      </c>
      <c r="D154" s="877">
        <v>4</v>
      </c>
      <c r="E154" s="877">
        <v>12</v>
      </c>
    </row>
    <row r="155" spans="1:5" ht="15" customHeight="1">
      <c r="A155" s="1214" t="s">
        <v>1508</v>
      </c>
      <c r="C155" s="877">
        <v>3</v>
      </c>
      <c r="D155" s="877">
        <v>3</v>
      </c>
      <c r="E155" s="877">
        <v>6</v>
      </c>
    </row>
    <row r="156" spans="1:5" ht="15" customHeight="1">
      <c r="A156" s="1214" t="s">
        <v>1509</v>
      </c>
      <c r="C156" s="877">
        <v>43</v>
      </c>
      <c r="D156" s="877">
        <v>0</v>
      </c>
      <c r="E156" s="877">
        <v>43</v>
      </c>
    </row>
    <row r="157" spans="1:5" ht="15" customHeight="1">
      <c r="A157" s="1214" t="s">
        <v>1510</v>
      </c>
      <c r="C157" s="877">
        <v>5</v>
      </c>
      <c r="D157" s="877">
        <v>1</v>
      </c>
      <c r="E157" s="877">
        <v>6</v>
      </c>
    </row>
    <row r="158" spans="1:5" ht="15" customHeight="1">
      <c r="A158" s="1214" t="s">
        <v>1511</v>
      </c>
      <c r="C158" s="877">
        <v>23</v>
      </c>
      <c r="D158" s="877">
        <v>10</v>
      </c>
      <c r="E158" s="877">
        <v>33</v>
      </c>
    </row>
    <row r="159" spans="1:5" ht="15" customHeight="1">
      <c r="A159" s="1214" t="s">
        <v>1512</v>
      </c>
      <c r="C159" s="877">
        <v>16</v>
      </c>
      <c r="D159" s="877">
        <v>7</v>
      </c>
      <c r="E159" s="877">
        <v>23</v>
      </c>
    </row>
    <row r="160" spans="1:5" ht="15" customHeight="1">
      <c r="A160" s="1214" t="s">
        <v>1513</v>
      </c>
      <c r="C160" s="877">
        <v>1</v>
      </c>
      <c r="D160" s="877">
        <v>2</v>
      </c>
      <c r="E160" s="877">
        <v>3</v>
      </c>
    </row>
    <row r="161" spans="1:5" ht="15" customHeight="1">
      <c r="A161" s="1214" t="s">
        <v>1514</v>
      </c>
      <c r="C161" s="877">
        <v>2</v>
      </c>
      <c r="D161" s="877">
        <v>4</v>
      </c>
      <c r="E161" s="877">
        <v>6</v>
      </c>
    </row>
    <row r="162" spans="1:5" ht="15" customHeight="1">
      <c r="A162" s="1214" t="s">
        <v>1515</v>
      </c>
      <c r="C162" s="877">
        <v>2</v>
      </c>
      <c r="D162" s="877">
        <v>0</v>
      </c>
      <c r="E162" s="1213">
        <v>2</v>
      </c>
    </row>
    <row r="163" spans="1:5" ht="15" customHeight="1">
      <c r="A163" s="989" t="s">
        <v>971</v>
      </c>
      <c r="C163" s="877">
        <v>395</v>
      </c>
      <c r="D163" s="877">
        <v>237</v>
      </c>
      <c r="E163" s="877">
        <v>632</v>
      </c>
    </row>
    <row r="164" spans="1:5" ht="15" customHeight="1">
      <c r="A164" s="1214" t="s">
        <v>1494</v>
      </c>
      <c r="C164" s="877">
        <v>22</v>
      </c>
      <c r="D164" s="877">
        <v>19</v>
      </c>
      <c r="E164" s="877">
        <v>41</v>
      </c>
    </row>
    <row r="165" spans="1:5" ht="15" customHeight="1">
      <c r="A165" s="1214" t="s">
        <v>1495</v>
      </c>
      <c r="C165" s="877">
        <v>19</v>
      </c>
      <c r="D165" s="877">
        <v>16</v>
      </c>
      <c r="E165" s="877">
        <v>35</v>
      </c>
    </row>
    <row r="166" spans="1:5" ht="15" customHeight="1">
      <c r="A166" s="1214" t="s">
        <v>1496</v>
      </c>
      <c r="C166" s="877">
        <v>39</v>
      </c>
      <c r="D166" s="877">
        <v>24</v>
      </c>
      <c r="E166" s="877">
        <v>63</v>
      </c>
    </row>
    <row r="167" spans="1:5" ht="15" customHeight="1">
      <c r="A167" s="1214" t="s">
        <v>1497</v>
      </c>
      <c r="C167" s="877">
        <v>2</v>
      </c>
      <c r="D167" s="877">
        <v>1</v>
      </c>
      <c r="E167" s="877">
        <v>3</v>
      </c>
    </row>
    <row r="168" spans="1:5" ht="15" customHeight="1">
      <c r="A168" s="1214" t="s">
        <v>1498</v>
      </c>
      <c r="C168" s="877">
        <v>2</v>
      </c>
      <c r="D168" s="877">
        <v>2</v>
      </c>
      <c r="E168" s="877">
        <v>4</v>
      </c>
    </row>
    <row r="169" spans="1:5" ht="15" customHeight="1">
      <c r="A169" s="1214" t="s">
        <v>1499</v>
      </c>
      <c r="C169" s="877">
        <v>6</v>
      </c>
      <c r="D169" s="877">
        <v>5</v>
      </c>
      <c r="E169" s="877">
        <v>11</v>
      </c>
    </row>
    <row r="170" spans="1:5" ht="15" customHeight="1">
      <c r="A170" s="1214" t="s">
        <v>1500</v>
      </c>
      <c r="C170" s="877">
        <v>13</v>
      </c>
      <c r="D170" s="877">
        <v>7</v>
      </c>
      <c r="E170" s="877">
        <v>20</v>
      </c>
    </row>
    <row r="171" spans="1:5" ht="15" customHeight="1">
      <c r="A171" s="1214" t="s">
        <v>1501</v>
      </c>
      <c r="C171" s="877">
        <v>0</v>
      </c>
      <c r="D171" s="877">
        <v>0</v>
      </c>
      <c r="E171" s="877">
        <v>0</v>
      </c>
    </row>
    <row r="172" spans="1:5" ht="15" customHeight="1">
      <c r="A172" s="1214" t="s">
        <v>1502</v>
      </c>
      <c r="C172" s="877">
        <v>8</v>
      </c>
      <c r="D172" s="877">
        <v>6</v>
      </c>
      <c r="E172" s="877">
        <v>14</v>
      </c>
    </row>
    <row r="173" spans="1:5" ht="15" customHeight="1">
      <c r="A173" s="1214" t="s">
        <v>1503</v>
      </c>
      <c r="C173" s="877">
        <v>47</v>
      </c>
      <c r="D173" s="877">
        <v>21</v>
      </c>
      <c r="E173" s="877">
        <v>68</v>
      </c>
    </row>
    <row r="174" spans="1:5" ht="15" customHeight="1">
      <c r="A174" s="1214" t="s">
        <v>1504</v>
      </c>
      <c r="C174" s="877">
        <v>17</v>
      </c>
      <c r="D174" s="877">
        <v>12</v>
      </c>
      <c r="E174" s="877">
        <v>29</v>
      </c>
    </row>
    <row r="175" spans="1:5" ht="15" customHeight="1">
      <c r="A175" s="1214" t="s">
        <v>1505</v>
      </c>
      <c r="C175" s="877">
        <v>57</v>
      </c>
      <c r="D175" s="877">
        <v>45</v>
      </c>
      <c r="E175" s="877">
        <v>102</v>
      </c>
    </row>
    <row r="176" spans="1:5" ht="15" customHeight="1">
      <c r="A176" s="1214" t="s">
        <v>1506</v>
      </c>
      <c r="C176" s="877">
        <v>12</v>
      </c>
      <c r="D176" s="877">
        <v>4</v>
      </c>
      <c r="E176" s="877">
        <v>16</v>
      </c>
    </row>
    <row r="177" spans="1:5" ht="15" customHeight="1">
      <c r="A177" s="1214" t="s">
        <v>1507</v>
      </c>
      <c r="C177" s="877">
        <v>62</v>
      </c>
      <c r="D177" s="877">
        <v>43</v>
      </c>
      <c r="E177" s="877">
        <v>105</v>
      </c>
    </row>
    <row r="178" spans="1:5" ht="15" customHeight="1">
      <c r="A178" s="1214" t="s">
        <v>1508</v>
      </c>
      <c r="C178" s="877">
        <v>3</v>
      </c>
      <c r="D178" s="877">
        <v>4</v>
      </c>
      <c r="E178" s="877">
        <v>7</v>
      </c>
    </row>
    <row r="179" spans="1:5" ht="15" customHeight="1">
      <c r="A179" s="1214" t="s">
        <v>1509</v>
      </c>
      <c r="C179" s="877">
        <v>0</v>
      </c>
      <c r="D179" s="877">
        <v>0</v>
      </c>
      <c r="E179" s="877">
        <v>0</v>
      </c>
    </row>
    <row r="180" spans="1:5" ht="15" customHeight="1">
      <c r="A180" s="1214" t="s">
        <v>1510</v>
      </c>
      <c r="C180" s="877">
        <v>28</v>
      </c>
      <c r="D180" s="877">
        <v>8</v>
      </c>
      <c r="E180" s="877">
        <v>36</v>
      </c>
    </row>
    <row r="181" spans="1:5" ht="15" customHeight="1">
      <c r="A181" s="1214" t="s">
        <v>1511</v>
      </c>
      <c r="C181" s="877">
        <v>3</v>
      </c>
      <c r="D181" s="877">
        <v>0</v>
      </c>
      <c r="E181" s="877">
        <v>3</v>
      </c>
    </row>
    <row r="182" spans="1:5" ht="15" customHeight="1">
      <c r="A182" s="1214" t="s">
        <v>1512</v>
      </c>
      <c r="C182" s="877">
        <v>17</v>
      </c>
      <c r="D182" s="877">
        <v>6</v>
      </c>
      <c r="E182" s="877">
        <v>23</v>
      </c>
    </row>
    <row r="183" spans="1:5" ht="15" customHeight="1">
      <c r="A183" s="1214" t="s">
        <v>1513</v>
      </c>
      <c r="C183" s="877">
        <v>26</v>
      </c>
      <c r="D183" s="877">
        <v>8</v>
      </c>
      <c r="E183" s="877">
        <v>34</v>
      </c>
    </row>
    <row r="184" spans="1:5" ht="15" customHeight="1">
      <c r="A184" s="1214" t="s">
        <v>1514</v>
      </c>
      <c r="C184" s="1213">
        <v>0</v>
      </c>
      <c r="D184" s="1213">
        <v>1</v>
      </c>
      <c r="E184" s="1213">
        <v>1</v>
      </c>
    </row>
    <row r="185" spans="1:5" ht="15" customHeight="1">
      <c r="A185" s="1214" t="s">
        <v>1515</v>
      </c>
      <c r="C185" s="1213">
        <v>12</v>
      </c>
      <c r="D185" s="1213">
        <v>5</v>
      </c>
      <c r="E185" s="961">
        <v>17</v>
      </c>
    </row>
    <row r="186" spans="1:5" ht="15" customHeight="1">
      <c r="A186" s="1190" t="s">
        <v>1448</v>
      </c>
      <c r="B186" s="1202"/>
      <c r="C186" s="1202"/>
      <c r="D186" s="1202"/>
    </row>
  </sheetData>
  <protectedRanges>
    <protectedRange sqref="B39:D45 B25:C31" name="All"/>
    <protectedRange sqref="B92:B103" name="All_1"/>
    <protectedRange sqref="B109:E111 B132:E133 B129:E130 B126:E127" name="All_2"/>
    <protectedRange sqref="B52:C65" name="All_1_1"/>
    <protectedRange sqref="B117:E119" name="All_2_1"/>
    <protectedRange sqref="D92:E103" name="All_1_2"/>
    <protectedRange sqref="H70:I83" name="All_1_1_1"/>
  </protectedRanges>
  <mergeCells count="55">
    <mergeCell ref="C55:D55"/>
    <mergeCell ref="A2:E2"/>
    <mergeCell ref="A4:E4"/>
    <mergeCell ref="A34:E35"/>
    <mergeCell ref="A36:A37"/>
    <mergeCell ref="B36:B37"/>
    <mergeCell ref="C36:E36"/>
    <mergeCell ref="C50:D50"/>
    <mergeCell ref="C51:D51"/>
    <mergeCell ref="C52:D52"/>
    <mergeCell ref="C53:D53"/>
    <mergeCell ref="C54:D54"/>
    <mergeCell ref="B90:C90"/>
    <mergeCell ref="D90:E90"/>
    <mergeCell ref="C56:D56"/>
    <mergeCell ref="C57:D57"/>
    <mergeCell ref="C58:D58"/>
    <mergeCell ref="C59:D59"/>
    <mergeCell ref="C60:D60"/>
    <mergeCell ref="C61:D61"/>
    <mergeCell ref="C62:D62"/>
    <mergeCell ref="C63:D63"/>
    <mergeCell ref="C64:D64"/>
    <mergeCell ref="C65:D65"/>
    <mergeCell ref="A69:E69"/>
    <mergeCell ref="B91:C91"/>
    <mergeCell ref="D91:E91"/>
    <mergeCell ref="B92:C92"/>
    <mergeCell ref="D92:E92"/>
    <mergeCell ref="B93:C93"/>
    <mergeCell ref="D93:E93"/>
    <mergeCell ref="B94:C94"/>
    <mergeCell ref="D94:E94"/>
    <mergeCell ref="B95:C95"/>
    <mergeCell ref="D95:E95"/>
    <mergeCell ref="B96:C96"/>
    <mergeCell ref="D96:E96"/>
    <mergeCell ref="B97:C97"/>
    <mergeCell ref="D97:E97"/>
    <mergeCell ref="B98:C98"/>
    <mergeCell ref="D98:E98"/>
    <mergeCell ref="B99:C99"/>
    <mergeCell ref="D99:E99"/>
    <mergeCell ref="A136:E137"/>
    <mergeCell ref="B100:C100"/>
    <mergeCell ref="D100:E100"/>
    <mergeCell ref="B101:C101"/>
    <mergeCell ref="D101:E101"/>
    <mergeCell ref="B102:C102"/>
    <mergeCell ref="D102:E102"/>
    <mergeCell ref="B103:C103"/>
    <mergeCell ref="D103:E103"/>
    <mergeCell ref="A106:E107"/>
    <mergeCell ref="A114:E115"/>
    <mergeCell ref="A122:E123"/>
  </mergeCells>
  <pageMargins left="0.7" right="0.7" top="0.75" bottom="0.56999999999999995" header="0.3" footer="0.3"/>
  <pageSetup paperSize="9" scale="90" orientation="portrait" r:id="rId1"/>
  <headerFooter>
    <oddFooter>&amp;C&amp;P</oddFooter>
  </headerFooter>
  <rowBreaks count="4" manualBreakCount="4">
    <brk id="21" max="16383" man="1"/>
    <brk id="47" max="4" man="1"/>
    <brk id="104" max="4" man="1"/>
    <brk id="135" max="4" man="1"/>
  </rowBreaks>
  <colBreaks count="1" manualBreakCount="1">
    <brk id="5" max="166"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80"/>
  </sheetPr>
  <dimension ref="A1:T113"/>
  <sheetViews>
    <sheetView tabSelected="1" view="pageBreakPreview" topLeftCell="B13" zoomScaleSheetLayoutView="100" workbookViewId="0">
      <selection activeCell="G23" sqref="G22:Q23"/>
    </sheetView>
  </sheetViews>
  <sheetFormatPr defaultRowHeight="15"/>
  <cols>
    <col min="1" max="1" width="36.28515625" customWidth="1"/>
    <col min="2" max="2" width="10.28515625" customWidth="1"/>
    <col min="3" max="3" width="12.7109375" bestFit="1" customWidth="1"/>
    <col min="4" max="4" width="10.140625" customWidth="1"/>
    <col min="5" max="5" width="15.28515625" customWidth="1"/>
    <col min="6" max="6" width="10.28515625" customWidth="1"/>
    <col min="7" max="7" width="10.85546875" customWidth="1"/>
  </cols>
  <sheetData>
    <row r="1" spans="1:20" ht="18.75">
      <c r="A1" s="1233" t="s">
        <v>1517</v>
      </c>
      <c r="B1" s="1233"/>
      <c r="C1" s="1233"/>
      <c r="D1" s="1233"/>
      <c r="E1" s="1233"/>
    </row>
    <row r="2" spans="1:20" ht="66.75" customHeight="1">
      <c r="A2" s="2629" t="s">
        <v>1518</v>
      </c>
      <c r="B2" s="2630"/>
      <c r="C2" s="2630"/>
      <c r="D2" s="2630"/>
      <c r="E2" s="2630"/>
    </row>
    <row r="3" spans="1:20">
      <c r="A3" s="768" t="s">
        <v>1519</v>
      </c>
    </row>
    <row r="4" spans="1:20">
      <c r="A4" s="1234" t="s">
        <v>1520</v>
      </c>
      <c r="B4" s="774"/>
      <c r="C4" s="774"/>
      <c r="D4" s="774"/>
      <c r="E4" s="774"/>
      <c r="F4" s="774"/>
      <c r="G4" s="774"/>
      <c r="H4" s="2211"/>
      <c r="I4" s="2211"/>
      <c r="J4" s="2211"/>
      <c r="K4" s="2211"/>
      <c r="L4" s="2211"/>
      <c r="N4" s="2211"/>
      <c r="O4" s="2211"/>
      <c r="P4" s="2211"/>
      <c r="Q4" s="2211"/>
      <c r="R4" s="2211"/>
      <c r="S4" s="2211"/>
      <c r="T4" s="2211"/>
    </row>
    <row r="5" spans="1:20">
      <c r="A5" s="774"/>
      <c r="B5" s="774"/>
      <c r="C5" s="774"/>
      <c r="D5" s="774"/>
      <c r="E5" s="774"/>
      <c r="F5" s="774"/>
      <c r="G5" s="774"/>
      <c r="H5" s="1234" t="s">
        <v>1520</v>
      </c>
      <c r="I5" s="1235"/>
      <c r="J5" s="2211"/>
      <c r="K5" s="2211"/>
      <c r="L5" s="2211"/>
      <c r="M5" s="2211"/>
      <c r="N5" s="2211"/>
      <c r="O5" s="2211"/>
      <c r="P5" s="2211"/>
      <c r="Q5" s="2211"/>
      <c r="R5" s="2211"/>
      <c r="S5" s="2211"/>
      <c r="T5" s="2211"/>
    </row>
    <row r="6" spans="1:20">
      <c r="A6" s="774"/>
      <c r="B6" s="774"/>
      <c r="C6" s="774"/>
      <c r="D6" s="774"/>
      <c r="E6" s="774"/>
      <c r="F6" s="774"/>
      <c r="G6" s="774"/>
      <c r="H6" s="1215" t="s">
        <v>1531</v>
      </c>
      <c r="I6" s="809">
        <v>2010</v>
      </c>
      <c r="J6" s="2211"/>
      <c r="K6" s="2211"/>
      <c r="L6" s="2211"/>
      <c r="M6" s="2211"/>
      <c r="N6" s="2211"/>
      <c r="O6" s="2211"/>
      <c r="P6" s="2211"/>
      <c r="Q6" s="2211"/>
      <c r="R6" s="2211"/>
      <c r="S6" s="2211"/>
      <c r="T6" s="2211"/>
    </row>
    <row r="7" spans="1:20">
      <c r="A7" s="774"/>
      <c r="B7" s="774"/>
      <c r="C7" s="774"/>
      <c r="D7" s="774"/>
      <c r="E7" s="774"/>
      <c r="F7" s="774"/>
      <c r="G7" s="774"/>
      <c r="H7" s="1234" t="s">
        <v>14</v>
      </c>
      <c r="I7" s="2210">
        <v>375923</v>
      </c>
      <c r="J7" s="2211"/>
      <c r="K7" s="2211"/>
      <c r="L7" s="2211"/>
      <c r="M7" s="2211"/>
      <c r="N7" s="2211"/>
      <c r="O7" s="2211"/>
      <c r="P7" s="2211"/>
      <c r="Q7" s="2211"/>
      <c r="R7" s="2211"/>
      <c r="S7" s="2211"/>
      <c r="T7" s="2211"/>
    </row>
    <row r="8" spans="1:20">
      <c r="A8" s="774"/>
      <c r="B8" s="774"/>
      <c r="C8" s="774"/>
      <c r="D8" s="774"/>
      <c r="E8" s="774"/>
      <c r="F8" s="774"/>
      <c r="G8" s="774"/>
      <c r="H8" s="801" t="s">
        <v>1526</v>
      </c>
      <c r="I8" s="1220">
        <v>12314</v>
      </c>
      <c r="J8" s="2211"/>
      <c r="K8" s="2211"/>
      <c r="L8" s="2211"/>
      <c r="M8" s="2211"/>
      <c r="N8" s="2211"/>
      <c r="O8" s="2211"/>
      <c r="P8" s="2211"/>
      <c r="Q8" s="2211"/>
      <c r="R8" s="2211"/>
      <c r="S8" s="2211"/>
      <c r="T8" s="2211"/>
    </row>
    <row r="9" spans="1:20">
      <c r="A9" s="774"/>
      <c r="B9" s="774"/>
      <c r="C9" s="774"/>
      <c r="D9" s="774"/>
      <c r="E9" s="774"/>
      <c r="F9" s="774"/>
      <c r="G9" s="774"/>
      <c r="H9" s="801" t="s">
        <v>1536</v>
      </c>
      <c r="I9" s="1220">
        <v>13818</v>
      </c>
      <c r="J9" s="2211"/>
      <c r="K9" s="2211"/>
      <c r="L9" s="2211"/>
      <c r="M9" s="2211"/>
      <c r="N9" s="2211"/>
      <c r="O9" s="2211"/>
      <c r="P9" s="2211"/>
      <c r="Q9" s="2211"/>
      <c r="R9" s="2211"/>
      <c r="S9" s="2211"/>
      <c r="T9" s="2211"/>
    </row>
    <row r="10" spans="1:20">
      <c r="A10" s="774"/>
      <c r="B10" s="774"/>
      <c r="C10" s="774"/>
      <c r="D10" s="774"/>
      <c r="E10" s="774"/>
      <c r="F10" s="774"/>
      <c r="G10" s="801"/>
      <c r="H10" s="801" t="s">
        <v>1535</v>
      </c>
      <c r="I10" s="1220">
        <v>19960</v>
      </c>
      <c r="J10" s="2211"/>
      <c r="K10" s="2211"/>
      <c r="L10" s="2211"/>
      <c r="M10" s="2211"/>
      <c r="N10" s="2211"/>
      <c r="O10" s="2211"/>
      <c r="P10" s="2211"/>
      <c r="Q10" s="2211"/>
      <c r="R10" s="2211"/>
      <c r="S10" s="2211"/>
      <c r="T10" s="2211"/>
    </row>
    <row r="11" spans="1:20">
      <c r="A11" s="774"/>
      <c r="B11" s="774"/>
      <c r="C11" s="774"/>
      <c r="D11" s="774"/>
      <c r="E11" s="774"/>
      <c r="F11" s="774"/>
      <c r="G11" s="1220"/>
      <c r="H11" s="801" t="s">
        <v>1539</v>
      </c>
      <c r="I11" s="1220">
        <v>23890</v>
      </c>
      <c r="J11" s="2211"/>
      <c r="K11" s="2211"/>
      <c r="L11" s="2211"/>
      <c r="M11" s="2211"/>
      <c r="N11" s="2211"/>
      <c r="O11" s="2211"/>
      <c r="P11" s="2211"/>
      <c r="Q11" s="2211"/>
      <c r="R11" s="2211"/>
      <c r="S11" s="2211"/>
      <c r="T11" s="2211"/>
    </row>
    <row r="12" spans="1:20">
      <c r="A12" s="774"/>
      <c r="B12" s="774"/>
      <c r="C12" s="774"/>
      <c r="D12" s="774"/>
      <c r="E12" s="774"/>
      <c r="F12" s="774"/>
      <c r="G12" s="1220"/>
      <c r="H12" s="801" t="s">
        <v>1537</v>
      </c>
      <c r="I12" s="1220">
        <v>28265</v>
      </c>
      <c r="J12" s="2211"/>
      <c r="K12" s="2211"/>
      <c r="L12" s="2211"/>
      <c r="M12" s="2211"/>
      <c r="N12" s="2211"/>
      <c r="O12" s="2211"/>
      <c r="P12" s="2211"/>
      <c r="Q12" s="2211"/>
      <c r="R12" s="2211"/>
      <c r="S12" s="2211"/>
      <c r="T12" s="2211"/>
    </row>
    <row r="13" spans="1:20">
      <c r="A13" s="774"/>
      <c r="B13" s="774"/>
      <c r="C13" s="774"/>
      <c r="D13" s="774"/>
      <c r="E13" s="774"/>
      <c r="F13" s="774"/>
      <c r="G13" s="1220"/>
      <c r="H13" s="801" t="s">
        <v>1540</v>
      </c>
      <c r="I13" s="1220">
        <v>29918</v>
      </c>
      <c r="J13" s="2211"/>
      <c r="K13" s="2211"/>
      <c r="L13" s="2211"/>
      <c r="M13" s="2211"/>
      <c r="N13" s="2211"/>
      <c r="O13" s="2211"/>
      <c r="P13" s="2211"/>
      <c r="Q13" s="2211"/>
      <c r="R13" s="2211"/>
      <c r="S13" s="2211"/>
      <c r="T13" s="2211"/>
    </row>
    <row r="14" spans="1:20">
      <c r="A14" s="774"/>
      <c r="B14" s="774"/>
      <c r="C14" s="774"/>
      <c r="D14" s="774"/>
      <c r="E14" s="774"/>
      <c r="F14" s="774"/>
      <c r="G14" s="1220"/>
      <c r="H14" s="801" t="s">
        <v>1538</v>
      </c>
      <c r="I14" s="1220">
        <v>33162</v>
      </c>
      <c r="J14" s="2211"/>
      <c r="K14" s="2211"/>
      <c r="L14" s="2211"/>
      <c r="M14" s="2211"/>
      <c r="N14" s="2211"/>
      <c r="O14" s="2211"/>
      <c r="P14" s="2211"/>
      <c r="Q14" s="2211"/>
      <c r="R14" s="2211"/>
      <c r="S14" s="2211"/>
      <c r="T14" s="2211"/>
    </row>
    <row r="15" spans="1:20">
      <c r="A15" s="774"/>
      <c r="B15" s="774"/>
      <c r="C15" s="774"/>
      <c r="D15" s="774"/>
      <c r="E15" s="774"/>
      <c r="F15" s="774"/>
      <c r="G15" s="774"/>
      <c r="H15" s="801" t="s">
        <v>1532</v>
      </c>
      <c r="I15" s="1220">
        <v>49830</v>
      </c>
      <c r="J15" s="2211"/>
      <c r="K15" s="2211"/>
      <c r="L15" s="2211"/>
      <c r="M15" s="2211"/>
      <c r="N15" s="2211"/>
      <c r="O15" s="2211"/>
      <c r="P15" s="2211"/>
      <c r="Q15" s="2211"/>
      <c r="R15" s="2211"/>
      <c r="S15" s="2211"/>
      <c r="T15" s="2211"/>
    </row>
    <row r="16" spans="1:20">
      <c r="A16" s="774"/>
      <c r="B16" s="774"/>
      <c r="C16" s="774"/>
      <c r="D16" s="774"/>
      <c r="E16" s="774"/>
      <c r="F16" s="774"/>
      <c r="G16" s="774"/>
      <c r="H16" s="801" t="s">
        <v>1534</v>
      </c>
      <c r="I16" s="1220">
        <v>52840</v>
      </c>
      <c r="J16" s="2211"/>
      <c r="K16" s="2211"/>
      <c r="L16" s="2211"/>
      <c r="M16" s="2211"/>
      <c r="N16" s="2211"/>
      <c r="O16" s="2211"/>
      <c r="P16" s="2211"/>
      <c r="Q16" s="2211"/>
      <c r="R16" s="2211"/>
      <c r="S16" s="2211"/>
      <c r="T16" s="2211"/>
    </row>
    <row r="17" spans="1:20">
      <c r="A17" s="774"/>
      <c r="B17" s="774"/>
      <c r="C17" s="774"/>
      <c r="D17" s="774"/>
      <c r="E17" s="774"/>
      <c r="F17" s="774"/>
      <c r="G17" s="774"/>
      <c r="H17" s="801" t="s">
        <v>1533</v>
      </c>
      <c r="I17" s="1220">
        <v>53814</v>
      </c>
      <c r="J17" s="2211"/>
      <c r="K17" s="2211"/>
      <c r="L17" s="2211"/>
      <c r="M17" s="2211"/>
      <c r="N17" s="2211"/>
      <c r="O17" s="2211"/>
      <c r="P17" s="2211"/>
      <c r="Q17" s="2211"/>
      <c r="R17" s="2211"/>
      <c r="S17" s="2211"/>
      <c r="T17" s="2211"/>
    </row>
    <row r="18" spans="1:20">
      <c r="A18" s="774"/>
      <c r="B18" s="774"/>
      <c r="C18" s="774"/>
      <c r="D18" s="774"/>
      <c r="E18" s="774"/>
      <c r="F18" s="774"/>
      <c r="G18" s="774"/>
      <c r="H18" s="801" t="s">
        <v>1525</v>
      </c>
      <c r="I18" s="1220">
        <v>58112</v>
      </c>
      <c r="J18" s="2211"/>
      <c r="K18" s="2211"/>
      <c r="L18" s="2211"/>
      <c r="M18" s="2211"/>
      <c r="N18" s="2211"/>
      <c r="O18" s="2211"/>
      <c r="P18" s="2211"/>
      <c r="Q18" s="2211"/>
      <c r="R18" s="2211"/>
      <c r="S18" s="2211"/>
      <c r="T18" s="2211"/>
    </row>
    <row r="19" spans="1:20">
      <c r="A19" s="774"/>
      <c r="B19" s="774"/>
      <c r="C19" s="774"/>
      <c r="D19" s="774"/>
      <c r="E19" s="774"/>
      <c r="F19" s="774"/>
      <c r="G19" s="774"/>
      <c r="H19" s="1218" t="s">
        <v>2212</v>
      </c>
      <c r="I19" s="812"/>
      <c r="J19" s="2211"/>
      <c r="K19" s="2211"/>
      <c r="L19" s="2211"/>
      <c r="M19" s="2211"/>
      <c r="N19" s="2211"/>
      <c r="O19" s="2211"/>
      <c r="P19" s="2211"/>
      <c r="Q19" s="2211"/>
      <c r="R19" s="2211"/>
      <c r="S19" s="2211"/>
      <c r="T19" s="2211"/>
    </row>
    <row r="20" spans="1:20">
      <c r="A20" s="780" t="s">
        <v>1521</v>
      </c>
      <c r="B20" s="774"/>
      <c r="C20" s="774"/>
      <c r="D20" s="774"/>
      <c r="E20" s="774"/>
      <c r="F20" s="774"/>
      <c r="G20" s="774"/>
      <c r="H20" s="2211"/>
      <c r="I20" s="2211"/>
      <c r="J20" s="2211"/>
      <c r="K20" s="2211"/>
      <c r="L20" s="2211"/>
      <c r="M20" s="2211"/>
      <c r="N20" s="2211"/>
      <c r="O20" s="2211"/>
      <c r="P20" s="2211"/>
      <c r="Q20" s="2211"/>
      <c r="R20" s="2211"/>
      <c r="S20" s="2211"/>
      <c r="T20" s="2211"/>
    </row>
    <row r="21" spans="1:20">
      <c r="A21" s="774"/>
      <c r="B21" s="774"/>
      <c r="C21" s="774"/>
      <c r="D21" s="774"/>
      <c r="E21" s="774"/>
      <c r="F21" s="774"/>
      <c r="G21" s="774"/>
      <c r="H21" s="2211"/>
      <c r="I21" s="2211"/>
      <c r="J21" s="2211"/>
      <c r="K21" s="2211"/>
      <c r="L21" s="2211"/>
      <c r="M21" s="2211"/>
      <c r="N21" s="2211"/>
      <c r="O21" s="2211"/>
      <c r="P21" s="2211"/>
      <c r="Q21" s="2211"/>
      <c r="R21" s="2211"/>
      <c r="S21" s="2211"/>
      <c r="T21" s="2211"/>
    </row>
    <row r="22" spans="1:20">
      <c r="A22" s="1235" t="s">
        <v>1522</v>
      </c>
      <c r="B22" s="1235"/>
      <c r="C22" s="1235"/>
      <c r="D22" s="1235"/>
      <c r="E22" s="1235"/>
      <c r="G22">
        <v>2000</v>
      </c>
      <c r="H22">
        <v>2001</v>
      </c>
      <c r="I22" s="2223">
        <v>2002</v>
      </c>
      <c r="J22" s="2223">
        <v>2003</v>
      </c>
      <c r="K22" s="2223">
        <v>2004</v>
      </c>
      <c r="L22" s="2223">
        <v>2005</v>
      </c>
      <c r="M22" s="2223">
        <v>2006</v>
      </c>
      <c r="N22" s="2223">
        <v>2007</v>
      </c>
      <c r="O22" s="2223">
        <v>2008</v>
      </c>
      <c r="P22" s="2223">
        <v>2009</v>
      </c>
      <c r="Q22" s="2223">
        <v>2010</v>
      </c>
    </row>
    <row r="23" spans="1:20" s="1236" customFormat="1" ht="12.75">
      <c r="A23" s="985" t="s">
        <v>1523</v>
      </c>
      <c r="B23" s="985">
        <v>2005</v>
      </c>
      <c r="C23" s="985">
        <v>2007</v>
      </c>
      <c r="D23" s="985">
        <v>2008</v>
      </c>
      <c r="E23" s="985">
        <v>2009</v>
      </c>
      <c r="G23" s="2207">
        <v>209443</v>
      </c>
      <c r="H23" s="2207">
        <v>217308</v>
      </c>
      <c r="I23" s="2207">
        <v>213700</v>
      </c>
      <c r="J23" s="2207">
        <v>212072</v>
      </c>
      <c r="K23" s="2207">
        <v>224500</v>
      </c>
      <c r="L23" s="2207">
        <v>242500</v>
      </c>
      <c r="M23" s="2207">
        <v>318550</v>
      </c>
      <c r="N23" s="2207">
        <v>330102</v>
      </c>
      <c r="O23" s="2207">
        <v>343909</v>
      </c>
      <c r="P23" s="2207">
        <v>363713</v>
      </c>
      <c r="Q23" s="2207">
        <v>375923</v>
      </c>
    </row>
    <row r="24" spans="1:20">
      <c r="A24" s="1186" t="s">
        <v>14</v>
      </c>
      <c r="B24" s="1187">
        <f>SUM(B25:B29)</f>
        <v>72</v>
      </c>
      <c r="C24" s="1187">
        <v>65</v>
      </c>
      <c r="D24" s="1187">
        <f>SUM(D25:D29)</f>
        <v>51</v>
      </c>
      <c r="E24" s="1187">
        <f>SUM(E25:E29)</f>
        <v>62</v>
      </c>
    </row>
    <row r="25" spans="1:20">
      <c r="A25" s="924" t="s">
        <v>1524</v>
      </c>
      <c r="B25" s="1188">
        <v>26</v>
      </c>
      <c r="C25" s="1188">
        <v>22</v>
      </c>
      <c r="D25" s="1188">
        <v>8</v>
      </c>
      <c r="E25" s="1188">
        <v>9</v>
      </c>
      <c r="H25" t="s">
        <v>2226</v>
      </c>
    </row>
    <row r="26" spans="1:20">
      <c r="A26" s="924" t="s">
        <v>1525</v>
      </c>
      <c r="B26" s="1188">
        <v>10</v>
      </c>
      <c r="C26" s="1188">
        <v>8</v>
      </c>
      <c r="D26" s="1188">
        <v>10</v>
      </c>
      <c r="E26" s="1188">
        <v>14</v>
      </c>
    </row>
    <row r="27" spans="1:20">
      <c r="A27" s="924" t="s">
        <v>1526</v>
      </c>
      <c r="B27" s="1188">
        <v>6</v>
      </c>
      <c r="C27" s="1188">
        <v>21</v>
      </c>
      <c r="D27" s="1188">
        <v>14</v>
      </c>
      <c r="E27" s="1188">
        <v>18</v>
      </c>
    </row>
    <row r="28" spans="1:20">
      <c r="A28" s="924" t="s">
        <v>1527</v>
      </c>
      <c r="B28" s="1188">
        <v>13</v>
      </c>
      <c r="C28" s="1188">
        <v>6</v>
      </c>
      <c r="D28" s="1188">
        <v>11</v>
      </c>
      <c r="E28" s="1188">
        <v>12</v>
      </c>
    </row>
    <row r="29" spans="1:20">
      <c r="A29" s="924" t="s">
        <v>1528</v>
      </c>
      <c r="B29" s="1188">
        <v>17</v>
      </c>
      <c r="C29" s="1188">
        <v>8</v>
      </c>
      <c r="D29" s="1188">
        <v>8</v>
      </c>
      <c r="E29" s="1189">
        <v>9</v>
      </c>
    </row>
    <row r="30" spans="1:20">
      <c r="A30" s="1218" t="s">
        <v>1529</v>
      </c>
      <c r="B30" s="812"/>
      <c r="C30" s="812"/>
      <c r="D30" s="812"/>
      <c r="E30" s="812"/>
    </row>
    <row r="31" spans="1:20">
      <c r="A31" s="774"/>
      <c r="B31" s="774"/>
      <c r="C31" s="774"/>
      <c r="D31" s="774"/>
      <c r="E31" s="774"/>
      <c r="G31" s="784"/>
      <c r="H31" s="784"/>
      <c r="I31" s="784"/>
      <c r="J31" s="784"/>
      <c r="K31" s="784"/>
      <c r="L31" s="784"/>
      <c r="M31" s="784"/>
      <c r="N31" s="784"/>
      <c r="O31" s="784"/>
    </row>
    <row r="32" spans="1:20">
      <c r="A32" s="1235" t="s">
        <v>1530</v>
      </c>
      <c r="B32" s="1235"/>
      <c r="C32" s="1235"/>
      <c r="D32" s="1235"/>
      <c r="E32" s="1235"/>
      <c r="G32" s="784"/>
      <c r="H32" s="784"/>
      <c r="I32" s="784"/>
      <c r="J32" s="784"/>
      <c r="K32" s="784"/>
      <c r="L32" s="784"/>
      <c r="M32" s="784"/>
      <c r="N32" s="784"/>
      <c r="O32" s="784"/>
    </row>
    <row r="33" spans="1:15" s="1236" customFormat="1" ht="12.75">
      <c r="A33" s="1227" t="s">
        <v>1531</v>
      </c>
      <c r="B33" s="1216">
        <v>2005</v>
      </c>
      <c r="C33" s="1216">
        <v>2008</v>
      </c>
      <c r="D33" s="1216">
        <v>2009</v>
      </c>
      <c r="E33" s="1237">
        <v>2010</v>
      </c>
      <c r="G33" s="1238"/>
      <c r="H33" s="1217"/>
      <c r="I33" s="1217"/>
      <c r="J33" s="1217"/>
      <c r="K33" s="1217"/>
      <c r="L33" s="1217"/>
      <c r="M33" s="1217"/>
      <c r="N33" s="1217"/>
      <c r="O33" s="2207"/>
    </row>
    <row r="34" spans="1:15">
      <c r="A34" s="1238" t="s">
        <v>14</v>
      </c>
      <c r="B34" s="1239">
        <f>SUM(B35:B45)</f>
        <v>242500</v>
      </c>
      <c r="C34" s="1239">
        <f>SUM(C35:C45)</f>
        <v>343909</v>
      </c>
      <c r="D34" s="1239">
        <f>SUM(D35:D45)</f>
        <v>363713</v>
      </c>
      <c r="E34" s="1239">
        <f>SUM(E35:E45)</f>
        <v>375923</v>
      </c>
      <c r="G34" s="1238"/>
      <c r="H34" s="1239"/>
      <c r="I34" s="1239"/>
      <c r="J34" s="1239"/>
      <c r="K34" s="1239"/>
      <c r="L34" s="1239"/>
      <c r="M34" s="1239"/>
      <c r="N34" s="1239"/>
      <c r="O34" s="784"/>
    </row>
    <row r="35" spans="1:15">
      <c r="A35" s="801" t="s">
        <v>1525</v>
      </c>
      <c r="B35" s="1220">
        <v>35500</v>
      </c>
      <c r="C35" s="1220">
        <v>52500</v>
      </c>
      <c r="D35" s="1220">
        <v>57116</v>
      </c>
      <c r="E35" s="1220">
        <v>58112</v>
      </c>
      <c r="G35" s="801"/>
      <c r="H35" s="1220"/>
      <c r="I35" s="1220"/>
      <c r="J35" s="1220"/>
      <c r="K35" s="1220"/>
      <c r="L35" s="1220"/>
      <c r="M35" s="1220"/>
      <c r="N35" s="1220"/>
      <c r="O35" s="784"/>
    </row>
    <row r="36" spans="1:15">
      <c r="A36" s="801" t="s">
        <v>1532</v>
      </c>
      <c r="B36" s="1220">
        <v>34200</v>
      </c>
      <c r="C36" s="1220">
        <v>44600</v>
      </c>
      <c r="D36" s="1220">
        <v>48350</v>
      </c>
      <c r="E36" s="1220">
        <v>49830</v>
      </c>
      <c r="G36" s="801"/>
      <c r="H36" s="1220"/>
      <c r="I36" s="1220"/>
      <c r="J36" s="1220"/>
      <c r="K36" s="1220"/>
      <c r="L36" s="1220"/>
      <c r="M36" s="1220"/>
      <c r="N36" s="1220"/>
    </row>
    <row r="37" spans="1:15">
      <c r="A37" s="801" t="s">
        <v>1533</v>
      </c>
      <c r="B37" s="1220">
        <v>41800</v>
      </c>
      <c r="C37" s="1220">
        <v>50980</v>
      </c>
      <c r="D37" s="1220">
        <v>52012</v>
      </c>
      <c r="E37" s="1220">
        <v>53814</v>
      </c>
      <c r="G37" s="801"/>
      <c r="H37" s="1220"/>
      <c r="I37" s="1220"/>
      <c r="J37" s="1220"/>
      <c r="K37" s="1220"/>
      <c r="L37" s="1220"/>
      <c r="M37" s="1220"/>
      <c r="N37" s="1220"/>
    </row>
    <row r="38" spans="1:15">
      <c r="A38" s="801" t="s">
        <v>1534</v>
      </c>
      <c r="B38" s="1220">
        <v>38000</v>
      </c>
      <c r="C38" s="1220">
        <v>53460</v>
      </c>
      <c r="D38" s="1220">
        <v>52123</v>
      </c>
      <c r="E38" s="1220">
        <v>52840</v>
      </c>
      <c r="G38" s="801"/>
      <c r="H38" s="1220"/>
      <c r="I38" s="1220"/>
      <c r="J38" s="1220"/>
      <c r="K38" s="1220"/>
      <c r="L38" s="1220"/>
      <c r="M38" s="1220"/>
      <c r="N38" s="1220"/>
    </row>
    <row r="39" spans="1:15">
      <c r="A39" s="801" t="s">
        <v>1535</v>
      </c>
      <c r="B39" s="1220">
        <v>9700</v>
      </c>
      <c r="C39" s="1220">
        <v>14229</v>
      </c>
      <c r="D39" s="1220">
        <v>19600</v>
      </c>
      <c r="E39" s="1220">
        <v>19960</v>
      </c>
      <c r="G39" s="801"/>
      <c r="H39" s="1220"/>
      <c r="I39" s="1220"/>
      <c r="J39" s="1220"/>
      <c r="K39" s="1220"/>
      <c r="L39" s="1220"/>
      <c r="M39" s="1220"/>
      <c r="N39" s="1220"/>
    </row>
    <row r="40" spans="1:15">
      <c r="A40" s="801" t="s">
        <v>1536</v>
      </c>
      <c r="B40" s="1220">
        <v>7800</v>
      </c>
      <c r="C40" s="1220">
        <v>13100</v>
      </c>
      <c r="D40" s="1220">
        <v>12230</v>
      </c>
      <c r="E40" s="1220">
        <v>13818</v>
      </c>
      <c r="G40" s="801"/>
      <c r="H40" s="1220"/>
      <c r="I40" s="1220"/>
      <c r="J40" s="1220"/>
      <c r="K40" s="1220"/>
      <c r="L40" s="1220"/>
      <c r="M40" s="1220"/>
      <c r="N40" s="1220"/>
    </row>
    <row r="41" spans="1:15">
      <c r="A41" s="801" t="s">
        <v>1526</v>
      </c>
      <c r="B41" s="1220">
        <v>7000</v>
      </c>
      <c r="C41" s="1220">
        <v>11200</v>
      </c>
      <c r="D41" s="1220">
        <v>9712</v>
      </c>
      <c r="E41" s="1220">
        <v>12314</v>
      </c>
      <c r="G41" s="801"/>
      <c r="H41" s="1220"/>
      <c r="I41" s="1220"/>
      <c r="J41" s="1220"/>
      <c r="K41" s="1220"/>
      <c r="L41" s="1220"/>
      <c r="M41" s="1220"/>
      <c r="N41" s="1220"/>
    </row>
    <row r="42" spans="1:15">
      <c r="A42" s="801" t="s">
        <v>1537</v>
      </c>
      <c r="B42" s="1220">
        <v>17300</v>
      </c>
      <c r="C42" s="1220">
        <v>26400</v>
      </c>
      <c r="D42" s="1220">
        <v>26400</v>
      </c>
      <c r="E42" s="1220">
        <v>28265</v>
      </c>
      <c r="G42" s="801"/>
      <c r="H42" s="1220"/>
      <c r="I42" s="1220"/>
      <c r="J42" s="1220"/>
      <c r="K42" s="1220"/>
      <c r="L42" s="1220"/>
      <c r="M42" s="1220"/>
      <c r="N42" s="1220"/>
    </row>
    <row r="43" spans="1:15">
      <c r="A43" s="801" t="s">
        <v>1538</v>
      </c>
      <c r="B43" s="1220">
        <v>18000</v>
      </c>
      <c r="C43" s="1220">
        <v>24800</v>
      </c>
      <c r="D43" s="1220">
        <v>32432</v>
      </c>
      <c r="E43" s="1220">
        <v>33162</v>
      </c>
      <c r="G43" s="801"/>
      <c r="H43" s="1220"/>
      <c r="I43" s="1220"/>
      <c r="J43" s="1220"/>
      <c r="K43" s="1220"/>
      <c r="L43" s="1220"/>
      <c r="M43" s="1220"/>
      <c r="N43" s="1220"/>
    </row>
    <row r="44" spans="1:15">
      <c r="A44" s="801" t="s">
        <v>1539</v>
      </c>
      <c r="B44" s="1220">
        <v>15200</v>
      </c>
      <c r="C44" s="1220">
        <v>25640</v>
      </c>
      <c r="D44" s="1220">
        <v>24116</v>
      </c>
      <c r="E44" s="1220">
        <v>23890</v>
      </c>
      <c r="G44" s="801"/>
      <c r="H44" s="1220"/>
      <c r="I44" s="1220"/>
      <c r="J44" s="1220"/>
      <c r="K44" s="1220"/>
      <c r="L44" s="1220"/>
      <c r="M44" s="1220"/>
      <c r="N44" s="1220"/>
    </row>
    <row r="45" spans="1:15">
      <c r="A45" s="801" t="s">
        <v>1540</v>
      </c>
      <c r="B45" s="1220">
        <v>18000</v>
      </c>
      <c r="C45" s="1220">
        <v>27000</v>
      </c>
      <c r="D45" s="1224">
        <v>29622</v>
      </c>
      <c r="E45" s="1224">
        <v>29918</v>
      </c>
      <c r="G45" s="801"/>
      <c r="H45" s="1220"/>
      <c r="I45" s="1220"/>
      <c r="J45" s="1220"/>
      <c r="K45" s="1220"/>
      <c r="L45" s="1220"/>
      <c r="M45" s="1220"/>
      <c r="N45" s="1220"/>
    </row>
    <row r="46" spans="1:15">
      <c r="A46" s="1218" t="s">
        <v>1541</v>
      </c>
      <c r="B46" s="812"/>
      <c r="C46" s="812"/>
      <c r="D46" s="812"/>
      <c r="E46" s="812"/>
    </row>
    <row r="47" spans="1:15">
      <c r="A47" s="774"/>
      <c r="B47" s="774"/>
      <c r="C47" s="774"/>
      <c r="D47" s="774"/>
      <c r="E47" s="774"/>
      <c r="F47" s="774"/>
      <c r="G47" s="774"/>
    </row>
    <row r="48" spans="1:15">
      <c r="A48" s="862" t="s">
        <v>1542</v>
      </c>
      <c r="B48" s="862"/>
      <c r="C48" s="862"/>
      <c r="D48" s="862"/>
      <c r="E48" s="862"/>
      <c r="F48" s="862"/>
      <c r="G48" s="862"/>
    </row>
    <row r="49" spans="1:10" s="1236" customFormat="1" ht="12.75">
      <c r="A49" s="1227" t="s">
        <v>82</v>
      </c>
      <c r="B49" s="1216">
        <v>2005</v>
      </c>
      <c r="C49" s="1216">
        <v>2007</v>
      </c>
      <c r="D49" s="1216">
        <v>2008</v>
      </c>
      <c r="E49" s="1216">
        <v>2009</v>
      </c>
    </row>
    <row r="50" spans="1:10">
      <c r="A50" s="799" t="s">
        <v>1543</v>
      </c>
      <c r="B50" s="1219">
        <f>SUM(B51:B52)</f>
        <v>170339</v>
      </c>
      <c r="C50" s="1219">
        <f>SUM(C51:C52)</f>
        <v>109434</v>
      </c>
      <c r="D50" s="1219">
        <f>SUM(D51:D52)</f>
        <v>123772</v>
      </c>
      <c r="E50" s="1219">
        <f>SUM(E51:E52)</f>
        <v>132859</v>
      </c>
    </row>
    <row r="51" spans="1:10">
      <c r="A51" s="801" t="s">
        <v>957</v>
      </c>
      <c r="B51" s="1220">
        <v>91541</v>
      </c>
      <c r="C51" s="1220">
        <v>64812</v>
      </c>
      <c r="D51" s="1220">
        <v>70960</v>
      </c>
      <c r="E51" s="1220">
        <v>77216</v>
      </c>
    </row>
    <row r="52" spans="1:10">
      <c r="A52" s="801" t="s">
        <v>958</v>
      </c>
      <c r="B52" s="1220">
        <v>78798</v>
      </c>
      <c r="C52" s="1220">
        <v>44622</v>
      </c>
      <c r="D52" s="1220">
        <v>52812</v>
      </c>
      <c r="E52" s="1220">
        <v>55643</v>
      </c>
    </row>
    <row r="53" spans="1:10">
      <c r="A53" s="1230" t="s">
        <v>1544</v>
      </c>
      <c r="B53" s="1229">
        <f>SUM(B54:B55)</f>
        <v>10524</v>
      </c>
      <c r="C53" s="1229">
        <f>SUM(C54:C55)</f>
        <v>18050</v>
      </c>
      <c r="D53" s="1229">
        <f>SUM(D54:D55)</f>
        <v>19600</v>
      </c>
      <c r="E53" s="1229">
        <f>SUM(E54:E55)</f>
        <v>22332</v>
      </c>
    </row>
    <row r="54" spans="1:10">
      <c r="A54" s="801" t="s">
        <v>957</v>
      </c>
      <c r="B54" s="1220">
        <v>5682</v>
      </c>
      <c r="C54" s="1220">
        <v>11798</v>
      </c>
      <c r="D54" s="1220">
        <v>12168</v>
      </c>
      <c r="E54" s="1220">
        <v>14520</v>
      </c>
    </row>
    <row r="55" spans="1:10">
      <c r="A55" s="801" t="s">
        <v>958</v>
      </c>
      <c r="B55" s="1220">
        <v>4842</v>
      </c>
      <c r="C55" s="1220">
        <v>6252</v>
      </c>
      <c r="D55" s="1220">
        <v>7432</v>
      </c>
      <c r="E55" s="1224">
        <v>7812</v>
      </c>
    </row>
    <row r="56" spans="1:10">
      <c r="A56" s="1218" t="s">
        <v>1541</v>
      </c>
      <c r="B56" s="1218"/>
      <c r="C56" s="1218"/>
      <c r="D56" s="1218"/>
      <c r="E56" s="1218"/>
      <c r="G56" s="1220"/>
    </row>
    <row r="57" spans="1:10">
      <c r="A57" s="1240" t="s">
        <v>1545</v>
      </c>
      <c r="B57" s="780"/>
      <c r="C57" s="780"/>
      <c r="D57" s="780"/>
      <c r="E57" s="780"/>
      <c r="G57" s="1220"/>
    </row>
    <row r="58" spans="1:10">
      <c r="G58" s="1220"/>
    </row>
    <row r="59" spans="1:10">
      <c r="A59" s="1241" t="s">
        <v>1546</v>
      </c>
      <c r="B59" s="1241"/>
      <c r="C59" s="1241"/>
      <c r="D59" s="1241"/>
      <c r="E59" s="1241"/>
      <c r="F59" s="1241"/>
      <c r="G59" s="1220"/>
    </row>
    <row r="60" spans="1:10" s="1236" customFormat="1" ht="12.75">
      <c r="A60" s="1227" t="s">
        <v>82</v>
      </c>
      <c r="B60" s="1216">
        <v>2006</v>
      </c>
      <c r="C60" s="1216">
        <v>2008</v>
      </c>
      <c r="D60" s="1216">
        <v>2009</v>
      </c>
      <c r="E60" s="1216">
        <v>2010</v>
      </c>
      <c r="G60" s="1242"/>
    </row>
    <row r="61" spans="1:10">
      <c r="A61" s="799" t="s">
        <v>14</v>
      </c>
      <c r="B61" s="1219">
        <f>SUM(B62:B68)</f>
        <v>2628486</v>
      </c>
      <c r="C61" s="1219">
        <f>SUM(C62:C67)</f>
        <v>3670443</v>
      </c>
      <c r="D61" s="1219">
        <f>SUM(D62:D68)</f>
        <v>3178865</v>
      </c>
      <c r="E61" s="1219">
        <f>SUM(E62:E68)</f>
        <v>2716251</v>
      </c>
      <c r="G61" s="1243"/>
    </row>
    <row r="62" spans="1:10">
      <c r="A62" s="801" t="s">
        <v>1547</v>
      </c>
      <c r="B62" s="1220">
        <v>619042</v>
      </c>
      <c r="C62" s="1220">
        <v>728691</v>
      </c>
      <c r="D62" s="1220">
        <v>761715</v>
      </c>
      <c r="E62" s="1220">
        <v>954006</v>
      </c>
      <c r="G62" s="1244"/>
      <c r="H62" s="1244"/>
      <c r="I62" s="1244"/>
      <c r="J62" s="1244"/>
    </row>
    <row r="63" spans="1:10">
      <c r="A63" s="1231" t="s">
        <v>1548</v>
      </c>
      <c r="B63" s="1220">
        <v>235132</v>
      </c>
      <c r="C63" s="1220">
        <v>263711</v>
      </c>
      <c r="D63" s="1220">
        <v>205942</v>
      </c>
      <c r="E63" s="1220">
        <v>338073</v>
      </c>
      <c r="G63" s="1245"/>
      <c r="H63" s="1245"/>
      <c r="I63" s="1245"/>
      <c r="J63" s="1245"/>
    </row>
    <row r="64" spans="1:10">
      <c r="A64" s="801" t="s">
        <v>1549</v>
      </c>
      <c r="B64" s="1220">
        <v>1664640</v>
      </c>
      <c r="C64" s="1220">
        <v>2545267</v>
      </c>
      <c r="D64" s="1220">
        <v>2075024</v>
      </c>
      <c r="E64" s="1220">
        <v>1295057</v>
      </c>
    </row>
    <row r="65" spans="1:7">
      <c r="A65" s="801" t="s">
        <v>1550</v>
      </c>
      <c r="B65" s="1220">
        <v>53110</v>
      </c>
      <c r="C65" s="1220">
        <v>56693</v>
      </c>
      <c r="D65" s="1220">
        <v>38195</v>
      </c>
      <c r="E65" s="1220">
        <v>38634</v>
      </c>
    </row>
    <row r="66" spans="1:7">
      <c r="A66" s="801" t="s">
        <v>1551</v>
      </c>
      <c r="B66" s="1220">
        <v>56562</v>
      </c>
      <c r="C66" s="1220">
        <v>72281</v>
      </c>
      <c r="D66" s="1220">
        <v>82776</v>
      </c>
      <c r="E66" s="1220">
        <v>77119</v>
      </c>
    </row>
    <row r="67" spans="1:7">
      <c r="A67" s="801" t="s">
        <v>1552</v>
      </c>
      <c r="B67" s="1246" t="s">
        <v>1084</v>
      </c>
      <c r="C67" s="1220">
        <v>3800</v>
      </c>
      <c r="D67" s="1220">
        <v>1804</v>
      </c>
      <c r="E67" s="1220">
        <v>1918</v>
      </c>
    </row>
    <row r="68" spans="1:7">
      <c r="A68" s="801" t="s">
        <v>1553</v>
      </c>
      <c r="B68" s="1221" t="s">
        <v>1554</v>
      </c>
      <c r="C68" s="1221" t="s">
        <v>1554</v>
      </c>
      <c r="D68" s="1224">
        <v>13409</v>
      </c>
      <c r="E68" s="1224">
        <v>11444</v>
      </c>
    </row>
    <row r="69" spans="1:7">
      <c r="A69" s="2631" t="s">
        <v>1555</v>
      </c>
      <c r="B69" s="2631"/>
      <c r="C69" s="2631"/>
      <c r="D69" s="2631"/>
      <c r="E69" s="2631"/>
    </row>
    <row r="70" spans="1:7">
      <c r="A70" s="2581"/>
      <c r="B70" s="2581"/>
      <c r="C70" s="2581"/>
      <c r="D70" s="2581"/>
      <c r="E70" s="2581"/>
      <c r="F70" s="1247"/>
      <c r="G70" s="1247"/>
    </row>
    <row r="71" spans="1:7">
      <c r="A71" s="1226" t="s">
        <v>1556</v>
      </c>
      <c r="B71" s="1247"/>
      <c r="C71" s="1247"/>
      <c r="D71" s="1247"/>
      <c r="E71" s="1247"/>
      <c r="F71" s="1247"/>
      <c r="G71" s="1247"/>
    </row>
    <row r="72" spans="1:7">
      <c r="A72" s="1222" t="s">
        <v>1557</v>
      </c>
      <c r="B72" s="1223"/>
      <c r="C72" s="1223"/>
      <c r="D72" s="1223"/>
      <c r="E72" s="1223"/>
      <c r="F72" s="1223"/>
      <c r="G72" s="1223"/>
    </row>
    <row r="73" spans="1:7" ht="32.25" customHeight="1">
      <c r="A73" s="2632" t="s">
        <v>1558</v>
      </c>
      <c r="B73" s="2632"/>
      <c r="C73" s="2632"/>
      <c r="D73" s="2632"/>
      <c r="E73" s="2632"/>
    </row>
    <row r="74" spans="1:7" s="1236" customFormat="1" ht="15" customHeight="1">
      <c r="A74" s="1227" t="s">
        <v>82</v>
      </c>
      <c r="B74" s="1216" t="s">
        <v>14</v>
      </c>
      <c r="C74" s="1228" t="s">
        <v>10</v>
      </c>
      <c r="D74" s="1228" t="s">
        <v>11</v>
      </c>
      <c r="E74" s="1228" t="s">
        <v>12</v>
      </c>
    </row>
    <row r="75" spans="1:7">
      <c r="A75" s="1248" t="s">
        <v>1559</v>
      </c>
      <c r="B75" s="1249">
        <v>110</v>
      </c>
      <c r="C75" s="1249">
        <v>89</v>
      </c>
      <c r="D75" s="1249">
        <v>21</v>
      </c>
      <c r="E75" s="1249">
        <v>0</v>
      </c>
    </row>
    <row r="76" spans="1:7">
      <c r="A76" s="1248" t="s">
        <v>1560</v>
      </c>
      <c r="B76" s="1249">
        <v>206</v>
      </c>
      <c r="C76" s="1249">
        <v>128</v>
      </c>
      <c r="D76" s="1249">
        <v>70</v>
      </c>
      <c r="E76" s="1249">
        <v>8</v>
      </c>
    </row>
    <row r="77" spans="1:7">
      <c r="A77" s="1248" t="s">
        <v>1561</v>
      </c>
      <c r="B77" s="1249">
        <v>180</v>
      </c>
      <c r="C77" s="1249">
        <v>158</v>
      </c>
      <c r="D77" s="1249">
        <v>21</v>
      </c>
      <c r="E77" s="1249">
        <v>1</v>
      </c>
    </row>
    <row r="78" spans="1:7" ht="18.75" customHeight="1">
      <c r="A78" s="1250" t="s">
        <v>1562</v>
      </c>
      <c r="B78" s="1249">
        <v>83</v>
      </c>
      <c r="C78" s="1249">
        <v>70</v>
      </c>
      <c r="D78" s="1249">
        <v>12</v>
      </c>
      <c r="E78" s="1249">
        <v>1</v>
      </c>
    </row>
    <row r="79" spans="1:7">
      <c r="A79" s="1248" t="s">
        <v>1563</v>
      </c>
      <c r="B79" s="1249">
        <v>328</v>
      </c>
      <c r="C79" s="1249">
        <v>309</v>
      </c>
      <c r="D79" s="1249">
        <v>17</v>
      </c>
      <c r="E79" s="1249">
        <v>2</v>
      </c>
    </row>
    <row r="80" spans="1:7">
      <c r="A80" s="1248" t="s">
        <v>1564</v>
      </c>
      <c r="B80" s="1249">
        <v>17</v>
      </c>
      <c r="C80" s="1249">
        <v>10</v>
      </c>
      <c r="D80" s="1249">
        <v>7</v>
      </c>
      <c r="E80" s="1249">
        <v>0</v>
      </c>
    </row>
    <row r="81" spans="1:5">
      <c r="A81" s="1218" t="s">
        <v>1565</v>
      </c>
      <c r="B81" s="812"/>
      <c r="C81" s="812"/>
      <c r="D81" s="812"/>
      <c r="E81" s="812"/>
    </row>
    <row r="82" spans="1:5">
      <c r="A82" s="782" t="s">
        <v>1566</v>
      </c>
      <c r="B82" s="813"/>
      <c r="C82" s="813"/>
      <c r="D82" s="813"/>
      <c r="E82" s="813"/>
    </row>
    <row r="83" spans="1:5">
      <c r="A83" s="774"/>
      <c r="B83" s="774"/>
      <c r="C83" s="774"/>
      <c r="D83" s="774"/>
      <c r="E83" s="774"/>
    </row>
    <row r="84" spans="1:5">
      <c r="A84" s="2623" t="s">
        <v>1567</v>
      </c>
      <c r="B84" s="2623"/>
      <c r="C84" s="2623"/>
      <c r="D84" s="2623"/>
      <c r="E84" s="2623"/>
    </row>
    <row r="85" spans="1:5" ht="15" customHeight="1">
      <c r="A85" s="2624"/>
      <c r="B85" s="2624"/>
      <c r="C85" s="2624"/>
      <c r="D85" s="2624"/>
      <c r="E85" s="2624"/>
    </row>
    <row r="86" spans="1:5" s="1236" customFormat="1" ht="12.75">
      <c r="A86" s="1227" t="s">
        <v>1568</v>
      </c>
      <c r="B86" s="2633">
        <v>2009</v>
      </c>
      <c r="C86" s="2633"/>
      <c r="D86" s="2633">
        <v>2010</v>
      </c>
      <c r="E86" s="2633"/>
    </row>
    <row r="87" spans="1:5">
      <c r="A87" s="1230" t="s">
        <v>14</v>
      </c>
      <c r="B87" s="2634">
        <v>43</v>
      </c>
      <c r="C87" s="2634"/>
      <c r="D87" s="2634">
        <f>SUM(D88:E93)</f>
        <v>44</v>
      </c>
      <c r="E87" s="2634"/>
    </row>
    <row r="88" spans="1:5">
      <c r="A88" s="801" t="s">
        <v>1525</v>
      </c>
      <c r="B88" s="2603">
        <v>5</v>
      </c>
      <c r="C88" s="2603"/>
      <c r="D88" s="2603">
        <v>7</v>
      </c>
      <c r="E88" s="2603"/>
    </row>
    <row r="89" spans="1:5">
      <c r="A89" s="801" t="s">
        <v>1569</v>
      </c>
      <c r="B89" s="2603">
        <v>8</v>
      </c>
      <c r="C89" s="2603"/>
      <c r="D89" s="2603">
        <v>2</v>
      </c>
      <c r="E89" s="2603"/>
    </row>
    <row r="90" spans="1:5">
      <c r="A90" s="801" t="s">
        <v>1570</v>
      </c>
      <c r="B90" s="2603">
        <v>17</v>
      </c>
      <c r="C90" s="2603"/>
      <c r="D90" s="2603">
        <v>21</v>
      </c>
      <c r="E90" s="2603"/>
    </row>
    <row r="91" spans="1:5">
      <c r="A91" s="801" t="s">
        <v>1571</v>
      </c>
      <c r="B91" s="2603">
        <v>7</v>
      </c>
      <c r="C91" s="2603"/>
      <c r="D91" s="2603">
        <v>10</v>
      </c>
      <c r="E91" s="2603"/>
    </row>
    <row r="92" spans="1:5">
      <c r="A92" s="801" t="s">
        <v>1572</v>
      </c>
      <c r="B92" s="2603">
        <v>3</v>
      </c>
      <c r="C92" s="2603"/>
      <c r="D92" s="2603">
        <v>1</v>
      </c>
      <c r="E92" s="2603"/>
    </row>
    <row r="93" spans="1:5">
      <c r="A93" s="801" t="s">
        <v>1573</v>
      </c>
      <c r="B93" s="2605">
        <v>3</v>
      </c>
      <c r="C93" s="2605"/>
      <c r="D93" s="2605">
        <v>3</v>
      </c>
      <c r="E93" s="2605"/>
    </row>
    <row r="94" spans="1:5">
      <c r="A94" s="1218" t="s">
        <v>1574</v>
      </c>
      <c r="B94" s="812"/>
      <c r="C94" s="812"/>
      <c r="D94" s="812"/>
    </row>
    <row r="95" spans="1:5">
      <c r="A95" s="780"/>
      <c r="B95" s="813"/>
      <c r="C95" s="813"/>
      <c r="D95" s="813"/>
    </row>
    <row r="96" spans="1:5">
      <c r="A96" s="768" t="s">
        <v>1575</v>
      </c>
    </row>
    <row r="97" spans="1:11" ht="15" customHeight="1">
      <c r="A97" s="2625" t="s">
        <v>1576</v>
      </c>
      <c r="B97" s="2625"/>
      <c r="C97" s="2625"/>
      <c r="D97" s="2625"/>
      <c r="E97" s="2625"/>
      <c r="F97" s="1251"/>
      <c r="G97" s="1251"/>
    </row>
    <row r="98" spans="1:11">
      <c r="A98" s="2625"/>
      <c r="B98" s="2625"/>
      <c r="C98" s="2625"/>
      <c r="D98" s="2625"/>
      <c r="E98" s="2625"/>
      <c r="F98" s="1251"/>
      <c r="G98" s="1251"/>
    </row>
    <row r="99" spans="1:11">
      <c r="G99" s="2625" t="s">
        <v>2213</v>
      </c>
      <c r="H99" s="2625"/>
      <c r="I99" s="2625"/>
      <c r="J99" s="2625"/>
      <c r="K99" s="2625"/>
    </row>
    <row r="100" spans="1:11">
      <c r="G100" s="2196" t="s">
        <v>1568</v>
      </c>
      <c r="H100" s="2626" t="s">
        <v>2214</v>
      </c>
      <c r="I100" s="2626"/>
      <c r="J100" s="2627" t="s">
        <v>14</v>
      </c>
      <c r="K100" s="2211"/>
    </row>
    <row r="101" spans="1:11">
      <c r="G101" s="1235"/>
      <c r="H101" s="2197" t="s">
        <v>2215</v>
      </c>
      <c r="I101" s="2197" t="s">
        <v>2216</v>
      </c>
      <c r="J101" s="2628"/>
      <c r="K101" s="2211"/>
    </row>
    <row r="102" spans="1:11">
      <c r="G102" s="1230" t="s">
        <v>14</v>
      </c>
      <c r="H102" s="2198"/>
      <c r="I102" s="2198"/>
      <c r="J102" s="2198"/>
      <c r="K102" s="2211"/>
    </row>
    <row r="103" spans="1:11">
      <c r="G103" s="801" t="s">
        <v>1570</v>
      </c>
      <c r="H103" s="1220">
        <v>21</v>
      </c>
      <c r="I103" s="1220">
        <v>0</v>
      </c>
      <c r="J103" s="1229">
        <v>21</v>
      </c>
      <c r="K103" s="2211"/>
    </row>
    <row r="104" spans="1:11">
      <c r="G104" s="801" t="s">
        <v>1571</v>
      </c>
      <c r="H104" s="1220">
        <v>10</v>
      </c>
      <c r="I104" s="1220">
        <v>0</v>
      </c>
      <c r="J104" s="1229">
        <v>10</v>
      </c>
      <c r="K104" s="2211"/>
    </row>
    <row r="105" spans="1:11">
      <c r="G105" s="801" t="s">
        <v>1525</v>
      </c>
      <c r="H105" s="2199">
        <v>7</v>
      </c>
      <c r="I105" s="1220">
        <v>0</v>
      </c>
      <c r="J105" s="1229">
        <v>7</v>
      </c>
      <c r="K105" s="2211"/>
    </row>
    <row r="106" spans="1:11">
      <c r="G106" s="801" t="s">
        <v>1573</v>
      </c>
      <c r="H106" s="1220">
        <v>3</v>
      </c>
      <c r="I106" s="1220">
        <v>0</v>
      </c>
      <c r="J106" s="1229">
        <v>3</v>
      </c>
      <c r="K106" s="2211"/>
    </row>
    <row r="107" spans="1:11">
      <c r="G107" s="801" t="s">
        <v>1569</v>
      </c>
      <c r="H107" s="1220">
        <v>2</v>
      </c>
      <c r="I107" s="1220">
        <v>0</v>
      </c>
      <c r="J107" s="1229">
        <v>2</v>
      </c>
      <c r="K107" s="2211"/>
    </row>
    <row r="108" spans="1:11">
      <c r="G108" s="801" t="s">
        <v>1572</v>
      </c>
      <c r="H108" s="1220">
        <v>1</v>
      </c>
      <c r="I108" s="1220">
        <v>0</v>
      </c>
      <c r="J108" s="1229">
        <v>1</v>
      </c>
      <c r="K108" s="2211"/>
    </row>
    <row r="109" spans="1:11">
      <c r="G109" s="1218" t="s">
        <v>2217</v>
      </c>
      <c r="H109" s="812"/>
      <c r="I109" s="812"/>
      <c r="J109" s="812"/>
      <c r="K109" s="2211"/>
    </row>
    <row r="113" spans="1:1">
      <c r="A113" s="780" t="s">
        <v>1574</v>
      </c>
    </row>
  </sheetData>
  <protectedRanges>
    <protectedRange sqref="B35:C45 H35:H45 K35:K45" name="All"/>
    <protectedRange sqref="C75:E76 B76 C78:E80 E77" name="All_1_3"/>
    <protectedRange sqref="B25:D29 K23:L27 I23:I27" name="All_1"/>
    <protectedRange sqref="B51:D52 B54:D55" name="All_4"/>
    <protectedRange sqref="I8:I18" name="All_2"/>
  </protectedRanges>
  <mergeCells count="24">
    <mergeCell ref="G99:K99"/>
    <mergeCell ref="H100:I100"/>
    <mergeCell ref="J100:J101"/>
    <mergeCell ref="A2:E2"/>
    <mergeCell ref="A69:E70"/>
    <mergeCell ref="A73:E73"/>
    <mergeCell ref="A84:E85"/>
    <mergeCell ref="B86:C86"/>
    <mergeCell ref="D86:E86"/>
    <mergeCell ref="B87:C87"/>
    <mergeCell ref="D87:E87"/>
    <mergeCell ref="B88:C88"/>
    <mergeCell ref="D88:E88"/>
    <mergeCell ref="B89:C89"/>
    <mergeCell ref="D89:E89"/>
    <mergeCell ref="B93:C93"/>
    <mergeCell ref="D93:E93"/>
    <mergeCell ref="A97:E98"/>
    <mergeCell ref="B90:C90"/>
    <mergeCell ref="D90:E90"/>
    <mergeCell ref="B91:C91"/>
    <mergeCell ref="D91:E91"/>
    <mergeCell ref="B92:C92"/>
    <mergeCell ref="D92:E92"/>
  </mergeCells>
  <pageMargins left="0.70866141732283472" right="0.70866141732283472" top="0.74803149606299213" bottom="0.55118110236220474" header="0.31496062992125984" footer="0.31496062992125984"/>
  <pageSetup paperSize="9" scale="103" orientation="portrait" r:id="rId1"/>
  <headerFooter>
    <oddFooter>&amp;C&amp;P</oddFooter>
  </headerFooter>
  <rowBreaks count="3" manualBreakCount="3">
    <brk id="21" max="16383" man="1"/>
    <brk id="58" max="4" man="1"/>
    <brk id="95" max="4"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80"/>
  </sheetPr>
  <dimension ref="B1:C6"/>
  <sheetViews>
    <sheetView view="pageBreakPreview" topLeftCell="A16" zoomScale="80" zoomScaleSheetLayoutView="80" workbookViewId="0">
      <selection activeCell="B22" sqref="B22"/>
    </sheetView>
  </sheetViews>
  <sheetFormatPr defaultRowHeight="15"/>
  <sheetData>
    <row r="1" spans="2:3" ht="74.25" customHeight="1">
      <c r="B1" s="864" t="s">
        <v>383</v>
      </c>
      <c r="C1" s="865"/>
    </row>
    <row r="2" spans="2:3" ht="32.25" customHeight="1">
      <c r="B2" s="866" t="s">
        <v>1577</v>
      </c>
      <c r="C2" s="865"/>
    </row>
    <row r="3" spans="2:3" ht="30" customHeight="1">
      <c r="B3" s="866" t="s">
        <v>1578</v>
      </c>
      <c r="C3" s="865"/>
    </row>
    <row r="4" spans="2:3" ht="31.5" customHeight="1">
      <c r="B4" s="866" t="s">
        <v>1579</v>
      </c>
      <c r="C4" s="865"/>
    </row>
    <row r="5" spans="2:3" ht="27.75" customHeight="1">
      <c r="B5" s="866" t="s">
        <v>1580</v>
      </c>
      <c r="C5" s="865"/>
    </row>
    <row r="6" spans="2:3" ht="15.75">
      <c r="B6" s="1252"/>
      <c r="C6" s="865"/>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80"/>
  </sheetPr>
  <dimension ref="A1:P1309"/>
  <sheetViews>
    <sheetView view="pageBreakPreview" topLeftCell="A823" zoomScaleSheetLayoutView="100" workbookViewId="0">
      <selection activeCell="H827" sqref="H827"/>
    </sheetView>
  </sheetViews>
  <sheetFormatPr defaultRowHeight="15" customHeight="1"/>
  <cols>
    <col min="1" max="1" width="34.28515625" style="844" customWidth="1"/>
    <col min="2" max="2" width="15.28515625" style="844" bestFit="1" customWidth="1"/>
    <col min="3" max="3" width="11.7109375" style="844" customWidth="1"/>
    <col min="4" max="4" width="10.85546875" style="844" customWidth="1"/>
    <col min="5" max="5" width="10.5703125" style="844" customWidth="1"/>
    <col min="6" max="6" width="13.85546875" style="844" customWidth="1"/>
    <col min="7" max="7" width="12.85546875" style="844" customWidth="1"/>
    <col min="8" max="8" width="13.28515625" style="844" customWidth="1"/>
    <col min="9" max="11" width="9.140625" style="844"/>
    <col min="12" max="12" width="12.140625" style="844" customWidth="1"/>
    <col min="13" max="16384" width="9.140625" style="844"/>
  </cols>
  <sheetData>
    <row r="1" spans="1:12" ht="15" customHeight="1">
      <c r="A1" s="1253" t="s">
        <v>1581</v>
      </c>
    </row>
    <row r="2" spans="1:12" ht="101.25" customHeight="1">
      <c r="A2" s="2654" t="s">
        <v>1582</v>
      </c>
      <c r="B2" s="2654"/>
      <c r="C2" s="2654"/>
      <c r="D2" s="2654"/>
      <c r="E2" s="2654"/>
      <c r="F2" s="2655"/>
      <c r="H2" s="2656"/>
      <c r="I2" s="2657"/>
      <c r="J2" s="2657"/>
      <c r="K2" s="2657"/>
      <c r="L2" s="2657"/>
    </row>
    <row r="3" spans="1:12" ht="27" customHeight="1">
      <c r="F3" s="2655"/>
    </row>
    <row r="4" spans="1:12" ht="15" customHeight="1">
      <c r="A4" s="907" t="s">
        <v>1583</v>
      </c>
      <c r="F4" s="2655"/>
    </row>
    <row r="5" spans="1:12" ht="16.5" customHeight="1">
      <c r="A5" s="1254" t="s">
        <v>1584</v>
      </c>
      <c r="B5" s="1254"/>
      <c r="C5" s="1254"/>
      <c r="D5" s="1255">
        <v>0.61199999999999999</v>
      </c>
      <c r="E5" s="2658">
        <v>2010</v>
      </c>
      <c r="F5" s="2655"/>
      <c r="G5" s="1254"/>
      <c r="H5" s="1254"/>
      <c r="J5" s="1050"/>
    </row>
    <row r="6" spans="1:12" ht="20.25" customHeight="1">
      <c r="A6" s="1254" t="s">
        <v>1585</v>
      </c>
      <c r="B6" s="1254"/>
      <c r="C6" s="1254"/>
      <c r="D6" s="1256">
        <v>0.121</v>
      </c>
      <c r="E6" s="2658"/>
      <c r="F6" s="2655"/>
      <c r="G6" s="1254"/>
      <c r="H6" s="1254"/>
      <c r="J6" s="1050"/>
    </row>
    <row r="7" spans="1:12" ht="22.5" customHeight="1">
      <c r="A7" s="1254" t="s">
        <v>1586</v>
      </c>
      <c r="B7" s="1254"/>
      <c r="C7" s="1254"/>
      <c r="D7" s="1255">
        <v>0.63200000000000001</v>
      </c>
      <c r="E7" s="2658"/>
      <c r="F7" s="1254"/>
      <c r="G7" s="1254"/>
      <c r="H7" s="1254"/>
      <c r="J7" s="1050"/>
    </row>
    <row r="8" spans="1:12" ht="15" customHeight="1">
      <c r="A8" s="1254"/>
      <c r="B8" s="1254"/>
      <c r="C8" s="1254"/>
      <c r="D8" s="1257"/>
      <c r="E8" s="1258"/>
      <c r="F8" s="1254"/>
      <c r="G8" s="1254"/>
      <c r="H8" s="1254"/>
      <c r="J8" s="1050"/>
    </row>
    <row r="9" spans="1:12" ht="15" customHeight="1">
      <c r="A9" s="1254"/>
      <c r="B9" s="1254"/>
      <c r="C9" s="1254"/>
      <c r="D9" s="1257"/>
      <c r="E9" s="1258"/>
      <c r="F9" s="1254"/>
      <c r="G9" s="1254"/>
      <c r="H9" s="1254"/>
      <c r="J9" s="1050"/>
    </row>
    <row r="10" spans="1:12" ht="119.25" customHeight="1">
      <c r="A10" s="2659" t="s">
        <v>1587</v>
      </c>
      <c r="B10" s="2660"/>
      <c r="C10" s="2660"/>
      <c r="D10" s="2660"/>
      <c r="E10" s="2660"/>
      <c r="F10" s="1254"/>
      <c r="G10" s="1254"/>
      <c r="H10" s="1254"/>
      <c r="J10" s="1050"/>
    </row>
    <row r="11" spans="1:12" ht="15" customHeight="1">
      <c r="A11" s="1254"/>
      <c r="B11" s="1254"/>
      <c r="C11" s="1254"/>
      <c r="D11" s="1257"/>
      <c r="E11" s="1258"/>
      <c r="F11" s="1254"/>
      <c r="G11" s="1254"/>
      <c r="H11" s="1254"/>
      <c r="J11" s="1050"/>
    </row>
    <row r="12" spans="1:12" ht="54" customHeight="1">
      <c r="A12" s="2659" t="s">
        <v>1588</v>
      </c>
      <c r="B12" s="2659"/>
      <c r="C12" s="2659"/>
      <c r="D12" s="2659"/>
      <c r="E12" s="2659"/>
      <c r="F12" s="1254"/>
      <c r="G12" s="1254"/>
      <c r="H12" s="1254"/>
      <c r="J12" s="1050"/>
    </row>
    <row r="13" spans="1:12" ht="24" customHeight="1">
      <c r="A13" s="1259" t="s">
        <v>1589</v>
      </c>
      <c r="B13" s="1260"/>
      <c r="C13" s="1260"/>
      <c r="D13" s="1260"/>
      <c r="E13" s="1260"/>
      <c r="F13" s="1260"/>
      <c r="G13" s="1260"/>
      <c r="H13" s="1260"/>
      <c r="I13" s="1260"/>
      <c r="J13" s="1260"/>
    </row>
    <row r="14" spans="1:12" ht="183.75" customHeight="1">
      <c r="A14" s="2641" t="s">
        <v>1590</v>
      </c>
      <c r="B14" s="2643"/>
      <c r="C14" s="2643"/>
      <c r="D14" s="2643"/>
      <c r="E14" s="2643"/>
      <c r="F14" s="1261"/>
      <c r="G14" s="1260"/>
      <c r="H14" s="1260"/>
      <c r="I14" s="1260"/>
      <c r="J14" s="1260"/>
    </row>
    <row r="15" spans="1:12" ht="15" customHeight="1">
      <c r="A15" s="2208" t="s">
        <v>2223</v>
      </c>
      <c r="B15" s="2208"/>
      <c r="C15" s="2208"/>
      <c r="D15" s="2208"/>
      <c r="E15" s="2208"/>
      <c r="F15" s="1261"/>
      <c r="G15" s="1260"/>
      <c r="H15" s="1260"/>
      <c r="I15" s="1260"/>
      <c r="J15" s="1260"/>
    </row>
    <row r="16" spans="1:12" ht="15" customHeight="1">
      <c r="A16" s="2566" t="s">
        <v>2222</v>
      </c>
      <c r="B16" s="2566"/>
      <c r="C16" s="2566"/>
      <c r="D16" s="2566"/>
      <c r="E16" s="2566"/>
      <c r="F16" s="1261"/>
      <c r="G16" s="1260"/>
      <c r="H16" s="1260"/>
      <c r="I16" s="1260"/>
      <c r="J16" s="1260"/>
    </row>
    <row r="17" spans="1:10" ht="15" customHeight="1">
      <c r="A17" s="2166"/>
      <c r="B17" s="2167"/>
      <c r="C17" s="2167"/>
      <c r="D17" s="2167"/>
      <c r="E17" s="2167"/>
      <c r="F17" s="1261"/>
      <c r="G17" s="1260"/>
      <c r="H17" s="1260"/>
      <c r="I17" s="1260"/>
      <c r="J17" s="1260"/>
    </row>
    <row r="18" spans="1:10" ht="15" customHeight="1">
      <c r="A18" s="2166"/>
      <c r="B18" s="2167"/>
      <c r="C18" s="2167"/>
      <c r="D18" s="2167"/>
      <c r="E18" s="2167"/>
      <c r="F18" s="1261"/>
      <c r="G18" s="1260"/>
      <c r="H18" s="1260"/>
      <c r="I18" s="1260"/>
      <c r="J18" s="1260"/>
    </row>
    <row r="19" spans="1:10" ht="15" customHeight="1">
      <c r="A19" s="2166"/>
      <c r="B19" s="2167"/>
      <c r="C19" s="2167"/>
      <c r="D19" s="2167"/>
      <c r="E19" s="2167"/>
      <c r="F19" s="1261"/>
      <c r="G19" s="1260"/>
      <c r="H19" s="1260"/>
      <c r="I19" s="1260"/>
      <c r="J19" s="1260"/>
    </row>
    <row r="20" spans="1:10" ht="15" customHeight="1">
      <c r="A20" s="2166"/>
      <c r="B20" s="2167"/>
      <c r="C20" s="2167"/>
      <c r="D20" s="2167"/>
      <c r="E20" s="2167"/>
      <c r="F20" s="1261"/>
      <c r="G20" s="1260"/>
      <c r="H20" s="1260"/>
      <c r="I20" s="1260"/>
      <c r="J20" s="1260"/>
    </row>
    <row r="21" spans="1:10" ht="15" customHeight="1">
      <c r="A21" s="2166"/>
      <c r="B21" s="2167"/>
      <c r="C21" s="2167"/>
      <c r="D21" s="2167"/>
      <c r="E21" s="2167"/>
      <c r="F21" s="1261"/>
      <c r="G21" s="1260"/>
      <c r="H21" s="1260"/>
      <c r="I21" s="1260"/>
      <c r="J21" s="1260"/>
    </row>
    <row r="22" spans="1:10" ht="15" customHeight="1">
      <c r="A22" s="2166"/>
      <c r="B22" s="2167"/>
      <c r="C22" s="2167"/>
      <c r="D22" s="2167"/>
      <c r="E22" s="2167"/>
      <c r="F22" s="1261"/>
      <c r="G22" s="1260"/>
      <c r="H22" s="1260"/>
      <c r="I22" s="1260"/>
      <c r="J22" s="1260"/>
    </row>
    <row r="23" spans="1:10" ht="15" customHeight="1">
      <c r="A23" s="2166"/>
      <c r="B23" s="2167"/>
      <c r="C23" s="2167"/>
      <c r="D23" s="2167"/>
      <c r="E23" s="2167"/>
      <c r="F23" s="1261"/>
      <c r="G23" s="1260"/>
      <c r="H23" s="1260"/>
      <c r="I23" s="1260"/>
      <c r="J23" s="1260"/>
    </row>
    <row r="24" spans="1:10" ht="15" customHeight="1">
      <c r="A24" s="2166"/>
      <c r="B24" s="2167"/>
      <c r="C24" s="2167"/>
      <c r="D24" s="2167"/>
      <c r="E24" s="2167"/>
      <c r="F24" s="1261"/>
      <c r="G24" s="1260"/>
      <c r="H24" s="1260"/>
      <c r="I24" s="1260"/>
      <c r="J24" s="1260"/>
    </row>
    <row r="25" spans="1:10" ht="15" customHeight="1">
      <c r="A25" s="2166"/>
      <c r="B25" s="2167"/>
      <c r="C25" s="2167"/>
      <c r="D25" s="2167"/>
      <c r="E25" s="2167"/>
      <c r="F25" s="1261"/>
      <c r="G25" s="1260"/>
      <c r="H25" s="1260"/>
      <c r="I25" s="1260"/>
      <c r="J25" s="1260"/>
    </row>
    <row r="26" spans="1:10" ht="15" customHeight="1">
      <c r="A26" s="2166"/>
      <c r="B26" s="2167"/>
      <c r="C26" s="2167"/>
      <c r="D26" s="2167"/>
      <c r="E26" s="2167"/>
      <c r="F26" s="1261"/>
      <c r="G26" s="1260"/>
      <c r="H26" s="1260"/>
      <c r="I26" s="1260"/>
      <c r="J26" s="1260"/>
    </row>
    <row r="27" spans="1:10" ht="15" customHeight="1">
      <c r="A27" s="2166"/>
      <c r="B27" s="2167"/>
      <c r="C27" s="2167"/>
      <c r="D27" s="2167"/>
      <c r="E27" s="2167"/>
      <c r="F27" s="1261"/>
      <c r="G27" s="1260"/>
      <c r="H27" s="1260"/>
      <c r="I27" s="1260"/>
      <c r="J27" s="1260"/>
    </row>
    <row r="28" spans="1:10" ht="15" customHeight="1">
      <c r="A28" s="2166"/>
      <c r="B28" s="2167"/>
      <c r="C28" s="2167"/>
      <c r="D28" s="2167"/>
      <c r="E28" s="2167"/>
      <c r="F28" s="1261"/>
      <c r="G28" s="1260"/>
      <c r="H28" s="1260"/>
      <c r="I28" s="1260"/>
      <c r="J28" s="1260"/>
    </row>
    <row r="29" spans="1:10" ht="15" customHeight="1">
      <c r="A29" s="2166"/>
      <c r="B29" s="2167"/>
      <c r="C29" s="2167"/>
      <c r="D29" s="2167"/>
      <c r="E29" s="2167"/>
      <c r="F29" s="1261"/>
      <c r="G29" s="1260"/>
      <c r="H29" s="1260"/>
      <c r="I29" s="1260"/>
      <c r="J29" s="1260"/>
    </row>
    <row r="30" spans="1:10" ht="15" customHeight="1">
      <c r="A30" s="2166"/>
      <c r="B30" s="2167"/>
      <c r="C30" s="2167"/>
      <c r="D30" s="2167"/>
      <c r="E30" s="2167"/>
      <c r="F30" s="1261"/>
      <c r="G30" s="1260"/>
      <c r="H30" s="1260"/>
      <c r="I30" s="1260"/>
      <c r="J30" s="1260"/>
    </row>
    <row r="31" spans="1:10" ht="15" customHeight="1">
      <c r="A31" s="2166"/>
      <c r="B31" s="2167"/>
      <c r="C31" s="2167"/>
      <c r="D31" s="2167"/>
      <c r="E31" s="2167"/>
      <c r="F31" s="1261"/>
      <c r="G31" s="1260"/>
      <c r="H31" s="1260"/>
      <c r="I31" s="1260"/>
      <c r="J31" s="1260"/>
    </row>
    <row r="32" spans="1:10" ht="15" customHeight="1">
      <c r="A32" s="1278" t="s">
        <v>1601</v>
      </c>
      <c r="B32" s="2167"/>
      <c r="C32" s="2167"/>
      <c r="D32" s="2167"/>
      <c r="E32" s="2167"/>
      <c r="F32" s="1261"/>
      <c r="G32" s="1260"/>
      <c r="H32" s="1260"/>
      <c r="I32" s="1260"/>
      <c r="J32" s="1260"/>
    </row>
    <row r="33" spans="1:11" ht="15" customHeight="1">
      <c r="A33" s="2166"/>
      <c r="B33" s="2167"/>
      <c r="C33" s="2167"/>
      <c r="D33" s="2167"/>
      <c r="E33" s="2167"/>
      <c r="F33" s="1261"/>
      <c r="G33" s="1260"/>
      <c r="H33" s="1260"/>
      <c r="I33" s="1260"/>
      <c r="J33" s="1260"/>
    </row>
    <row r="34" spans="1:11" ht="19.5" customHeight="1">
      <c r="A34" s="2639" t="s">
        <v>1591</v>
      </c>
      <c r="B34" s="2639"/>
      <c r="C34" s="2639"/>
      <c r="D34" s="2639"/>
      <c r="E34" s="2639"/>
      <c r="F34" s="1262"/>
      <c r="G34" s="1263"/>
      <c r="H34" s="1263"/>
    </row>
    <row r="35" spans="1:11" ht="15" customHeight="1">
      <c r="A35" s="1264" t="s">
        <v>540</v>
      </c>
      <c r="B35" s="1265">
        <v>1985</v>
      </c>
      <c r="C35" s="1265">
        <v>1995</v>
      </c>
      <c r="D35" s="1265">
        <v>2001</v>
      </c>
      <c r="E35" s="1265">
        <v>2005</v>
      </c>
    </row>
    <row r="36" spans="1:11" ht="15" customHeight="1">
      <c r="A36" s="1266" t="s">
        <v>1592</v>
      </c>
      <c r="B36" s="1267">
        <f t="shared" ref="B36:E37" si="0">SUM(B39,B42)</f>
        <v>297406</v>
      </c>
      <c r="C36" s="1267">
        <f t="shared" si="0"/>
        <v>532881</v>
      </c>
      <c r="D36" s="1267">
        <f t="shared" si="0"/>
        <v>676547</v>
      </c>
      <c r="E36" s="1267">
        <f t="shared" si="0"/>
        <v>815311</v>
      </c>
    </row>
    <row r="37" spans="1:11" ht="15" customHeight="1">
      <c r="A37" s="926" t="s">
        <v>966</v>
      </c>
      <c r="B37" s="1268">
        <f t="shared" si="0"/>
        <v>22358</v>
      </c>
      <c r="C37" s="1268">
        <f t="shared" si="0"/>
        <v>43183</v>
      </c>
      <c r="D37" s="1268">
        <f t="shared" si="0"/>
        <v>71651</v>
      </c>
      <c r="E37" s="1268">
        <f t="shared" si="0"/>
        <v>85838</v>
      </c>
    </row>
    <row r="38" spans="1:11" ht="15" customHeight="1">
      <c r="A38" s="926" t="s">
        <v>967</v>
      </c>
      <c r="B38" s="1268">
        <f>B36-B37</f>
        <v>275048</v>
      </c>
      <c r="C38" s="1268">
        <f>C36-C37</f>
        <v>489698</v>
      </c>
      <c r="D38" s="1268">
        <f>D36-D37</f>
        <v>604896</v>
      </c>
      <c r="E38" s="1268">
        <f>E36-E37</f>
        <v>729473</v>
      </c>
    </row>
    <row r="39" spans="1:11" ht="15" customHeight="1">
      <c r="A39" s="1269" t="s">
        <v>1593</v>
      </c>
      <c r="B39" s="1267">
        <v>294524</v>
      </c>
      <c r="C39" s="1267">
        <v>525457</v>
      </c>
      <c r="D39" s="1267">
        <v>649342</v>
      </c>
      <c r="E39" s="1267">
        <v>786738</v>
      </c>
    </row>
    <row r="40" spans="1:11" ht="15" customHeight="1">
      <c r="A40" s="926" t="s">
        <v>966</v>
      </c>
      <c r="B40" s="1268">
        <v>21579</v>
      </c>
      <c r="C40" s="1268">
        <v>40981</v>
      </c>
      <c r="D40" s="1268">
        <v>60753</v>
      </c>
      <c r="E40" s="1268">
        <v>75518</v>
      </c>
    </row>
    <row r="41" spans="1:11" ht="15" customHeight="1">
      <c r="A41" s="926" t="s">
        <v>967</v>
      </c>
      <c r="B41" s="1268">
        <f>B39-B40</f>
        <v>272945</v>
      </c>
      <c r="C41" s="1268">
        <f>C39-C40</f>
        <v>484476</v>
      </c>
      <c r="D41" s="1268">
        <f>D39-D40</f>
        <v>588589</v>
      </c>
      <c r="E41" s="1268">
        <f>E39-E40</f>
        <v>711220</v>
      </c>
      <c r="G41" s="1271"/>
      <c r="H41" s="1271"/>
      <c r="I41" s="1271"/>
      <c r="J41" s="1271"/>
      <c r="K41" s="1271"/>
    </row>
    <row r="42" spans="1:11" ht="15" customHeight="1">
      <c r="A42" s="1269" t="s">
        <v>1594</v>
      </c>
      <c r="B42" s="1267">
        <v>2882</v>
      </c>
      <c r="C42" s="1267">
        <v>7424</v>
      </c>
      <c r="D42" s="1267">
        <v>27205</v>
      </c>
      <c r="E42" s="1267">
        <v>28573</v>
      </c>
    </row>
    <row r="43" spans="1:11" ht="15" customHeight="1">
      <c r="A43" s="926" t="s">
        <v>966</v>
      </c>
      <c r="B43" s="1268">
        <v>779</v>
      </c>
      <c r="C43" s="1268">
        <v>2202</v>
      </c>
      <c r="D43" s="1268">
        <v>10898</v>
      </c>
      <c r="E43" s="1268">
        <v>10320</v>
      </c>
      <c r="G43" s="1263"/>
      <c r="H43" s="1263"/>
    </row>
    <row r="44" spans="1:11" ht="15" customHeight="1">
      <c r="A44" s="926" t="s">
        <v>967</v>
      </c>
      <c r="B44" s="1268">
        <f>B42-B43</f>
        <v>2103</v>
      </c>
      <c r="C44" s="1268">
        <f>C42-C43</f>
        <v>5222</v>
      </c>
      <c r="D44" s="1268">
        <f>D42-D43</f>
        <v>16307</v>
      </c>
      <c r="E44" s="1268">
        <f>E42-E43</f>
        <v>18253</v>
      </c>
    </row>
    <row r="45" spans="1:11" s="1271" customFormat="1" ht="15" customHeight="1">
      <c r="A45" s="1270" t="s">
        <v>1595</v>
      </c>
      <c r="B45" s="1270"/>
      <c r="C45" s="1270"/>
      <c r="D45" s="1270"/>
      <c r="E45" s="1270"/>
      <c r="G45" s="844"/>
      <c r="H45" s="844"/>
      <c r="I45" s="844"/>
      <c r="J45" s="844"/>
      <c r="K45" s="844"/>
    </row>
    <row r="46" spans="1:11" ht="15" customHeight="1">
      <c r="A46" s="1272"/>
      <c r="B46" s="1272"/>
      <c r="C46" s="1272"/>
      <c r="D46" s="1272"/>
      <c r="E46" s="1272"/>
    </row>
    <row r="47" spans="1:11" ht="30.75" customHeight="1">
      <c r="A47" s="2639" t="s">
        <v>1596</v>
      </c>
      <c r="B47" s="2639"/>
      <c r="C47" s="2639"/>
      <c r="D47" s="2639"/>
      <c r="E47" s="2639"/>
      <c r="F47" s="1263"/>
    </row>
    <row r="48" spans="1:11" ht="15" customHeight="1">
      <c r="A48" s="1273" t="s">
        <v>1248</v>
      </c>
      <c r="B48" s="1265" t="s">
        <v>1597</v>
      </c>
      <c r="C48" s="1265" t="s">
        <v>1598</v>
      </c>
      <c r="D48" s="1265" t="s">
        <v>1599</v>
      </c>
      <c r="E48" s="1265" t="s">
        <v>1600</v>
      </c>
    </row>
    <row r="49" spans="1:11" ht="15" customHeight="1">
      <c r="A49" s="927" t="s">
        <v>14</v>
      </c>
      <c r="B49" s="1274">
        <v>1.65</v>
      </c>
      <c r="C49" s="1274">
        <v>5.83</v>
      </c>
      <c r="D49" s="1274">
        <v>3.98</v>
      </c>
      <c r="E49" s="1274">
        <v>4.57</v>
      </c>
    </row>
    <row r="50" spans="1:11" ht="15" customHeight="1">
      <c r="A50" s="1275" t="s">
        <v>957</v>
      </c>
      <c r="B50" s="1276">
        <v>0.77</v>
      </c>
      <c r="C50" s="1276">
        <v>5.76</v>
      </c>
      <c r="D50" s="1276">
        <v>3.37</v>
      </c>
      <c r="E50" s="1276">
        <v>3.99</v>
      </c>
    </row>
    <row r="51" spans="1:11" ht="15" customHeight="1">
      <c r="A51" s="1260" t="s">
        <v>958</v>
      </c>
      <c r="B51" s="1276">
        <v>14.88</v>
      </c>
      <c r="C51" s="1276">
        <v>5.56</v>
      </c>
      <c r="D51" s="1276">
        <v>9.0500000000000007</v>
      </c>
      <c r="E51" s="1276">
        <v>8.2899999999999991</v>
      </c>
    </row>
    <row r="52" spans="1:11" ht="15" customHeight="1">
      <c r="A52" s="927" t="s">
        <v>966</v>
      </c>
      <c r="B52" s="1274">
        <v>5.39</v>
      </c>
      <c r="C52" s="1274">
        <v>6.58</v>
      </c>
      <c r="D52" s="1274">
        <v>8.44</v>
      </c>
      <c r="E52" s="1274">
        <v>4.42</v>
      </c>
    </row>
    <row r="53" spans="1:11" ht="15" customHeight="1">
      <c r="A53" s="1275" t="s">
        <v>957</v>
      </c>
      <c r="B53" s="1276">
        <v>5.05</v>
      </c>
      <c r="C53" s="1276">
        <v>5.91</v>
      </c>
      <c r="D53" s="1276">
        <v>6.87</v>
      </c>
      <c r="E53" s="1276">
        <v>3.93</v>
      </c>
    </row>
    <row r="54" spans="1:11" ht="15" customHeight="1">
      <c r="A54" s="1260" t="s">
        <v>958</v>
      </c>
      <c r="B54" s="1276">
        <v>15.11</v>
      </c>
      <c r="C54" s="1276">
        <v>15.66</v>
      </c>
      <c r="D54" s="1276">
        <v>17.920000000000002</v>
      </c>
      <c r="E54" s="1276">
        <v>6.5</v>
      </c>
      <c r="G54" s="1271"/>
      <c r="H54" s="1271"/>
      <c r="I54" s="1271"/>
      <c r="J54" s="1271"/>
      <c r="K54" s="1271"/>
    </row>
    <row r="55" spans="1:11" ht="15" customHeight="1">
      <c r="A55" s="927" t="s">
        <v>971</v>
      </c>
      <c r="B55" s="1274">
        <v>1.38</v>
      </c>
      <c r="C55" s="1274">
        <v>5.77</v>
      </c>
      <c r="D55" s="1274">
        <v>3.52</v>
      </c>
      <c r="E55" s="1274">
        <v>4.59</v>
      </c>
    </row>
    <row r="56" spans="1:11" ht="15" customHeight="1">
      <c r="A56" s="1275" t="s">
        <v>957</v>
      </c>
      <c r="B56" s="1276">
        <v>0.45</v>
      </c>
      <c r="C56" s="1276">
        <v>5.75</v>
      </c>
      <c r="D56" s="1276">
        <v>3.03</v>
      </c>
      <c r="E56" s="1276">
        <v>4</v>
      </c>
    </row>
    <row r="57" spans="1:11" ht="15" customHeight="1">
      <c r="A57" s="1277" t="s">
        <v>958</v>
      </c>
      <c r="B57" s="1276">
        <v>14.87</v>
      </c>
      <c r="C57" s="1276">
        <v>5.96</v>
      </c>
      <c r="D57" s="1276">
        <v>7.81</v>
      </c>
      <c r="E57" s="1276">
        <v>8.61</v>
      </c>
    </row>
    <row r="58" spans="1:11" s="1271" customFormat="1" ht="15" customHeight="1">
      <c r="A58" s="1278" t="s">
        <v>1601</v>
      </c>
      <c r="B58" s="1270"/>
      <c r="C58" s="1270"/>
      <c r="D58" s="1270"/>
      <c r="E58" s="1270"/>
      <c r="G58" s="844"/>
      <c r="H58" s="844"/>
      <c r="I58" s="844"/>
      <c r="J58" s="844"/>
      <c r="K58" s="844"/>
    </row>
    <row r="59" spans="1:11" ht="15" customHeight="1">
      <c r="A59" s="1272"/>
      <c r="B59" s="1272"/>
      <c r="C59" s="1272"/>
      <c r="D59" s="1272"/>
      <c r="E59" s="1272"/>
    </row>
    <row r="60" spans="1:11" ht="15" customHeight="1">
      <c r="A60" s="2639" t="s">
        <v>1602</v>
      </c>
      <c r="B60" s="2639"/>
      <c r="C60" s="2639"/>
      <c r="D60" s="2639"/>
      <c r="E60" s="2639"/>
    </row>
    <row r="61" spans="1:11" ht="15" customHeight="1">
      <c r="A61" s="1273" t="s">
        <v>1248</v>
      </c>
      <c r="B61" s="1265">
        <v>1985</v>
      </c>
      <c r="C61" s="1265">
        <v>1995</v>
      </c>
      <c r="D61" s="1265">
        <v>2001</v>
      </c>
      <c r="E61" s="1265">
        <v>2005</v>
      </c>
    </row>
    <row r="62" spans="1:11" ht="15" customHeight="1">
      <c r="A62" s="927" t="s">
        <v>14</v>
      </c>
      <c r="B62" s="1274">
        <v>0.97</v>
      </c>
      <c r="C62" s="1274">
        <v>1.39</v>
      </c>
      <c r="D62" s="1274">
        <v>4.0199999999999996</v>
      </c>
      <c r="E62" s="1274">
        <v>3.5</v>
      </c>
    </row>
    <row r="63" spans="1:11" ht="15" customHeight="1">
      <c r="A63" s="1275" t="s">
        <v>957</v>
      </c>
      <c r="B63" s="1276">
        <v>0.83</v>
      </c>
      <c r="C63" s="1276">
        <v>1.3</v>
      </c>
      <c r="D63" s="1276">
        <v>2.83</v>
      </c>
      <c r="E63" s="1276">
        <v>2.81</v>
      </c>
    </row>
    <row r="64" spans="1:11" ht="15" customHeight="1">
      <c r="A64" s="1260" t="s">
        <v>958</v>
      </c>
      <c r="B64" s="1276">
        <v>2.46</v>
      </c>
      <c r="C64" s="1276">
        <v>2.37</v>
      </c>
      <c r="D64" s="1276">
        <v>12.46</v>
      </c>
      <c r="E64" s="1276">
        <v>7.62</v>
      </c>
    </row>
    <row r="65" spans="1:11" ht="15" customHeight="1">
      <c r="A65" s="927" t="s">
        <v>966</v>
      </c>
      <c r="B65" s="1274">
        <v>3.48</v>
      </c>
      <c r="C65" s="1274">
        <v>5.0999999999999996</v>
      </c>
      <c r="D65" s="1274">
        <v>15.21</v>
      </c>
      <c r="E65" s="1274">
        <v>12.02</v>
      </c>
    </row>
    <row r="66" spans="1:11" ht="15" customHeight="1">
      <c r="A66" s="1275" t="s">
        <v>957</v>
      </c>
      <c r="B66" s="1276">
        <v>3.45</v>
      </c>
      <c r="C66" s="1276">
        <v>5.13</v>
      </c>
      <c r="D66" s="1276">
        <v>12.63</v>
      </c>
      <c r="E66" s="1276">
        <v>11.14</v>
      </c>
    </row>
    <row r="67" spans="1:11" ht="15" customHeight="1">
      <c r="A67" s="1260" t="s">
        <v>958</v>
      </c>
      <c r="B67" s="1279">
        <v>4.2300000000000004</v>
      </c>
      <c r="C67" s="1276">
        <v>4.87</v>
      </c>
      <c r="D67" s="1276">
        <v>26.56</v>
      </c>
      <c r="E67" s="1276">
        <v>15.5</v>
      </c>
      <c r="G67" s="1271"/>
      <c r="H67" s="1271"/>
      <c r="I67" s="1271"/>
      <c r="J67" s="1271"/>
      <c r="K67" s="1271"/>
    </row>
    <row r="68" spans="1:11" ht="15" customHeight="1">
      <c r="A68" s="927" t="s">
        <v>967</v>
      </c>
      <c r="B68" s="1279">
        <v>0.76</v>
      </c>
      <c r="C68" s="1274">
        <v>1.07</v>
      </c>
      <c r="D68" s="1274">
        <v>2.7</v>
      </c>
      <c r="E68" s="1274">
        <v>2.5</v>
      </c>
    </row>
    <row r="69" spans="1:11" ht="15" customHeight="1">
      <c r="A69" s="1275" t="s">
        <v>957</v>
      </c>
      <c r="B69" s="1279">
        <v>0.61</v>
      </c>
      <c r="C69" s="1276">
        <v>0.96</v>
      </c>
      <c r="D69" s="1276">
        <v>1.75</v>
      </c>
      <c r="E69" s="1276">
        <v>1.9</v>
      </c>
    </row>
    <row r="70" spans="1:11" ht="15" customHeight="1">
      <c r="A70" s="1277" t="s">
        <v>958</v>
      </c>
      <c r="B70" s="1276">
        <v>2.39</v>
      </c>
      <c r="C70" s="1276">
        <v>2.11</v>
      </c>
      <c r="D70" s="1276">
        <v>9.82</v>
      </c>
      <c r="E70" s="1276">
        <v>6.27</v>
      </c>
    </row>
    <row r="71" spans="1:11" s="1271" customFormat="1" ht="15" customHeight="1">
      <c r="A71" s="1278" t="s">
        <v>1601</v>
      </c>
      <c r="B71" s="1270"/>
      <c r="C71" s="1270"/>
      <c r="D71" s="1270"/>
      <c r="E71" s="1270"/>
      <c r="G71" s="844"/>
      <c r="H71" s="844"/>
      <c r="I71" s="844"/>
      <c r="J71" s="844"/>
      <c r="K71" s="844"/>
    </row>
    <row r="72" spans="1:11" ht="15" customHeight="1">
      <c r="A72" s="1260"/>
      <c r="B72" s="1280"/>
      <c r="C72" s="1280"/>
      <c r="D72" s="1280"/>
      <c r="E72" s="1280"/>
    </row>
    <row r="73" spans="1:11" ht="30.75" customHeight="1">
      <c r="A73" s="2639" t="s">
        <v>1603</v>
      </c>
      <c r="B73" s="2639"/>
      <c r="C73" s="2639"/>
      <c r="D73" s="2639"/>
    </row>
    <row r="74" spans="1:11" ht="15" customHeight="1">
      <c r="A74" s="1264" t="s">
        <v>1604</v>
      </c>
      <c r="B74" s="1281" t="s">
        <v>957</v>
      </c>
      <c r="C74" s="1281" t="s">
        <v>958</v>
      </c>
      <c r="D74" s="1281" t="s">
        <v>14</v>
      </c>
    </row>
    <row r="75" spans="1:11" ht="15" customHeight="1">
      <c r="A75" s="907" t="s">
        <v>9</v>
      </c>
      <c r="B75" s="1282">
        <v>773349</v>
      </c>
      <c r="C75" s="1282">
        <v>145948.67052380784</v>
      </c>
      <c r="D75" s="1282">
        <v>919297.67052380764</v>
      </c>
    </row>
    <row r="76" spans="1:11" ht="15" customHeight="1">
      <c r="A76" s="909" t="s">
        <v>1605</v>
      </c>
      <c r="B76" s="1283">
        <v>6798.4538541970596</v>
      </c>
      <c r="C76" s="1283">
        <v>2818.1425835275586</v>
      </c>
      <c r="D76" s="1283">
        <v>9616.5964377246182</v>
      </c>
    </row>
    <row r="77" spans="1:11" ht="15" customHeight="1">
      <c r="A77" s="909" t="s">
        <v>1606</v>
      </c>
      <c r="B77" s="1283">
        <v>76691.979643376224</v>
      </c>
      <c r="C77" s="1283">
        <v>26756.369314905343</v>
      </c>
      <c r="D77" s="1283">
        <v>103448.34895828157</v>
      </c>
    </row>
    <row r="78" spans="1:11" ht="15" customHeight="1">
      <c r="A78" s="909" t="s">
        <v>1607</v>
      </c>
      <c r="B78" s="1283">
        <v>147068.26328781742</v>
      </c>
      <c r="C78" s="1283">
        <v>37845.439392296888</v>
      </c>
      <c r="D78" s="1283">
        <v>184913.70268011431</v>
      </c>
    </row>
    <row r="79" spans="1:11" ht="15" customHeight="1">
      <c r="A79" s="909" t="s">
        <v>1608</v>
      </c>
      <c r="B79" s="1283">
        <v>155830.96297955871</v>
      </c>
      <c r="C79" s="1283">
        <v>30687.876519140438</v>
      </c>
      <c r="D79" s="1283">
        <v>186518.83949869915</v>
      </c>
    </row>
    <row r="80" spans="1:11" ht="15" customHeight="1">
      <c r="A80" s="909" t="s">
        <v>1609</v>
      </c>
      <c r="B80" s="1283">
        <v>131328.80424715922</v>
      </c>
      <c r="C80" s="1283">
        <v>21105.239313526577</v>
      </c>
      <c r="D80" s="1283">
        <v>152434.04356068579</v>
      </c>
    </row>
    <row r="81" spans="1:8" ht="15" customHeight="1">
      <c r="A81" s="909" t="s">
        <v>1610</v>
      </c>
      <c r="B81" s="1283">
        <v>101543.4453107095</v>
      </c>
      <c r="C81" s="1283">
        <v>13002.281199141611</v>
      </c>
      <c r="D81" s="1283">
        <v>114545.72650985111</v>
      </c>
    </row>
    <row r="82" spans="1:8" ht="15" customHeight="1">
      <c r="A82" s="909" t="s">
        <v>1611</v>
      </c>
      <c r="B82" s="1283">
        <v>75391.844642711527</v>
      </c>
      <c r="C82" s="1283">
        <v>7671.6998941816037</v>
      </c>
      <c r="D82" s="1283">
        <v>83063.544536893125</v>
      </c>
    </row>
    <row r="83" spans="1:8" ht="15" customHeight="1">
      <c r="A83" s="909" t="s">
        <v>1612</v>
      </c>
      <c r="B83" s="1283">
        <v>47473.756839976224</v>
      </c>
      <c r="C83" s="1283">
        <v>4095.3298356158152</v>
      </c>
      <c r="D83" s="1283">
        <v>51569.086675592036</v>
      </c>
    </row>
    <row r="84" spans="1:8" ht="15" customHeight="1">
      <c r="A84" s="909" t="s">
        <v>1613</v>
      </c>
      <c r="B84" s="1283">
        <v>22802.576391349925</v>
      </c>
      <c r="C84" s="1283">
        <v>1472.0507557174847</v>
      </c>
      <c r="D84" s="1283">
        <v>24274.627147067411</v>
      </c>
    </row>
    <row r="85" spans="1:8" ht="15" customHeight="1">
      <c r="A85" s="909" t="s">
        <v>1614</v>
      </c>
      <c r="B85" s="1283">
        <v>6728.7847921839711</v>
      </c>
      <c r="C85" s="1283">
        <v>384.05507152651876</v>
      </c>
      <c r="D85" s="1283">
        <v>7112.8398637104901</v>
      </c>
    </row>
    <row r="86" spans="1:8" ht="15" customHeight="1">
      <c r="A86" s="909" t="s">
        <v>1615</v>
      </c>
      <c r="B86" s="1283">
        <v>1690.1280109601792</v>
      </c>
      <c r="C86" s="1283">
        <v>110.18664422799958</v>
      </c>
      <c r="D86" s="1283">
        <v>1800.3146551881787</v>
      </c>
    </row>
    <row r="87" spans="1:8" ht="15" customHeight="1">
      <c r="A87" s="907" t="s">
        <v>966</v>
      </c>
      <c r="B87" s="1282">
        <v>75869.999999999985</v>
      </c>
      <c r="C87" s="1282">
        <v>20449</v>
      </c>
      <c r="D87" s="1282">
        <v>96319.000000000015</v>
      </c>
    </row>
    <row r="88" spans="1:8" ht="15" customHeight="1">
      <c r="A88" s="909" t="s">
        <v>1605</v>
      </c>
      <c r="B88" s="1283">
        <v>3070.5457333488316</v>
      </c>
      <c r="C88" s="1283">
        <v>271.45404100564957</v>
      </c>
      <c r="D88" s="1283">
        <v>3341.9997743544814</v>
      </c>
      <c r="G88" s="1263"/>
      <c r="H88" s="1263"/>
    </row>
    <row r="89" spans="1:8" ht="15" customHeight="1">
      <c r="A89" s="909" t="s">
        <v>1606</v>
      </c>
      <c r="B89" s="1283">
        <v>15842.269708822938</v>
      </c>
      <c r="C89" s="1283">
        <v>3826.8299235011968</v>
      </c>
      <c r="D89" s="1283">
        <v>19669.099632324134</v>
      </c>
      <c r="G89" s="1263"/>
      <c r="H89" s="1263"/>
    </row>
    <row r="90" spans="1:8" ht="15" customHeight="1">
      <c r="A90" s="909" t="s">
        <v>1607</v>
      </c>
      <c r="B90" s="1283">
        <v>17583.99011037271</v>
      </c>
      <c r="C90" s="1283">
        <v>7465.5524131620696</v>
      </c>
      <c r="D90" s="1283">
        <v>25049.542523534779</v>
      </c>
    </row>
    <row r="91" spans="1:8" ht="15" customHeight="1">
      <c r="A91" s="909" t="s">
        <v>1608</v>
      </c>
      <c r="B91" s="1283">
        <v>11919.520297037197</v>
      </c>
      <c r="C91" s="1283">
        <v>4500.6545241546373</v>
      </c>
      <c r="D91" s="1283">
        <v>16420.174821191835</v>
      </c>
    </row>
    <row r="92" spans="1:8" ht="15" customHeight="1">
      <c r="A92" s="909" t="s">
        <v>1609</v>
      </c>
      <c r="B92" s="1283">
        <v>8709.8658560952263</v>
      </c>
      <c r="C92" s="1283">
        <v>2491.864745928026</v>
      </c>
      <c r="D92" s="1283">
        <v>11201.730602023252</v>
      </c>
    </row>
    <row r="93" spans="1:8" ht="15" customHeight="1">
      <c r="A93" s="909" t="s">
        <v>1610</v>
      </c>
      <c r="B93" s="1283">
        <v>5891.9143592508944</v>
      </c>
      <c r="C93" s="1283">
        <v>1076.9738423655144</v>
      </c>
      <c r="D93" s="1283">
        <v>6968.8882016164089</v>
      </c>
    </row>
    <row r="94" spans="1:8" ht="15" customHeight="1">
      <c r="A94" s="909" t="s">
        <v>1611</v>
      </c>
      <c r="B94" s="1283">
        <v>4626.9926217009242</v>
      </c>
      <c r="C94" s="1283">
        <v>482.18431881951358</v>
      </c>
      <c r="D94" s="1283">
        <v>5109.1769405204377</v>
      </c>
    </row>
    <row r="95" spans="1:8" ht="15" customHeight="1">
      <c r="A95" s="909" t="s">
        <v>1612</v>
      </c>
      <c r="B95" s="1283">
        <v>3522.9354881586814</v>
      </c>
      <c r="C95" s="1283">
        <v>181.53130257150957</v>
      </c>
      <c r="D95" s="1283">
        <v>3704.466790730191</v>
      </c>
    </row>
    <row r="96" spans="1:8" ht="15" customHeight="1">
      <c r="A96" s="909" t="s">
        <v>1613</v>
      </c>
      <c r="B96" s="1283">
        <v>2613.548443797752</v>
      </c>
      <c r="C96" s="1283">
        <v>102.39779773771811</v>
      </c>
      <c r="D96" s="1283">
        <v>2715.9462415354701</v>
      </c>
    </row>
    <row r="97" spans="1:11" ht="15" customHeight="1">
      <c r="A97" s="909" t="s">
        <v>1614</v>
      </c>
      <c r="B97" s="1283">
        <v>1671.4507169377096</v>
      </c>
      <c r="C97" s="1283">
        <v>37.0850189290679</v>
      </c>
      <c r="D97" s="1283">
        <v>1708.5357358667775</v>
      </c>
    </row>
    <row r="98" spans="1:11" ht="15" customHeight="1">
      <c r="A98" s="909" t="s">
        <v>1615</v>
      </c>
      <c r="B98" s="1283">
        <v>416.96666447714142</v>
      </c>
      <c r="C98" s="1283">
        <v>12.472071825097663</v>
      </c>
      <c r="D98" s="1283">
        <v>429.43873630223908</v>
      </c>
    </row>
    <row r="99" spans="1:11" ht="15" customHeight="1">
      <c r="A99" s="907" t="s">
        <v>967</v>
      </c>
      <c r="B99" s="1282">
        <v>697478.99999999988</v>
      </c>
      <c r="C99" s="1282">
        <v>125499.67052380784</v>
      </c>
      <c r="D99" s="1282">
        <v>822978.67052380776</v>
      </c>
    </row>
    <row r="100" spans="1:11" ht="15" customHeight="1">
      <c r="A100" s="909" t="s">
        <v>1605</v>
      </c>
      <c r="B100" s="1283">
        <v>3727.9081208482276</v>
      </c>
      <c r="C100" s="1283">
        <v>2546.6885425219089</v>
      </c>
      <c r="D100" s="1283">
        <v>6274.5966633701364</v>
      </c>
    </row>
    <row r="101" spans="1:11" ht="15" customHeight="1">
      <c r="A101" s="909" t="s">
        <v>1606</v>
      </c>
      <c r="B101" s="1283">
        <v>60849.709934553284</v>
      </c>
      <c r="C101" s="1283">
        <v>22929.539391404145</v>
      </c>
      <c r="D101" s="1283">
        <v>83779.249325957426</v>
      </c>
    </row>
    <row r="102" spans="1:11" ht="15" customHeight="1">
      <c r="A102" s="909" t="s">
        <v>1607</v>
      </c>
      <c r="B102" s="1283">
        <v>129484.2731774447</v>
      </c>
      <c r="C102" s="1283">
        <v>30379.886979134822</v>
      </c>
      <c r="D102" s="1283">
        <v>159864.16015657951</v>
      </c>
    </row>
    <row r="103" spans="1:11" ht="15" customHeight="1">
      <c r="A103" s="909" t="s">
        <v>1608</v>
      </c>
      <c r="B103" s="1283">
        <v>143911.44268252151</v>
      </c>
      <c r="C103" s="1283">
        <v>26187.221994985801</v>
      </c>
      <c r="D103" s="1283">
        <v>170098.6646775073</v>
      </c>
    </row>
    <row r="104" spans="1:11" ht="15" customHeight="1">
      <c r="A104" s="909" t="s">
        <v>1609</v>
      </c>
      <c r="B104" s="1283">
        <v>122618.938391064</v>
      </c>
      <c r="C104" s="1283">
        <v>18613.374567598552</v>
      </c>
      <c r="D104" s="1283">
        <v>141232.31295866254</v>
      </c>
    </row>
    <row r="105" spans="1:11" ht="15" customHeight="1">
      <c r="A105" s="909" t="s">
        <v>1610</v>
      </c>
      <c r="B105" s="1283">
        <v>95651.530951458612</v>
      </c>
      <c r="C105" s="1283">
        <v>11925.307356776097</v>
      </c>
      <c r="D105" s="1283">
        <v>107576.83830823471</v>
      </c>
    </row>
    <row r="106" spans="1:11" ht="15" customHeight="1">
      <c r="A106" s="909" t="s">
        <v>1611</v>
      </c>
      <c r="B106" s="1283">
        <v>70764.852021010607</v>
      </c>
      <c r="C106" s="1283">
        <v>7189.5155753620902</v>
      </c>
      <c r="D106" s="1283">
        <v>77954.3675963727</v>
      </c>
    </row>
    <row r="107" spans="1:11" ht="15" customHeight="1">
      <c r="A107" s="909" t="s">
        <v>1612</v>
      </c>
      <c r="B107" s="1283">
        <v>43950.82135181754</v>
      </c>
      <c r="C107" s="1283">
        <v>3913.7985330443057</v>
      </c>
      <c r="D107" s="1283">
        <v>47864.619884861844</v>
      </c>
      <c r="G107" s="1271"/>
      <c r="H107" s="1271"/>
      <c r="I107" s="1271"/>
      <c r="J107" s="1271"/>
      <c r="K107" s="1271"/>
    </row>
    <row r="108" spans="1:11" ht="15" customHeight="1">
      <c r="A108" s="909" t="s">
        <v>1613</v>
      </c>
      <c r="B108" s="1283">
        <v>20189.027947552175</v>
      </c>
      <c r="C108" s="1283">
        <v>1369.6529579797666</v>
      </c>
      <c r="D108" s="1283">
        <v>21558.680905531943</v>
      </c>
      <c r="G108" s="1271"/>
      <c r="H108" s="1271"/>
      <c r="I108" s="1271"/>
      <c r="J108" s="1271"/>
      <c r="K108" s="1271"/>
    </row>
    <row r="109" spans="1:11" ht="15" customHeight="1">
      <c r="A109" s="909" t="s">
        <v>1614</v>
      </c>
      <c r="B109" s="1283">
        <v>5057.3340752462618</v>
      </c>
      <c r="C109" s="1283">
        <v>346.97005259745083</v>
      </c>
      <c r="D109" s="1283">
        <v>5404.3041278437122</v>
      </c>
      <c r="G109" s="1271"/>
      <c r="H109" s="1271"/>
      <c r="I109" s="1271"/>
      <c r="J109" s="1271"/>
      <c r="K109" s="1271"/>
    </row>
    <row r="110" spans="1:11" ht="15" customHeight="1">
      <c r="A110" s="913" t="s">
        <v>1615</v>
      </c>
      <c r="B110" s="1284">
        <v>1273.1613464830377</v>
      </c>
      <c r="C110" s="1284">
        <v>97.714572402901922</v>
      </c>
      <c r="D110" s="1284">
        <v>1370.8759188859397</v>
      </c>
      <c r="E110" s="894"/>
    </row>
    <row r="111" spans="1:11" s="1271" customFormat="1" ht="15" customHeight="1">
      <c r="A111" s="1278" t="s">
        <v>1601</v>
      </c>
      <c r="G111" s="1024"/>
      <c r="H111" s="844"/>
      <c r="I111" s="844"/>
      <c r="J111" s="844"/>
      <c r="K111" s="844"/>
    </row>
    <row r="112" spans="1:11" s="1271" customFormat="1" ht="15" customHeight="1">
      <c r="A112" s="2638" t="s">
        <v>1616</v>
      </c>
      <c r="B112" s="2638"/>
      <c r="C112" s="2638"/>
      <c r="D112" s="2638"/>
      <c r="E112" s="1285"/>
      <c r="F112" s="1286"/>
      <c r="G112" s="844"/>
      <c r="H112" s="844"/>
      <c r="I112" s="844"/>
      <c r="J112" s="844"/>
      <c r="K112" s="844"/>
    </row>
    <row r="113" spans="1:11" s="1271" customFormat="1" ht="15" customHeight="1">
      <c r="A113" s="2638"/>
      <c r="B113" s="2638"/>
      <c r="C113" s="2638"/>
      <c r="D113" s="2638"/>
      <c r="E113" s="1285"/>
      <c r="F113" s="1286"/>
      <c r="G113" s="844"/>
      <c r="H113" s="844"/>
      <c r="I113" s="844"/>
      <c r="J113" s="844"/>
      <c r="K113" s="844"/>
    </row>
    <row r="114" spans="1:11" ht="15" customHeight="1">
      <c r="F114" s="1287"/>
    </row>
    <row r="115" spans="1:11" ht="30" customHeight="1">
      <c r="A115" s="2639" t="s">
        <v>1617</v>
      </c>
      <c r="B115" s="2639"/>
      <c r="C115" s="2639"/>
      <c r="D115" s="2639"/>
      <c r="F115" s="1287"/>
    </row>
    <row r="116" spans="1:11" ht="15" customHeight="1">
      <c r="A116" s="1264" t="s">
        <v>1604</v>
      </c>
      <c r="B116" s="1281" t="s">
        <v>957</v>
      </c>
      <c r="C116" s="1281" t="s">
        <v>958</v>
      </c>
      <c r="D116" s="1281" t="s">
        <v>14</v>
      </c>
      <c r="F116" s="1287"/>
    </row>
    <row r="117" spans="1:11" ht="15" customHeight="1">
      <c r="A117" s="907" t="s">
        <v>9</v>
      </c>
      <c r="B117" s="1282">
        <f>SUM(B118:B128)</f>
        <v>437785.88895408082</v>
      </c>
      <c r="C117" s="1282">
        <f>SUM(C118:C128)</f>
        <v>94174.869573063377</v>
      </c>
      <c r="D117" s="1282">
        <f>SUM(D118:D128)</f>
        <v>531960.75852714432</v>
      </c>
    </row>
    <row r="118" spans="1:11" ht="15" customHeight="1">
      <c r="A118" s="909" t="s">
        <v>1605</v>
      </c>
      <c r="B118" s="1283">
        <v>3092.556707941581</v>
      </c>
      <c r="C118" s="1283">
        <v>1618.3597138356088</v>
      </c>
      <c r="D118" s="1283">
        <v>4710.9164217771895</v>
      </c>
    </row>
    <row r="119" spans="1:11" ht="15" customHeight="1">
      <c r="A119" s="909" t="s">
        <v>1606</v>
      </c>
      <c r="B119" s="1283">
        <v>42581.319487944224</v>
      </c>
      <c r="C119" s="1283">
        <v>16028.668686223788</v>
      </c>
      <c r="D119" s="1283">
        <v>58609.988174168015</v>
      </c>
    </row>
    <row r="120" spans="1:11" ht="15" customHeight="1">
      <c r="A120" s="909" t="s">
        <v>1607</v>
      </c>
      <c r="B120" s="1283">
        <v>81943.392423551093</v>
      </c>
      <c r="C120" s="1283">
        <v>24080.762570261275</v>
      </c>
      <c r="D120" s="1283">
        <v>106024.15499381236</v>
      </c>
    </row>
    <row r="121" spans="1:11" ht="15" customHeight="1">
      <c r="A121" s="909" t="s">
        <v>1608</v>
      </c>
      <c r="B121" s="1283">
        <v>87804.269425301434</v>
      </c>
      <c r="C121" s="1283">
        <v>20025.189109541221</v>
      </c>
      <c r="D121" s="1283">
        <v>107829.45853484265</v>
      </c>
    </row>
    <row r="122" spans="1:11" ht="15" customHeight="1">
      <c r="A122" s="909" t="s">
        <v>1609</v>
      </c>
      <c r="B122" s="1283">
        <v>73709.475109784675</v>
      </c>
      <c r="C122" s="1283">
        <v>13938.866667817052</v>
      </c>
      <c r="D122" s="1283">
        <v>87648.34177760173</v>
      </c>
    </row>
    <row r="123" spans="1:11" ht="15" customHeight="1">
      <c r="A123" s="909" t="s">
        <v>1610</v>
      </c>
      <c r="B123" s="1283">
        <v>57451.971084652614</v>
      </c>
      <c r="C123" s="1283">
        <v>8826.8344850062676</v>
      </c>
      <c r="D123" s="1283">
        <v>66278.805569658885</v>
      </c>
    </row>
    <row r="124" spans="1:11" ht="15" customHeight="1">
      <c r="A124" s="909" t="s">
        <v>1611</v>
      </c>
      <c r="B124" s="1283">
        <v>43302.05732734481</v>
      </c>
      <c r="C124" s="1283">
        <v>5284.3578210084588</v>
      </c>
      <c r="D124" s="1283">
        <v>48586.41514835327</v>
      </c>
    </row>
    <row r="125" spans="1:11" ht="15" customHeight="1">
      <c r="A125" s="909" t="s">
        <v>1612</v>
      </c>
      <c r="B125" s="1283">
        <v>28393.186523042263</v>
      </c>
      <c r="C125" s="1283">
        <v>2960.4958328022649</v>
      </c>
      <c r="D125" s="1283">
        <v>31353.682355844529</v>
      </c>
    </row>
    <row r="126" spans="1:11" ht="15" customHeight="1">
      <c r="A126" s="909" t="s">
        <v>1613</v>
      </c>
      <c r="B126" s="1283">
        <v>13926.022158645794</v>
      </c>
      <c r="C126" s="1283">
        <v>1042.7527873046899</v>
      </c>
      <c r="D126" s="1283">
        <v>14968.774945950483</v>
      </c>
    </row>
    <row r="127" spans="1:11" ht="15" customHeight="1">
      <c r="A127" s="909" t="s">
        <v>1614</v>
      </c>
      <c r="B127" s="1283">
        <v>4352.7958873843963</v>
      </c>
      <c r="C127" s="1283">
        <v>284.76232897890253</v>
      </c>
      <c r="D127" s="1283">
        <v>4637.5582163632989</v>
      </c>
    </row>
    <row r="128" spans="1:11" ht="15" customHeight="1">
      <c r="A128" s="909" t="s">
        <v>1615</v>
      </c>
      <c r="B128" s="1283">
        <v>1228.8428184880122</v>
      </c>
      <c r="C128" s="1283">
        <v>83.819570283855597</v>
      </c>
      <c r="D128" s="1283">
        <v>1312.6623887718679</v>
      </c>
    </row>
    <row r="129" spans="1:7" ht="15" customHeight="1">
      <c r="A129" s="907" t="s">
        <v>966</v>
      </c>
      <c r="B129" s="1282">
        <f>SUM(B130:B140)</f>
        <v>41753.103779695419</v>
      </c>
      <c r="C129" s="1282">
        <f>SUM(C130:C140)</f>
        <v>12754.908460788773</v>
      </c>
      <c r="D129" s="1282">
        <f>SUM(D130:D140)</f>
        <v>54508.012240484197</v>
      </c>
      <c r="G129" s="1263"/>
    </row>
    <row r="130" spans="1:7" ht="15" customHeight="1">
      <c r="A130" s="909" t="s">
        <v>1605</v>
      </c>
      <c r="B130" s="1283">
        <v>1113.2614442093986</v>
      </c>
      <c r="C130" s="1283">
        <v>169.43772221301487</v>
      </c>
      <c r="D130" s="1283">
        <v>1282.6991664224136</v>
      </c>
      <c r="G130" s="1280"/>
    </row>
    <row r="131" spans="1:7" ht="15" customHeight="1">
      <c r="A131" s="909" t="s">
        <v>1606</v>
      </c>
      <c r="B131" s="1283">
        <v>7909.888446325941</v>
      </c>
      <c r="C131" s="1283">
        <v>2323.9479594928516</v>
      </c>
      <c r="D131" s="1283">
        <v>10233.836405818793</v>
      </c>
      <c r="G131" s="1288"/>
    </row>
    <row r="132" spans="1:7" ht="15" customHeight="1">
      <c r="A132" s="909" t="s">
        <v>1607</v>
      </c>
      <c r="B132" s="1283">
        <v>9539.2297930354289</v>
      </c>
      <c r="C132" s="1283">
        <v>4487.1599562727597</v>
      </c>
      <c r="D132" s="1283">
        <v>14026.389749308189</v>
      </c>
    </row>
    <row r="133" spans="1:7" ht="15" customHeight="1">
      <c r="A133" s="909" t="s">
        <v>1608</v>
      </c>
      <c r="B133" s="1283">
        <v>6984.3299017460849</v>
      </c>
      <c r="C133" s="1283">
        <v>2795.5398597167568</v>
      </c>
      <c r="D133" s="1283">
        <v>9779.8697614628418</v>
      </c>
    </row>
    <row r="134" spans="1:7" ht="15" customHeight="1">
      <c r="A134" s="909" t="s">
        <v>1609</v>
      </c>
      <c r="B134" s="1283">
        <v>5219.0954795384923</v>
      </c>
      <c r="C134" s="1283">
        <v>1630.7275567791685</v>
      </c>
      <c r="D134" s="1283">
        <v>6849.8230363176608</v>
      </c>
    </row>
    <row r="135" spans="1:7" ht="15" customHeight="1">
      <c r="A135" s="909" t="s">
        <v>1610</v>
      </c>
      <c r="B135" s="1283">
        <v>3583.0115216943991</v>
      </c>
      <c r="C135" s="1283">
        <v>759.22170005937471</v>
      </c>
      <c r="D135" s="1283">
        <v>4342.2332217537742</v>
      </c>
    </row>
    <row r="136" spans="1:7" ht="15" customHeight="1">
      <c r="A136" s="909" t="s">
        <v>1611</v>
      </c>
      <c r="B136" s="1283">
        <v>2734.3015849649246</v>
      </c>
      <c r="C136" s="1283">
        <v>356.54174447130475</v>
      </c>
      <c r="D136" s="1283">
        <v>3090.8433294362294</v>
      </c>
    </row>
    <row r="137" spans="1:7" ht="15" customHeight="1">
      <c r="A137" s="909" t="s">
        <v>1612</v>
      </c>
      <c r="B137" s="1283">
        <v>2038.3138998609745</v>
      </c>
      <c r="C137" s="1283">
        <v>128.2556852006598</v>
      </c>
      <c r="D137" s="1283">
        <v>2166.5695850616344</v>
      </c>
    </row>
    <row r="138" spans="1:7" ht="15" customHeight="1">
      <c r="A138" s="909" t="s">
        <v>1613</v>
      </c>
      <c r="B138" s="1283">
        <v>1473.0899413010106</v>
      </c>
      <c r="C138" s="1283">
        <v>70.351606734751527</v>
      </c>
      <c r="D138" s="1283">
        <v>1543.4415480357623</v>
      </c>
    </row>
    <row r="139" spans="1:7" ht="15" customHeight="1">
      <c r="A139" s="909" t="s">
        <v>1614</v>
      </c>
      <c r="B139" s="1283">
        <v>908.18485083627411</v>
      </c>
      <c r="C139" s="1283">
        <v>22.50003217692673</v>
      </c>
      <c r="D139" s="1283">
        <v>930.68488301320087</v>
      </c>
    </row>
    <row r="140" spans="1:7" ht="15" customHeight="1">
      <c r="A140" s="909" t="s">
        <v>1615</v>
      </c>
      <c r="B140" s="1283">
        <v>250.39691618249228</v>
      </c>
      <c r="C140" s="1283">
        <v>11.224637671202052</v>
      </c>
      <c r="D140" s="1283">
        <v>261.62155385369431</v>
      </c>
    </row>
    <row r="141" spans="1:7" ht="15" customHeight="1">
      <c r="A141" s="907" t="s">
        <v>967</v>
      </c>
      <c r="B141" s="1282">
        <f>SUM(B142:B152)</f>
        <v>396032.78517438541</v>
      </c>
      <c r="C141" s="1282">
        <f>SUM(C142:C152)</f>
        <v>81419.961112274614</v>
      </c>
      <c r="D141" s="1282">
        <f>SUM(D142:D152)</f>
        <v>477452.74628666008</v>
      </c>
    </row>
    <row r="142" spans="1:7" ht="15" customHeight="1">
      <c r="A142" s="909" t="s">
        <v>1605</v>
      </c>
      <c r="B142" s="1283">
        <v>1979.2952637321823</v>
      </c>
      <c r="C142" s="1283">
        <v>1448.9219916225939</v>
      </c>
      <c r="D142" s="1283">
        <v>3428.2172553547762</v>
      </c>
    </row>
    <row r="143" spans="1:7" ht="15" customHeight="1">
      <c r="A143" s="909" t="s">
        <v>1606</v>
      </c>
      <c r="B143" s="1283">
        <v>34671.431041618285</v>
      </c>
      <c r="C143" s="1283">
        <v>13704.720726730935</v>
      </c>
      <c r="D143" s="1283">
        <v>48376.15176834922</v>
      </c>
    </row>
    <row r="144" spans="1:7" ht="15" customHeight="1">
      <c r="A144" s="909" t="s">
        <v>1607</v>
      </c>
      <c r="B144" s="1283">
        <v>72404.162630515668</v>
      </c>
      <c r="C144" s="1283">
        <v>19593.602613988514</v>
      </c>
      <c r="D144" s="1283">
        <v>91997.765244504175</v>
      </c>
    </row>
    <row r="145" spans="1:11" ht="15" customHeight="1">
      <c r="A145" s="909" t="s">
        <v>1608</v>
      </c>
      <c r="B145" s="1283">
        <v>80819.939523555353</v>
      </c>
      <c r="C145" s="1283">
        <v>17229.649249824462</v>
      </c>
      <c r="D145" s="1283">
        <v>98049.588773379815</v>
      </c>
    </row>
    <row r="146" spans="1:11" ht="15" customHeight="1">
      <c r="A146" s="909" t="s">
        <v>1609</v>
      </c>
      <c r="B146" s="1283">
        <v>68490.379630246185</v>
      </c>
      <c r="C146" s="1283">
        <v>12308.139111037885</v>
      </c>
      <c r="D146" s="1283">
        <v>80798.518741284075</v>
      </c>
    </row>
    <row r="147" spans="1:11" ht="15" customHeight="1">
      <c r="A147" s="909" t="s">
        <v>1610</v>
      </c>
      <c r="B147" s="1283">
        <v>53868.959562958218</v>
      </c>
      <c r="C147" s="1283">
        <v>8067.6127849468921</v>
      </c>
      <c r="D147" s="1283">
        <v>61936.572347905108</v>
      </c>
    </row>
    <row r="148" spans="1:11" ht="15" customHeight="1">
      <c r="A148" s="909" t="s">
        <v>1611</v>
      </c>
      <c r="B148" s="1283">
        <v>40567.755742379886</v>
      </c>
      <c r="C148" s="1283">
        <v>4927.816076537154</v>
      </c>
      <c r="D148" s="1283">
        <v>45495.571818917044</v>
      </c>
    </row>
    <row r="149" spans="1:11" ht="15" customHeight="1">
      <c r="A149" s="909" t="s">
        <v>1612</v>
      </c>
      <c r="B149" s="1283">
        <v>26354.872623181287</v>
      </c>
      <c r="C149" s="1283">
        <v>2832.2401476016053</v>
      </c>
      <c r="D149" s="1283">
        <v>29187.112770782893</v>
      </c>
      <c r="G149" s="1271"/>
      <c r="H149" s="1271"/>
      <c r="I149" s="1271"/>
      <c r="J149" s="1271"/>
      <c r="K149" s="1271"/>
    </row>
    <row r="150" spans="1:11" ht="15" customHeight="1">
      <c r="A150" s="909" t="s">
        <v>1613</v>
      </c>
      <c r="B150" s="1283">
        <v>12452.932217344784</v>
      </c>
      <c r="C150" s="1283">
        <v>972.40118056993833</v>
      </c>
      <c r="D150" s="1283">
        <v>13425.333397914721</v>
      </c>
      <c r="G150" s="1271"/>
      <c r="H150" s="1271"/>
      <c r="I150" s="1271"/>
      <c r="J150" s="1271"/>
      <c r="K150" s="1271"/>
    </row>
    <row r="151" spans="1:11" ht="15" customHeight="1">
      <c r="A151" s="909" t="s">
        <v>1614</v>
      </c>
      <c r="B151" s="1283">
        <v>3444.6110365481227</v>
      </c>
      <c r="C151" s="1283">
        <v>262.26229680197582</v>
      </c>
      <c r="D151" s="1283">
        <v>3706.8733333500986</v>
      </c>
      <c r="G151" s="1271"/>
      <c r="H151" s="1271"/>
      <c r="I151" s="1271"/>
      <c r="J151" s="1271"/>
      <c r="K151" s="1271"/>
    </row>
    <row r="152" spans="1:11" ht="15" customHeight="1">
      <c r="A152" s="913" t="s">
        <v>1615</v>
      </c>
      <c r="B152" s="1284">
        <v>978.44590230552001</v>
      </c>
      <c r="C152" s="1284">
        <v>72.594932612653551</v>
      </c>
      <c r="D152" s="1284">
        <v>1051.0408349181735</v>
      </c>
    </row>
    <row r="153" spans="1:11" s="1271" customFormat="1" ht="15" customHeight="1">
      <c r="A153" s="1278" t="s">
        <v>1601</v>
      </c>
      <c r="G153" s="844"/>
      <c r="H153" s="844"/>
      <c r="I153" s="844"/>
      <c r="J153" s="844"/>
      <c r="K153" s="844"/>
    </row>
    <row r="154" spans="1:11" s="1271" customFormat="1" ht="15" customHeight="1">
      <c r="A154" s="2638" t="s">
        <v>1616</v>
      </c>
      <c r="B154" s="2638"/>
      <c r="C154" s="2638"/>
      <c r="D154" s="2638"/>
      <c r="G154" s="844"/>
      <c r="H154" s="844"/>
      <c r="I154" s="844"/>
      <c r="J154" s="844"/>
      <c r="K154" s="844"/>
    </row>
    <row r="155" spans="1:11" s="1271" customFormat="1" ht="15" customHeight="1">
      <c r="A155" s="2638"/>
      <c r="B155" s="2638"/>
      <c r="C155" s="2638"/>
      <c r="D155" s="2638"/>
      <c r="G155" s="844"/>
      <c r="H155" s="844"/>
      <c r="I155" s="844"/>
      <c r="J155" s="844"/>
      <c r="K155" s="844"/>
    </row>
    <row r="156" spans="1:11" ht="15" customHeight="1">
      <c r="A156" s="1212"/>
      <c r="G156" s="1263"/>
    </row>
    <row r="157" spans="1:11" ht="31.5" customHeight="1">
      <c r="A157" s="2639" t="s">
        <v>1618</v>
      </c>
      <c r="B157" s="2639"/>
      <c r="C157" s="2639"/>
      <c r="D157" s="2639"/>
    </row>
    <row r="158" spans="1:11" ht="15" customHeight="1">
      <c r="A158" s="1264" t="s">
        <v>1604</v>
      </c>
      <c r="B158" s="1281" t="s">
        <v>957</v>
      </c>
      <c r="C158" s="1281" t="s">
        <v>958</v>
      </c>
      <c r="D158" s="1281" t="s">
        <v>14</v>
      </c>
    </row>
    <row r="159" spans="1:11" ht="15" customHeight="1">
      <c r="A159" s="907" t="s">
        <v>9</v>
      </c>
      <c r="B159" s="1282">
        <f>SUM(B160:B170)</f>
        <v>243084.93492631902</v>
      </c>
      <c r="C159" s="1282">
        <f>SUM(C160:C170)</f>
        <v>45306.469132589031</v>
      </c>
      <c r="D159" s="1282">
        <f>SUM(D160:D170)</f>
        <v>288391.40405890811</v>
      </c>
    </row>
    <row r="160" spans="1:11" ht="15" customHeight="1">
      <c r="A160" s="909" t="s">
        <v>1605</v>
      </c>
      <c r="B160" s="1283">
        <v>3233.4409328980528</v>
      </c>
      <c r="C160" s="1283">
        <v>1032.0205070865527</v>
      </c>
      <c r="D160" s="1283">
        <v>4265.461439984605</v>
      </c>
    </row>
    <row r="161" spans="1:7" ht="15" customHeight="1">
      <c r="A161" s="909" t="s">
        <v>1606</v>
      </c>
      <c r="B161" s="1283">
        <v>26027.345575910949</v>
      </c>
      <c r="C161" s="1283">
        <v>9462.8226684972651</v>
      </c>
      <c r="D161" s="1283">
        <v>35490.168244408211</v>
      </c>
    </row>
    <row r="162" spans="1:7" ht="15" customHeight="1">
      <c r="A162" s="909" t="s">
        <v>1607</v>
      </c>
      <c r="B162" s="1283">
        <v>47705.789593090303</v>
      </c>
      <c r="C162" s="1283">
        <v>12260.955525094982</v>
      </c>
      <c r="D162" s="1283">
        <v>59966.745118185281</v>
      </c>
    </row>
    <row r="163" spans="1:7" ht="15" customHeight="1">
      <c r="A163" s="909" t="s">
        <v>1608</v>
      </c>
      <c r="B163" s="1283">
        <v>48450.517304875466</v>
      </c>
      <c r="C163" s="1283">
        <v>9278.6578399606824</v>
      </c>
      <c r="D163" s="1283">
        <v>57729.175144836147</v>
      </c>
    </row>
    <row r="164" spans="1:7" ht="15" customHeight="1">
      <c r="A164" s="909" t="s">
        <v>1609</v>
      </c>
      <c r="B164" s="1283">
        <v>40784.350658071155</v>
      </c>
      <c r="C164" s="1283">
        <v>6191.6336204388826</v>
      </c>
      <c r="D164" s="1283">
        <v>46975.984278510034</v>
      </c>
    </row>
    <row r="165" spans="1:7" ht="15" customHeight="1">
      <c r="A165" s="909" t="s">
        <v>1610</v>
      </c>
      <c r="B165" s="1283">
        <v>31331.812275680295</v>
      </c>
      <c r="C165" s="1283">
        <v>3595.3358485090648</v>
      </c>
      <c r="D165" s="1283">
        <v>34927.148124189363</v>
      </c>
    </row>
    <row r="166" spans="1:7" ht="15" customHeight="1">
      <c r="A166" s="909" t="s">
        <v>1611</v>
      </c>
      <c r="B166" s="1283">
        <v>22744.851531351644</v>
      </c>
      <c r="C166" s="1283">
        <v>2011.6750588620378</v>
      </c>
      <c r="D166" s="1283">
        <v>24756.526590213682</v>
      </c>
    </row>
    <row r="167" spans="1:7" ht="15" customHeight="1">
      <c r="A167" s="909" t="s">
        <v>1612</v>
      </c>
      <c r="B167" s="1283">
        <v>13903.118820603015</v>
      </c>
      <c r="C167" s="1283">
        <v>969.28463358587373</v>
      </c>
      <c r="D167" s="1283">
        <v>14872.403454188889</v>
      </c>
    </row>
    <row r="168" spans="1:7" ht="15" customHeight="1">
      <c r="A168" s="909" t="s">
        <v>1613</v>
      </c>
      <c r="B168" s="1283">
        <v>6536.956739456361</v>
      </c>
      <c r="C168" s="1283">
        <v>384.76858585726001</v>
      </c>
      <c r="D168" s="1283">
        <v>6921.7253253136214</v>
      </c>
    </row>
    <row r="169" spans="1:7" ht="15" customHeight="1">
      <c r="A169" s="909" t="s">
        <v>1614</v>
      </c>
      <c r="B169" s="1283">
        <v>1983.3035943246512</v>
      </c>
      <c r="C169" s="1283">
        <v>98.046891911134367</v>
      </c>
      <c r="D169" s="1283">
        <v>2081.3504862357854</v>
      </c>
    </row>
    <row r="170" spans="1:7" ht="15" customHeight="1">
      <c r="A170" s="909" t="s">
        <v>1615</v>
      </c>
      <c r="B170" s="1283">
        <v>383.44790005711775</v>
      </c>
      <c r="C170" s="1283">
        <v>21.267952785301638</v>
      </c>
      <c r="D170" s="1283">
        <v>404.71585284241939</v>
      </c>
    </row>
    <row r="171" spans="1:7" ht="15" customHeight="1">
      <c r="A171" s="907" t="s">
        <v>966</v>
      </c>
      <c r="B171" s="1282">
        <f>SUM(B172:B182)</f>
        <v>28276.674898409954</v>
      </c>
      <c r="C171" s="1282">
        <f>SUM(C172:C182)</f>
        <v>7006.8297895501364</v>
      </c>
      <c r="D171" s="1282">
        <f>SUM(D172:D182)</f>
        <v>35283.504687960092</v>
      </c>
    </row>
    <row r="172" spans="1:7" ht="15" customHeight="1">
      <c r="A172" s="909" t="s">
        <v>1605</v>
      </c>
      <c r="B172" s="1283">
        <v>1751.5893891281817</v>
      </c>
      <c r="C172" s="1283">
        <v>82.7541568926314</v>
      </c>
      <c r="D172" s="1283">
        <v>1834.3435460208132</v>
      </c>
    </row>
    <row r="173" spans="1:7" ht="15" customHeight="1">
      <c r="A173" s="909" t="s">
        <v>1606</v>
      </c>
      <c r="B173" s="1283">
        <v>6498.9049166973473</v>
      </c>
      <c r="C173" s="1283">
        <v>1316.2526588079675</v>
      </c>
      <c r="D173" s="1283">
        <v>7815.1575755053145</v>
      </c>
    </row>
    <row r="174" spans="1:7" ht="15" customHeight="1">
      <c r="A174" s="909" t="s">
        <v>1607</v>
      </c>
      <c r="B174" s="1283">
        <v>6561.2655646802878</v>
      </c>
      <c r="C174" s="1283">
        <v>2735.4951570935823</v>
      </c>
      <c r="D174" s="1283">
        <v>9296.7607217738696</v>
      </c>
    </row>
    <row r="175" spans="1:7" ht="15" customHeight="1">
      <c r="A175" s="909" t="s">
        <v>1608</v>
      </c>
      <c r="B175" s="1283">
        <v>4129.0518147957655</v>
      </c>
      <c r="C175" s="1283">
        <v>1579.6355083166522</v>
      </c>
      <c r="D175" s="1283">
        <v>5708.6873231124173</v>
      </c>
      <c r="G175" s="1049"/>
    </row>
    <row r="176" spans="1:7" ht="15" customHeight="1">
      <c r="A176" s="909" t="s">
        <v>1609</v>
      </c>
      <c r="B176" s="1283">
        <v>2886.312622981894</v>
      </c>
      <c r="C176" s="1283">
        <v>797.57148785446452</v>
      </c>
      <c r="D176" s="1283">
        <v>3683.8841108363586</v>
      </c>
    </row>
    <row r="177" spans="1:11" ht="15" customHeight="1">
      <c r="A177" s="909" t="s">
        <v>1610</v>
      </c>
      <c r="B177" s="1283">
        <v>1842.691013907855</v>
      </c>
      <c r="C177" s="1283">
        <v>290.74946865060673</v>
      </c>
      <c r="D177" s="1283">
        <v>2133.4404825584616</v>
      </c>
    </row>
    <row r="178" spans="1:11" ht="15" customHeight="1">
      <c r="A178" s="909" t="s">
        <v>1611</v>
      </c>
      <c r="B178" s="1283">
        <v>1565.8582369934811</v>
      </c>
      <c r="C178" s="1283">
        <v>113.1839882110333</v>
      </c>
      <c r="D178" s="1283">
        <v>1679.0422252045144</v>
      </c>
    </row>
    <row r="179" spans="1:11" ht="15" customHeight="1">
      <c r="A179" s="909" t="s">
        <v>1612</v>
      </c>
      <c r="B179" s="1283">
        <v>1250.9480869997767</v>
      </c>
      <c r="C179" s="1283">
        <v>48.292200097965427</v>
      </c>
      <c r="D179" s="1283">
        <v>1299.2402870977421</v>
      </c>
    </row>
    <row r="180" spans="1:11" ht="15" customHeight="1">
      <c r="A180" s="909" t="s">
        <v>1613</v>
      </c>
      <c r="B180" s="1283">
        <v>965.50572760956243</v>
      </c>
      <c r="C180" s="1283">
        <v>28.3085933556779</v>
      </c>
      <c r="D180" s="1283">
        <v>993.81432096524031</v>
      </c>
      <c r="E180" s="1049"/>
    </row>
    <row r="181" spans="1:11" ht="15" customHeight="1">
      <c r="A181" s="909" t="s">
        <v>1614</v>
      </c>
      <c r="B181" s="1283">
        <v>685.95129102146552</v>
      </c>
      <c r="C181" s="1283">
        <v>13.339136115659343</v>
      </c>
      <c r="D181" s="1283">
        <v>699.29042713712488</v>
      </c>
      <c r="G181" s="1290"/>
      <c r="H181" s="1290"/>
      <c r="I181" s="1290"/>
      <c r="J181" s="1290"/>
      <c r="K181" s="1290"/>
    </row>
    <row r="182" spans="1:11" ht="15" customHeight="1">
      <c r="A182" s="909" t="s">
        <v>1615</v>
      </c>
      <c r="B182" s="1283">
        <v>138.59623359434195</v>
      </c>
      <c r="C182" s="1283">
        <v>1.2474341538956113</v>
      </c>
      <c r="D182" s="1283">
        <v>139.84366774823758</v>
      </c>
    </row>
    <row r="183" spans="1:11" ht="15" customHeight="1">
      <c r="A183" s="907" t="s">
        <v>967</v>
      </c>
      <c r="B183" s="1282">
        <f>SUM(B184:B194)</f>
        <v>214808.26002790907</v>
      </c>
      <c r="C183" s="1282">
        <f>SUM(C184:C194)</f>
        <v>38299.639343038907</v>
      </c>
      <c r="D183" s="1282">
        <f>SUM(D184:D194)</f>
        <v>253107.89937094797</v>
      </c>
    </row>
    <row r="184" spans="1:11" ht="15" customHeight="1">
      <c r="A184" s="909" t="s">
        <v>1605</v>
      </c>
      <c r="B184" s="1283">
        <v>1481.8515437698711</v>
      </c>
      <c r="C184" s="1283">
        <v>949.2663501939212</v>
      </c>
      <c r="D184" s="1283">
        <v>2431.1178939637921</v>
      </c>
    </row>
    <row r="185" spans="1:11" s="1290" customFormat="1" ht="15" customHeight="1">
      <c r="A185" s="1289" t="s">
        <v>1606</v>
      </c>
      <c r="B185" s="1283">
        <v>19528.440659213604</v>
      </c>
      <c r="C185" s="1283">
        <v>8146.5700096892979</v>
      </c>
      <c r="D185" s="1283">
        <v>27675.010668902902</v>
      </c>
      <c r="G185" s="844"/>
      <c r="H185" s="844"/>
      <c r="I185" s="844"/>
      <c r="J185" s="844"/>
      <c r="K185" s="844"/>
    </row>
    <row r="186" spans="1:11" ht="15" customHeight="1">
      <c r="A186" s="909" t="s">
        <v>1607</v>
      </c>
      <c r="B186" s="1283">
        <v>41144.524028410015</v>
      </c>
      <c r="C186" s="1283">
        <v>9525.4603680013988</v>
      </c>
      <c r="D186" s="1283">
        <v>50669.984396411412</v>
      </c>
    </row>
    <row r="187" spans="1:11" ht="15" customHeight="1">
      <c r="A187" s="909" t="s">
        <v>1608</v>
      </c>
      <c r="B187" s="1283">
        <v>44321.465490079703</v>
      </c>
      <c r="C187" s="1283">
        <v>7699.0223316440306</v>
      </c>
      <c r="D187" s="1283">
        <v>52020.487821723735</v>
      </c>
    </row>
    <row r="188" spans="1:11" ht="15" customHeight="1">
      <c r="A188" s="909" t="s">
        <v>1609</v>
      </c>
      <c r="B188" s="1283">
        <v>37898.038035089259</v>
      </c>
      <c r="C188" s="1283">
        <v>5394.0621325844186</v>
      </c>
      <c r="D188" s="1283">
        <v>43292.100167673678</v>
      </c>
    </row>
    <row r="189" spans="1:11" ht="15" customHeight="1">
      <c r="A189" s="909" t="s">
        <v>1610</v>
      </c>
      <c r="B189" s="1283">
        <v>29489.121261772441</v>
      </c>
      <c r="C189" s="1283">
        <v>3304.5863798584583</v>
      </c>
      <c r="D189" s="1283">
        <v>32793.707641630899</v>
      </c>
    </row>
    <row r="190" spans="1:11" ht="15" customHeight="1">
      <c r="A190" s="909" t="s">
        <v>1611</v>
      </c>
      <c r="B190" s="1283">
        <v>21178.993294358163</v>
      </c>
      <c r="C190" s="1283">
        <v>1898.4910706510045</v>
      </c>
      <c r="D190" s="1283">
        <v>23077.484365009168</v>
      </c>
    </row>
    <row r="191" spans="1:11" ht="15" customHeight="1">
      <c r="A191" s="909" t="s">
        <v>1612</v>
      </c>
      <c r="B191" s="1283">
        <v>12652.170733603238</v>
      </c>
      <c r="C191" s="1283">
        <v>920.99243348790833</v>
      </c>
      <c r="D191" s="1283">
        <v>13573.163167091147</v>
      </c>
      <c r="G191" s="1271"/>
      <c r="H191" s="1271"/>
      <c r="I191" s="1271"/>
      <c r="J191" s="1271"/>
      <c r="K191" s="1271"/>
    </row>
    <row r="192" spans="1:11" ht="15" customHeight="1">
      <c r="A192" s="909" t="s">
        <v>1613</v>
      </c>
      <c r="B192" s="1283">
        <v>5571.4510118467988</v>
      </c>
      <c r="C192" s="1283">
        <v>356.45999250158212</v>
      </c>
      <c r="D192" s="1283">
        <v>5927.9110043483806</v>
      </c>
      <c r="G192" s="1271"/>
      <c r="H192" s="1271"/>
      <c r="I192" s="1271"/>
      <c r="J192" s="1271"/>
      <c r="K192" s="1271"/>
    </row>
    <row r="193" spans="1:11" ht="15" customHeight="1">
      <c r="A193" s="909" t="s">
        <v>1614</v>
      </c>
      <c r="B193" s="1283">
        <v>1297.3523033031856</v>
      </c>
      <c r="C193" s="1283">
        <v>84.707755795475023</v>
      </c>
      <c r="D193" s="1283">
        <v>1382.0600590986608</v>
      </c>
      <c r="G193" s="1271"/>
      <c r="H193" s="1271"/>
      <c r="I193" s="1271"/>
      <c r="J193" s="1271"/>
      <c r="K193" s="1271"/>
    </row>
    <row r="194" spans="1:11" ht="15" customHeight="1">
      <c r="A194" s="913" t="s">
        <v>1615</v>
      </c>
      <c r="B194" s="1284">
        <v>244.85166646277582</v>
      </c>
      <c r="C194" s="1284">
        <v>20.020518631406027</v>
      </c>
      <c r="D194" s="1284">
        <v>264.87218509418187</v>
      </c>
    </row>
    <row r="195" spans="1:11" s="1271" customFormat="1" ht="15" customHeight="1">
      <c r="A195" s="1278" t="s">
        <v>1601</v>
      </c>
      <c r="G195" s="844"/>
      <c r="H195" s="844"/>
      <c r="I195" s="844"/>
      <c r="J195" s="844"/>
      <c r="K195" s="844"/>
    </row>
    <row r="196" spans="1:11" s="1271" customFormat="1" ht="15" customHeight="1">
      <c r="A196" s="2638" t="s">
        <v>1616</v>
      </c>
      <c r="B196" s="2638"/>
      <c r="C196" s="2638"/>
      <c r="D196" s="2638"/>
      <c r="G196" s="844"/>
      <c r="H196" s="844"/>
      <c r="I196" s="844"/>
      <c r="J196" s="844"/>
      <c r="K196" s="844"/>
    </row>
    <row r="197" spans="1:11" s="1271" customFormat="1" ht="15" customHeight="1">
      <c r="A197" s="2638"/>
      <c r="B197" s="2638"/>
      <c r="C197" s="2638"/>
      <c r="D197" s="2638"/>
      <c r="G197" s="844"/>
      <c r="H197" s="844"/>
      <c r="I197" s="844"/>
      <c r="J197" s="844"/>
      <c r="K197" s="844"/>
    </row>
    <row r="198" spans="1:11" ht="15" customHeight="1">
      <c r="A198" s="1212"/>
    </row>
    <row r="199" spans="1:11" ht="30.75" customHeight="1">
      <c r="A199" s="2639" t="s">
        <v>1619</v>
      </c>
      <c r="B199" s="2639"/>
      <c r="C199" s="2639"/>
      <c r="D199" s="2639"/>
    </row>
    <row r="200" spans="1:11" ht="15" customHeight="1">
      <c r="A200" s="1264" t="s">
        <v>1604</v>
      </c>
      <c r="B200" s="1281" t="s">
        <v>957</v>
      </c>
      <c r="C200" s="1281" t="s">
        <v>958</v>
      </c>
      <c r="D200" s="1265" t="s">
        <v>14</v>
      </c>
    </row>
    <row r="201" spans="1:11" ht="15" customHeight="1">
      <c r="A201" s="907" t="s">
        <v>9</v>
      </c>
      <c r="B201" s="1282">
        <f>SUM(B202:B212)</f>
        <v>82027.02063800754</v>
      </c>
      <c r="C201" s="1282">
        <f>SUM(C202:C212)</f>
        <v>5967.6157622549335</v>
      </c>
      <c r="D201" s="1282">
        <f>SUM(D202:D212)</f>
        <v>87994.636400262476</v>
      </c>
    </row>
    <row r="202" spans="1:11" ht="15" customHeight="1">
      <c r="A202" s="909" t="s">
        <v>1605</v>
      </c>
      <c r="B202" s="1283">
        <v>407.11029866424877</v>
      </c>
      <c r="C202" s="1283">
        <v>146.14373246515294</v>
      </c>
      <c r="D202" s="1283">
        <v>553.25403112940171</v>
      </c>
    </row>
    <row r="203" spans="1:11" ht="15" customHeight="1">
      <c r="A203" s="909" t="s">
        <v>1606</v>
      </c>
      <c r="B203" s="1283">
        <v>7022.8327731664431</v>
      </c>
      <c r="C203" s="1283">
        <v>1156.2743136189097</v>
      </c>
      <c r="D203" s="1283">
        <v>8179.1070867853523</v>
      </c>
    </row>
    <row r="204" spans="1:11" ht="15" customHeight="1">
      <c r="A204" s="909" t="s">
        <v>1607</v>
      </c>
      <c r="B204" s="1283">
        <v>15670.982280245291</v>
      </c>
      <c r="C204" s="1283">
        <v>1376.9416217553833</v>
      </c>
      <c r="D204" s="1283">
        <v>17047.923902000675</v>
      </c>
    </row>
    <row r="205" spans="1:11" ht="15" customHeight="1">
      <c r="A205" s="909" t="s">
        <v>1608</v>
      </c>
      <c r="B205" s="1291">
        <v>17758.056796072768</v>
      </c>
      <c r="C205" s="1291">
        <v>1302.4250515767337</v>
      </c>
      <c r="D205" s="1291">
        <v>19060.481847649502</v>
      </c>
    </row>
    <row r="206" spans="1:11" ht="15" customHeight="1">
      <c r="A206" s="909" t="s">
        <v>1609</v>
      </c>
      <c r="B206" s="1291">
        <v>15320.64879230043</v>
      </c>
      <c r="C206" s="1291">
        <v>903.70584978990178</v>
      </c>
      <c r="D206" s="1291">
        <v>16224.354642090331</v>
      </c>
      <c r="G206" s="1269"/>
    </row>
    <row r="207" spans="1:11" ht="15" customHeight="1">
      <c r="A207" s="909" t="s">
        <v>1610</v>
      </c>
      <c r="B207" s="1291">
        <v>11420.533083288012</v>
      </c>
      <c r="C207" s="1291">
        <v>545.82876589656644</v>
      </c>
      <c r="D207" s="1291">
        <v>11966.361849184577</v>
      </c>
      <c r="G207" s="1280"/>
    </row>
    <row r="208" spans="1:11" ht="15" customHeight="1">
      <c r="A208" s="909" t="s">
        <v>1611</v>
      </c>
      <c r="B208" s="1291">
        <v>7963.9326783417391</v>
      </c>
      <c r="C208" s="1291">
        <v>338.89369629360243</v>
      </c>
      <c r="D208" s="1291">
        <v>8302.8263746353423</v>
      </c>
      <c r="G208" s="1288"/>
    </row>
    <row r="209" spans="1:7" ht="15" customHeight="1">
      <c r="A209" s="909" t="s">
        <v>1612</v>
      </c>
      <c r="B209" s="1291">
        <v>4225.9352276483396</v>
      </c>
      <c r="C209" s="1291">
        <v>149.04391233657111</v>
      </c>
      <c r="D209" s="1291">
        <v>4374.9791399849109</v>
      </c>
    </row>
    <row r="210" spans="1:7" ht="15" customHeight="1">
      <c r="A210" s="909" t="s">
        <v>1613</v>
      </c>
      <c r="B210" s="1291">
        <v>1852.9613541692174</v>
      </c>
      <c r="C210" s="1291">
        <v>43.259697363269652</v>
      </c>
      <c r="D210" s="1291">
        <v>1896.2210515324871</v>
      </c>
    </row>
    <row r="211" spans="1:7" ht="15" customHeight="1">
      <c r="A211" s="909" t="s">
        <v>1614</v>
      </c>
      <c r="B211" s="1291">
        <v>319.53261866952812</v>
      </c>
      <c r="C211" s="1291">
        <v>0</v>
      </c>
      <c r="D211" s="1291">
        <v>319.53261866952812</v>
      </c>
    </row>
    <row r="212" spans="1:7" ht="15" customHeight="1">
      <c r="A212" s="909" t="s">
        <v>1615</v>
      </c>
      <c r="B212" s="1291">
        <v>64.494735441524085</v>
      </c>
      <c r="C212" s="1291">
        <v>5.0991211588423297</v>
      </c>
      <c r="D212" s="1291">
        <v>69.593856600366422</v>
      </c>
    </row>
    <row r="213" spans="1:7" ht="15" customHeight="1">
      <c r="A213" s="907" t="s">
        <v>966</v>
      </c>
      <c r="B213" s="1292">
        <f>SUM(B214:B224)</f>
        <v>4912.2262415531177</v>
      </c>
      <c r="C213" s="1292">
        <f>SUM(C214:C224)</f>
        <v>601.10158804952187</v>
      </c>
      <c r="D213" s="1292">
        <f>SUM(D214:D224)</f>
        <v>5513.3278296026401</v>
      </c>
    </row>
    <row r="214" spans="1:7" ht="15" customHeight="1">
      <c r="A214" s="909" t="s">
        <v>1605</v>
      </c>
      <c r="B214" s="1291">
        <v>163.6130631102175</v>
      </c>
      <c r="C214" s="1291">
        <v>15.090595875374795</v>
      </c>
      <c r="D214" s="1291">
        <v>178.70365898559228</v>
      </c>
    </row>
    <row r="215" spans="1:7" ht="15" customHeight="1">
      <c r="A215" s="909" t="s">
        <v>1606</v>
      </c>
      <c r="B215" s="1291">
        <v>1218.3642622394059</v>
      </c>
      <c r="C215" s="1291">
        <v>147.86716003496457</v>
      </c>
      <c r="D215" s="1291">
        <v>1366.2314222743705</v>
      </c>
    </row>
    <row r="216" spans="1:7" ht="15" customHeight="1">
      <c r="A216" s="909" t="s">
        <v>1607</v>
      </c>
      <c r="B216" s="1291">
        <v>1234.3688090187106</v>
      </c>
      <c r="C216" s="1291">
        <v>216.70665812551084</v>
      </c>
      <c r="D216" s="1291">
        <v>1451.0754671442214</v>
      </c>
    </row>
    <row r="217" spans="1:7" ht="15" customHeight="1">
      <c r="A217" s="909" t="s">
        <v>1608</v>
      </c>
      <c r="B217" s="1291">
        <v>650.88771925987146</v>
      </c>
      <c r="C217" s="1291">
        <v>115.91842085679085</v>
      </c>
      <c r="D217" s="1291">
        <v>766.80614011666228</v>
      </c>
    </row>
    <row r="218" spans="1:7" ht="15" customHeight="1">
      <c r="A218" s="909" t="s">
        <v>1609</v>
      </c>
      <c r="B218" s="1291">
        <v>534.04914497919515</v>
      </c>
      <c r="C218" s="1291">
        <v>59.828195671434422</v>
      </c>
      <c r="D218" s="1291">
        <v>593.87734065062955</v>
      </c>
    </row>
    <row r="219" spans="1:7" ht="15" customHeight="1">
      <c r="A219" s="909" t="s">
        <v>1610</v>
      </c>
      <c r="B219" s="1291">
        <v>410.43007360581095</v>
      </c>
      <c r="C219" s="1291">
        <v>27.002673655533009</v>
      </c>
      <c r="D219" s="1291">
        <v>437.43274726134393</v>
      </c>
    </row>
    <row r="220" spans="1:7" ht="15" customHeight="1">
      <c r="A220" s="909" t="s">
        <v>1611</v>
      </c>
      <c r="B220" s="1291">
        <v>268.71782297970634</v>
      </c>
      <c r="C220" s="1291">
        <v>9.9668689097404037</v>
      </c>
      <c r="D220" s="1291">
        <v>278.68469188944675</v>
      </c>
    </row>
    <row r="221" spans="1:7" ht="15" customHeight="1">
      <c r="A221" s="909" t="s">
        <v>1612</v>
      </c>
      <c r="B221" s="1291">
        <v>195.04370472887948</v>
      </c>
      <c r="C221" s="1291">
        <v>4.983417272884326</v>
      </c>
      <c r="D221" s="1291">
        <v>200.02712200176381</v>
      </c>
    </row>
    <row r="222" spans="1:7" ht="15" customHeight="1">
      <c r="A222" s="909" t="s">
        <v>1613</v>
      </c>
      <c r="B222" s="1291">
        <v>145.89544053704029</v>
      </c>
      <c r="C222" s="1291">
        <v>3.7375976472886743</v>
      </c>
      <c r="D222" s="1291">
        <v>149.63303818432897</v>
      </c>
    </row>
    <row r="223" spans="1:7" ht="15" customHeight="1">
      <c r="A223" s="909" t="s">
        <v>1614</v>
      </c>
      <c r="B223" s="1291">
        <v>68.470743478235278</v>
      </c>
      <c r="C223" s="1291">
        <v>0</v>
      </c>
      <c r="D223" s="1291">
        <v>68.470743478235278</v>
      </c>
      <c r="G223" s="1269"/>
    </row>
    <row r="224" spans="1:7" ht="15" customHeight="1">
      <c r="A224" s="909" t="s">
        <v>1615</v>
      </c>
      <c r="B224" s="1291">
        <v>22.385457616044668</v>
      </c>
      <c r="C224" s="1291">
        <v>0</v>
      </c>
      <c r="D224" s="1291">
        <v>22.385457616044668</v>
      </c>
      <c r="G224" s="1280"/>
    </row>
    <row r="225" spans="1:11" ht="15" customHeight="1">
      <c r="A225" s="907" t="s">
        <v>967</v>
      </c>
      <c r="B225" s="1292">
        <f>SUM(B226:B236)</f>
        <v>77114.794396454425</v>
      </c>
      <c r="C225" s="1292">
        <f>SUM(C226:C236)</f>
        <v>5366.514174205412</v>
      </c>
      <c r="D225" s="1292">
        <f>SUM(D226:D236)</f>
        <v>82481.308570659836</v>
      </c>
    </row>
    <row r="226" spans="1:11" ht="15" customHeight="1">
      <c r="A226" s="909" t="s">
        <v>1605</v>
      </c>
      <c r="B226" s="1291">
        <v>243.49723555403128</v>
      </c>
      <c r="C226" s="1291">
        <v>131.05313658977815</v>
      </c>
      <c r="D226" s="1291">
        <v>374.55037214380945</v>
      </c>
    </row>
    <row r="227" spans="1:11" ht="15" customHeight="1">
      <c r="A227" s="909" t="s">
        <v>1606</v>
      </c>
      <c r="B227" s="1291">
        <v>5804.4685109270367</v>
      </c>
      <c r="C227" s="1291">
        <v>1008.4071535839452</v>
      </c>
      <c r="D227" s="1291">
        <v>6812.8756645109816</v>
      </c>
    </row>
    <row r="228" spans="1:11" ht="15" customHeight="1">
      <c r="A228" s="909" t="s">
        <v>1607</v>
      </c>
      <c r="B228" s="1291">
        <v>14436.613471226581</v>
      </c>
      <c r="C228" s="1291">
        <v>1160.2349636298725</v>
      </c>
      <c r="D228" s="1291">
        <v>15596.848434856454</v>
      </c>
    </row>
    <row r="229" spans="1:11" ht="15" customHeight="1">
      <c r="A229" s="909" t="s">
        <v>1608</v>
      </c>
      <c r="B229" s="1291">
        <v>17107.169076812897</v>
      </c>
      <c r="C229" s="1291">
        <v>1186.5066307199429</v>
      </c>
      <c r="D229" s="1291">
        <v>18293.675707532839</v>
      </c>
    </row>
    <row r="230" spans="1:11" ht="15" customHeight="1">
      <c r="A230" s="909" t="s">
        <v>1609</v>
      </c>
      <c r="B230" s="1291">
        <v>14786.599647321234</v>
      </c>
      <c r="C230" s="1291">
        <v>843.87765411846738</v>
      </c>
      <c r="D230" s="1291">
        <v>15630.477301439701</v>
      </c>
    </row>
    <row r="231" spans="1:11" ht="15" customHeight="1">
      <c r="A231" s="909" t="s">
        <v>1610</v>
      </c>
      <c r="B231" s="1291">
        <v>11010.103009682201</v>
      </c>
      <c r="C231" s="1291">
        <v>518.82609224103339</v>
      </c>
      <c r="D231" s="1291">
        <v>11528.929101923235</v>
      </c>
    </row>
    <row r="232" spans="1:11" ht="15" customHeight="1">
      <c r="A232" s="909" t="s">
        <v>1611</v>
      </c>
      <c r="B232" s="1291">
        <v>7695.2148553620327</v>
      </c>
      <c r="C232" s="1291">
        <v>328.92682738386202</v>
      </c>
      <c r="D232" s="1291">
        <v>8024.1416827458943</v>
      </c>
    </row>
    <row r="233" spans="1:11" ht="15" customHeight="1">
      <c r="A233" s="909" t="s">
        <v>1612</v>
      </c>
      <c r="B233" s="1291">
        <v>4030.8915229194604</v>
      </c>
      <c r="C233" s="1291">
        <v>144.06049506368677</v>
      </c>
      <c r="D233" s="1291">
        <v>4174.952017983147</v>
      </c>
      <c r="G233" s="1271"/>
      <c r="H233" s="1271"/>
      <c r="I233" s="1271"/>
      <c r="J233" s="1271"/>
      <c r="K233" s="1271"/>
    </row>
    <row r="234" spans="1:11" ht="15" customHeight="1">
      <c r="A234" s="909" t="s">
        <v>1613</v>
      </c>
      <c r="B234" s="1291">
        <v>1707.0659136321772</v>
      </c>
      <c r="C234" s="1291">
        <v>39.522099715980978</v>
      </c>
      <c r="D234" s="1291">
        <v>1746.5880133481583</v>
      </c>
      <c r="G234" s="1271"/>
      <c r="H234" s="1271"/>
      <c r="I234" s="1271"/>
      <c r="J234" s="1271"/>
      <c r="K234" s="1271"/>
    </row>
    <row r="235" spans="1:11" ht="15" customHeight="1">
      <c r="A235" s="909" t="s">
        <v>1614</v>
      </c>
      <c r="B235" s="1291">
        <v>251.06187519129281</v>
      </c>
      <c r="C235" s="1291">
        <v>0</v>
      </c>
      <c r="D235" s="1291">
        <v>251.06187519129281</v>
      </c>
      <c r="G235" s="1271"/>
      <c r="H235" s="1271"/>
      <c r="I235" s="1271"/>
      <c r="J235" s="1271"/>
      <c r="K235" s="1271"/>
    </row>
    <row r="236" spans="1:11" ht="15" customHeight="1">
      <c r="A236" s="913" t="s">
        <v>1615</v>
      </c>
      <c r="B236" s="1293">
        <v>42.109277825479424</v>
      </c>
      <c r="C236" s="1293">
        <v>5.0991211588423297</v>
      </c>
      <c r="D236" s="1293">
        <v>47.208398984321754</v>
      </c>
    </row>
    <row r="237" spans="1:11" s="1271" customFormat="1" ht="15" customHeight="1">
      <c r="A237" s="1278" t="s">
        <v>1601</v>
      </c>
      <c r="G237" s="844"/>
      <c r="H237" s="844"/>
      <c r="I237" s="844"/>
      <c r="J237" s="844"/>
      <c r="K237" s="844"/>
    </row>
    <row r="238" spans="1:11" s="1271" customFormat="1" ht="15" customHeight="1">
      <c r="A238" s="2638" t="s">
        <v>1616</v>
      </c>
      <c r="B238" s="2638"/>
      <c r="C238" s="2638"/>
      <c r="D238" s="2638"/>
      <c r="G238" s="844"/>
      <c r="H238" s="844"/>
      <c r="I238" s="844"/>
      <c r="J238" s="844"/>
      <c r="K238" s="844"/>
    </row>
    <row r="239" spans="1:11" s="1271" customFormat="1" ht="15" customHeight="1">
      <c r="A239" s="2638"/>
      <c r="B239" s="2638"/>
      <c r="C239" s="2638"/>
      <c r="D239" s="2638"/>
      <c r="G239" s="844"/>
      <c r="H239" s="844"/>
      <c r="I239" s="844"/>
      <c r="J239" s="844"/>
      <c r="K239" s="844"/>
    </row>
    <row r="241" spans="1:4" ht="29.25" customHeight="1">
      <c r="A241" s="2639" t="s">
        <v>1620</v>
      </c>
      <c r="B241" s="2639"/>
      <c r="C241" s="2639"/>
      <c r="D241" s="2639"/>
    </row>
    <row r="242" spans="1:4" ht="15" customHeight="1">
      <c r="A242" s="1264" t="s">
        <v>1604</v>
      </c>
      <c r="B242" s="1281" t="s">
        <v>957</v>
      </c>
      <c r="C242" s="1281" t="s">
        <v>958</v>
      </c>
      <c r="D242" s="1265" t="s">
        <v>14</v>
      </c>
    </row>
    <row r="243" spans="1:4" ht="15" customHeight="1">
      <c r="A243" s="1294" t="s">
        <v>9</v>
      </c>
      <c r="B243" s="1282">
        <f>SUM(B244:B254)</f>
        <v>10451.155481592506</v>
      </c>
      <c r="C243" s="1282">
        <f>SUM(C244:C254)</f>
        <v>499.71605590049529</v>
      </c>
      <c r="D243" s="1282">
        <f>SUM(D244:D254)</f>
        <v>10950.871537493002</v>
      </c>
    </row>
    <row r="244" spans="1:4" ht="15" customHeight="1">
      <c r="A244" s="909" t="s">
        <v>1605</v>
      </c>
      <c r="B244" s="1283">
        <v>65.345914693176809</v>
      </c>
      <c r="C244" s="1283">
        <v>21.618630140243894</v>
      </c>
      <c r="D244" s="1283">
        <v>86.964544833420703</v>
      </c>
    </row>
    <row r="245" spans="1:4" ht="15" customHeight="1">
      <c r="A245" s="909" t="s">
        <v>1606</v>
      </c>
      <c r="B245" s="1283">
        <v>1060.4818063545995</v>
      </c>
      <c r="C245" s="1283">
        <v>108.60364656537992</v>
      </c>
      <c r="D245" s="1283">
        <v>1169.0854529199794</v>
      </c>
    </row>
    <row r="246" spans="1:4" ht="15" customHeight="1">
      <c r="A246" s="909" t="s">
        <v>1607</v>
      </c>
      <c r="B246" s="1283">
        <v>1748.0989909307245</v>
      </c>
      <c r="C246" s="1283">
        <v>126.77967518525838</v>
      </c>
      <c r="D246" s="1283">
        <v>1874.8786661159829</v>
      </c>
    </row>
    <row r="247" spans="1:4" ht="15" customHeight="1">
      <c r="A247" s="909" t="s">
        <v>1608</v>
      </c>
      <c r="B247" s="1283">
        <v>1818.119453309032</v>
      </c>
      <c r="C247" s="1283">
        <v>81.60451806180231</v>
      </c>
      <c r="D247" s="1283">
        <v>1899.7239713708343</v>
      </c>
    </row>
    <row r="248" spans="1:4" ht="15" customHeight="1">
      <c r="A248" s="909" t="s">
        <v>1609</v>
      </c>
      <c r="B248" s="1283">
        <v>1514.329687002981</v>
      </c>
      <c r="C248" s="1283">
        <v>71.033175480740766</v>
      </c>
      <c r="D248" s="1283">
        <v>1585.3628624837218</v>
      </c>
    </row>
    <row r="249" spans="1:4" ht="15" customHeight="1">
      <c r="A249" s="909" t="s">
        <v>1610</v>
      </c>
      <c r="B249" s="1283">
        <v>1339.1288670885813</v>
      </c>
      <c r="C249" s="1283">
        <v>34.282099729712357</v>
      </c>
      <c r="D249" s="1283">
        <v>1373.4109668182937</v>
      </c>
    </row>
    <row r="250" spans="1:4" ht="15" customHeight="1">
      <c r="A250" s="909" t="s">
        <v>1611</v>
      </c>
      <c r="B250" s="1283">
        <v>1381.0031056733353</v>
      </c>
      <c r="C250" s="1283">
        <v>36.773318017505225</v>
      </c>
      <c r="D250" s="1283">
        <v>1417.7764236908406</v>
      </c>
    </row>
    <row r="251" spans="1:4" ht="15" customHeight="1">
      <c r="A251" s="909" t="s">
        <v>1612</v>
      </c>
      <c r="B251" s="1283">
        <v>951.51626868260348</v>
      </c>
      <c r="C251" s="1291">
        <v>16.505456891105577</v>
      </c>
      <c r="D251" s="1283">
        <v>968.02172557370909</v>
      </c>
    </row>
    <row r="252" spans="1:4" ht="15" customHeight="1">
      <c r="A252" s="909" t="s">
        <v>1613</v>
      </c>
      <c r="B252" s="1283">
        <v>486.63613907855137</v>
      </c>
      <c r="C252" s="1291">
        <v>1.2696851922651002</v>
      </c>
      <c r="D252" s="1283">
        <v>487.90582427081648</v>
      </c>
    </row>
    <row r="253" spans="1:4" ht="15" customHeight="1">
      <c r="A253" s="909" t="s">
        <v>1614</v>
      </c>
      <c r="B253" s="1283">
        <v>73.152691805395364</v>
      </c>
      <c r="C253" s="1291">
        <v>1.2458506364818291</v>
      </c>
      <c r="D253" s="1283">
        <v>74.398542441877197</v>
      </c>
    </row>
    <row r="254" spans="1:4" ht="15" customHeight="1">
      <c r="A254" s="909" t="s">
        <v>1615</v>
      </c>
      <c r="B254" s="1283">
        <v>13.342556973524943</v>
      </c>
      <c r="C254" s="1291">
        <v>0</v>
      </c>
      <c r="D254" s="1283">
        <v>13.342556973524943</v>
      </c>
    </row>
    <row r="255" spans="1:4" ht="15" customHeight="1">
      <c r="A255" s="907" t="s">
        <v>966</v>
      </c>
      <c r="B255" s="1282">
        <f>SUM(B256:B266)</f>
        <v>927.9950803415079</v>
      </c>
      <c r="C255" s="1292">
        <f>SUM(C256:C266)</f>
        <v>86.160161611570899</v>
      </c>
      <c r="D255" s="1282">
        <f>SUM(D256:D266)</f>
        <v>1014.155241953079</v>
      </c>
    </row>
    <row r="256" spans="1:4" ht="15" customHeight="1">
      <c r="A256" s="909" t="s">
        <v>1605</v>
      </c>
      <c r="B256" s="1283">
        <v>42.081836901033888</v>
      </c>
      <c r="C256" s="1291">
        <v>4.1715660246285271</v>
      </c>
      <c r="D256" s="1283">
        <v>46.253402925662414</v>
      </c>
    </row>
    <row r="257" spans="1:4" ht="15" customHeight="1">
      <c r="A257" s="909" t="s">
        <v>1606</v>
      </c>
      <c r="B257" s="1283">
        <v>215.11208356024457</v>
      </c>
      <c r="C257" s="1291">
        <v>38.762145165413472</v>
      </c>
      <c r="D257" s="1283">
        <v>253.87422872565804</v>
      </c>
    </row>
    <row r="258" spans="1:4" ht="15" customHeight="1">
      <c r="A258" s="909" t="s">
        <v>1607</v>
      </c>
      <c r="B258" s="1283">
        <v>249.12594363828362</v>
      </c>
      <c r="C258" s="1291">
        <v>26.190641670216898</v>
      </c>
      <c r="D258" s="1283">
        <v>275.31658530850052</v>
      </c>
    </row>
    <row r="259" spans="1:4" ht="15" customHeight="1">
      <c r="A259" s="909" t="s">
        <v>1608</v>
      </c>
      <c r="B259" s="1283">
        <v>155.2508612354745</v>
      </c>
      <c r="C259" s="1291">
        <v>9.5607352644365093</v>
      </c>
      <c r="D259" s="1283">
        <v>164.81159649991102</v>
      </c>
    </row>
    <row r="260" spans="1:4" ht="15" customHeight="1">
      <c r="A260" s="909" t="s">
        <v>1609</v>
      </c>
      <c r="B260" s="1283">
        <v>70.408608595644679</v>
      </c>
      <c r="C260" s="1291">
        <v>3.7375056229585719</v>
      </c>
      <c r="D260" s="1283">
        <v>74.146114218603245</v>
      </c>
    </row>
    <row r="261" spans="1:4" ht="15" customHeight="1">
      <c r="A261" s="909" t="s">
        <v>1610</v>
      </c>
      <c r="B261" s="1283">
        <v>55.781750042828733</v>
      </c>
      <c r="C261" s="1291">
        <v>0</v>
      </c>
      <c r="D261" s="1283">
        <v>55.781750042828733</v>
      </c>
    </row>
    <row r="262" spans="1:4" ht="15" customHeight="1">
      <c r="A262" s="909" t="s">
        <v>1611</v>
      </c>
      <c r="B262" s="1283">
        <v>58.114976762812539</v>
      </c>
      <c r="C262" s="1291">
        <v>2.4917172274351009</v>
      </c>
      <c r="D262" s="1283">
        <v>60.606693990247642</v>
      </c>
    </row>
    <row r="263" spans="1:4" ht="15" customHeight="1">
      <c r="A263" s="909" t="s">
        <v>1612</v>
      </c>
      <c r="B263" s="1283">
        <v>38.629796569050413</v>
      </c>
      <c r="C263" s="1291">
        <v>0</v>
      </c>
      <c r="D263" s="1283">
        <v>38.629796569050413</v>
      </c>
    </row>
    <row r="264" spans="1:4" ht="15" customHeight="1">
      <c r="A264" s="909" t="s">
        <v>1613</v>
      </c>
      <c r="B264" s="1283">
        <v>29.057334350138088</v>
      </c>
      <c r="C264" s="1291">
        <v>0</v>
      </c>
      <c r="D264" s="1283">
        <v>29.057334350138088</v>
      </c>
    </row>
    <row r="265" spans="1:4" ht="15" customHeight="1">
      <c r="A265" s="909" t="s">
        <v>1614</v>
      </c>
      <c r="B265" s="1283">
        <v>8.8438316017344967</v>
      </c>
      <c r="C265" s="1291">
        <v>1.2458506364818291</v>
      </c>
      <c r="D265" s="1283">
        <v>10.089682238216326</v>
      </c>
    </row>
    <row r="266" spans="1:4" ht="15" customHeight="1">
      <c r="A266" s="909" t="s">
        <v>1615</v>
      </c>
      <c r="B266" s="1283">
        <v>5.5880570842625117</v>
      </c>
      <c r="C266" s="1291">
        <v>0</v>
      </c>
      <c r="D266" s="1283">
        <v>5.5880570842625117</v>
      </c>
    </row>
    <row r="267" spans="1:4" ht="15" customHeight="1">
      <c r="A267" s="907" t="s">
        <v>967</v>
      </c>
      <c r="B267" s="1282">
        <f>SUM(B268:B278)</f>
        <v>9523.1604012509979</v>
      </c>
      <c r="C267" s="1292">
        <f>SUM(C268:C278)</f>
        <v>413.55589428892438</v>
      </c>
      <c r="D267" s="1282">
        <f>SUM(D268:D278)</f>
        <v>9936.7162955399199</v>
      </c>
    </row>
    <row r="268" spans="1:4" ht="15" customHeight="1">
      <c r="A268" s="909" t="s">
        <v>1605</v>
      </c>
      <c r="B268" s="1283">
        <v>23.26407779214292</v>
      </c>
      <c r="C268" s="1291">
        <v>17.447064115615369</v>
      </c>
      <c r="D268" s="1283">
        <v>40.711141907758289</v>
      </c>
    </row>
    <row r="269" spans="1:4" ht="15" customHeight="1">
      <c r="A269" s="909" t="s">
        <v>1606</v>
      </c>
      <c r="B269" s="1283">
        <v>845.36972279435497</v>
      </c>
      <c r="C269" s="1291">
        <v>69.841501399966447</v>
      </c>
      <c r="D269" s="1283">
        <v>915.2112241943214</v>
      </c>
    </row>
    <row r="270" spans="1:4" ht="15" customHeight="1">
      <c r="A270" s="909" t="s">
        <v>1607</v>
      </c>
      <c r="B270" s="1283">
        <v>1498.9730472924409</v>
      </c>
      <c r="C270" s="1291">
        <v>100.58903351504149</v>
      </c>
      <c r="D270" s="1283">
        <v>1599.5620808074825</v>
      </c>
    </row>
    <row r="271" spans="1:4" ht="15" customHeight="1">
      <c r="A271" s="909" t="s">
        <v>1608</v>
      </c>
      <c r="B271" s="1283">
        <v>1662.8685920735575</v>
      </c>
      <c r="C271" s="1291">
        <v>72.043782797365793</v>
      </c>
      <c r="D271" s="1283">
        <v>1734.9123748709233</v>
      </c>
    </row>
    <row r="272" spans="1:4" ht="15" customHeight="1">
      <c r="A272" s="909" t="s">
        <v>1609</v>
      </c>
      <c r="B272" s="1283">
        <v>1443.9210784073364</v>
      </c>
      <c r="C272" s="1291">
        <v>67.295669857782201</v>
      </c>
      <c r="D272" s="1283">
        <v>1511.2167482651187</v>
      </c>
    </row>
    <row r="273" spans="1:11" ht="15" customHeight="1">
      <c r="A273" s="909" t="s">
        <v>1610</v>
      </c>
      <c r="B273" s="1283">
        <v>1283.3471170457526</v>
      </c>
      <c r="C273" s="1291">
        <v>34.282099729712357</v>
      </c>
      <c r="D273" s="1283">
        <v>1317.629216775465</v>
      </c>
    </row>
    <row r="274" spans="1:11" ht="15" customHeight="1">
      <c r="A274" s="909" t="s">
        <v>1611</v>
      </c>
      <c r="B274" s="1283">
        <v>1322.8881289105227</v>
      </c>
      <c r="C274" s="1291">
        <v>34.281600790070122</v>
      </c>
      <c r="D274" s="1283">
        <v>1357.1697297005928</v>
      </c>
    </row>
    <row r="275" spans="1:11" ht="15" customHeight="1">
      <c r="A275" s="909" t="s">
        <v>1612</v>
      </c>
      <c r="B275" s="1283">
        <v>912.88647211355305</v>
      </c>
      <c r="C275" s="1291">
        <v>16.505456891105577</v>
      </c>
      <c r="D275" s="1283">
        <v>929.39192900465866</v>
      </c>
      <c r="G275" s="1271"/>
      <c r="H275" s="1271"/>
      <c r="I275" s="1271"/>
      <c r="J275" s="1271"/>
      <c r="K275" s="1271"/>
    </row>
    <row r="276" spans="1:11" ht="15" customHeight="1">
      <c r="A276" s="909" t="s">
        <v>1613</v>
      </c>
      <c r="B276" s="1283">
        <v>457.57880472841327</v>
      </c>
      <c r="C276" s="1291">
        <v>1.2696851922651002</v>
      </c>
      <c r="D276" s="1283">
        <v>458.84848992067839</v>
      </c>
      <c r="G276" s="1271"/>
      <c r="H276" s="1271"/>
      <c r="I276" s="1271"/>
      <c r="J276" s="1271"/>
      <c r="K276" s="1271"/>
    </row>
    <row r="277" spans="1:11" ht="15" customHeight="1">
      <c r="A277" s="909" t="s">
        <v>1614</v>
      </c>
      <c r="B277" s="1283">
        <v>64.308860203660871</v>
      </c>
      <c r="C277" s="1291">
        <v>0</v>
      </c>
      <c r="D277" s="1283">
        <v>64.308860203660871</v>
      </c>
      <c r="G277" s="1271"/>
      <c r="H277" s="1271"/>
      <c r="I277" s="1271"/>
      <c r="J277" s="1271"/>
      <c r="K277" s="1271"/>
    </row>
    <row r="278" spans="1:11" ht="15" customHeight="1">
      <c r="A278" s="913" t="s">
        <v>1615</v>
      </c>
      <c r="B278" s="1284">
        <v>7.7544998892624308</v>
      </c>
      <c r="C278" s="1293">
        <v>0</v>
      </c>
      <c r="D278" s="1284">
        <v>7.7544998892624308</v>
      </c>
    </row>
    <row r="279" spans="1:11" s="1271" customFormat="1" ht="15" customHeight="1">
      <c r="A279" s="1278" t="s">
        <v>1601</v>
      </c>
      <c r="G279" s="844"/>
      <c r="H279" s="844"/>
      <c r="I279" s="844"/>
      <c r="J279" s="844"/>
      <c r="K279" s="844"/>
    </row>
    <row r="280" spans="1:11" s="1271" customFormat="1" ht="15" customHeight="1">
      <c r="A280" s="2638" t="s">
        <v>1616</v>
      </c>
      <c r="B280" s="2638"/>
      <c r="C280" s="2638"/>
      <c r="D280" s="2638"/>
      <c r="G280" s="844"/>
      <c r="H280" s="844"/>
      <c r="I280" s="844"/>
      <c r="J280" s="844"/>
      <c r="K280" s="844"/>
    </row>
    <row r="281" spans="1:11" s="1271" customFormat="1" ht="15" customHeight="1">
      <c r="A281" s="2638"/>
      <c r="B281" s="2638"/>
      <c r="C281" s="2638"/>
      <c r="D281" s="2638"/>
      <c r="G281" s="844"/>
      <c r="H281" s="844"/>
      <c r="I281" s="844"/>
      <c r="J281" s="844"/>
      <c r="K281" s="844"/>
    </row>
    <row r="283" spans="1:11" ht="30" customHeight="1">
      <c r="A283" s="2639" t="s">
        <v>1621</v>
      </c>
      <c r="B283" s="2639"/>
      <c r="C283" s="2639"/>
      <c r="D283" s="2639"/>
    </row>
    <row r="284" spans="1:11" ht="15" customHeight="1">
      <c r="A284" s="1264" t="s">
        <v>1604</v>
      </c>
      <c r="B284" s="1281" t="s">
        <v>957</v>
      </c>
      <c r="C284" s="1281" t="s">
        <v>958</v>
      </c>
      <c r="D284" s="1265" t="s">
        <v>14</v>
      </c>
    </row>
    <row r="285" spans="1:11" ht="15" customHeight="1">
      <c r="A285" s="1294" t="s">
        <v>9</v>
      </c>
      <c r="B285" s="1295">
        <v>751632</v>
      </c>
      <c r="C285" s="1296">
        <v>137784.67052380781</v>
      </c>
      <c r="D285" s="1296">
        <v>889416.67052380776</v>
      </c>
    </row>
    <row r="286" spans="1:11" ht="15" customHeight="1">
      <c r="A286" s="909" t="s">
        <v>1605</v>
      </c>
      <c r="B286" s="843">
        <v>5166.7447935483415</v>
      </c>
      <c r="C286" s="843">
        <v>2150.0181131069985</v>
      </c>
      <c r="D286" s="843">
        <v>7316.76290665534</v>
      </c>
    </row>
    <row r="287" spans="1:11" ht="15" customHeight="1">
      <c r="A287" s="909" t="s">
        <v>1606</v>
      </c>
      <c r="B287" s="843">
        <v>72138.595010135527</v>
      </c>
      <c r="C287" s="843">
        <v>23986.037210484599</v>
      </c>
      <c r="D287" s="843">
        <v>96124.632220620129</v>
      </c>
    </row>
    <row r="288" spans="1:11" ht="15" customHeight="1">
      <c r="A288" s="909" t="s">
        <v>1607</v>
      </c>
      <c r="B288" s="843">
        <v>143501.24413779471</v>
      </c>
      <c r="C288" s="843">
        <v>35796.494011130017</v>
      </c>
      <c r="D288" s="843">
        <v>179297.73814892472</v>
      </c>
    </row>
    <row r="289" spans="1:4" ht="15" customHeight="1">
      <c r="A289" s="909" t="s">
        <v>1608</v>
      </c>
      <c r="B289" s="843">
        <v>153681.98161802185</v>
      </c>
      <c r="C289" s="843">
        <v>29714.073464284538</v>
      </c>
      <c r="D289" s="843">
        <v>183396.05508230638</v>
      </c>
    </row>
    <row r="290" spans="1:4" ht="15" customHeight="1">
      <c r="A290" s="909" t="s">
        <v>1609</v>
      </c>
      <c r="B290" s="843">
        <v>129623.3828473255</v>
      </c>
      <c r="C290" s="843">
        <v>20451.739189780332</v>
      </c>
      <c r="D290" s="843">
        <v>150075.12203710584</v>
      </c>
    </row>
    <row r="291" spans="1:4" ht="15" customHeight="1">
      <c r="A291" s="909" t="s">
        <v>1610</v>
      </c>
      <c r="B291" s="843">
        <v>99973.336460991515</v>
      </c>
      <c r="C291" s="843">
        <v>12584.450472930628</v>
      </c>
      <c r="D291" s="843">
        <v>112557.78693392215</v>
      </c>
    </row>
    <row r="292" spans="1:4" ht="15" customHeight="1">
      <c r="A292" s="909" t="s">
        <v>1611</v>
      </c>
      <c r="B292" s="843">
        <v>73675.308784049135</v>
      </c>
      <c r="C292" s="843">
        <v>7388.5020394522353</v>
      </c>
      <c r="D292" s="843">
        <v>81063.810823501364</v>
      </c>
    </row>
    <row r="293" spans="1:4" ht="15" customHeight="1">
      <c r="A293" s="909" t="s">
        <v>1612</v>
      </c>
      <c r="B293" s="843">
        <v>45633.715744397799</v>
      </c>
      <c r="C293" s="843">
        <v>3921.0731158806288</v>
      </c>
      <c r="D293" s="843">
        <v>49554.78886027843</v>
      </c>
    </row>
    <row r="294" spans="1:4" ht="15" customHeight="1">
      <c r="A294" s="909" t="s">
        <v>1613</v>
      </c>
      <c r="B294" s="843">
        <v>21244.949422699588</v>
      </c>
      <c r="C294" s="843">
        <v>1361.8249502117542</v>
      </c>
      <c r="D294" s="843">
        <v>22606.774372911343</v>
      </c>
    </row>
    <row r="295" spans="1:4" ht="15" customHeight="1">
      <c r="A295" s="909" t="s">
        <v>1614</v>
      </c>
      <c r="B295" s="843">
        <v>5302.6131700758378</v>
      </c>
      <c r="C295" s="843">
        <v>320.27131231811558</v>
      </c>
      <c r="D295" s="843">
        <v>5622.8844823939535</v>
      </c>
    </row>
    <row r="296" spans="1:4" ht="15" customHeight="1">
      <c r="A296" s="909" t="s">
        <v>1615</v>
      </c>
      <c r="B296" s="1297">
        <v>1690.1280109601792</v>
      </c>
      <c r="C296" s="1297">
        <v>110.18664422799958</v>
      </c>
      <c r="D296" s="1297">
        <v>1800.3146551881787</v>
      </c>
    </row>
    <row r="297" spans="1:4" ht="15" customHeight="1">
      <c r="A297" s="907" t="s">
        <v>966</v>
      </c>
      <c r="B297" s="1295">
        <v>68073.999999999985</v>
      </c>
      <c r="C297" s="1295">
        <v>18198</v>
      </c>
      <c r="D297" s="1295">
        <v>86272.000000000015</v>
      </c>
    </row>
    <row r="298" spans="1:4" ht="15" customHeight="1">
      <c r="A298" s="909" t="s">
        <v>1605</v>
      </c>
      <c r="B298" s="843">
        <v>2634.8268851812923</v>
      </c>
      <c r="C298" s="843">
        <v>149.66486190117195</v>
      </c>
      <c r="D298" s="843">
        <v>2784.4917470824644</v>
      </c>
    </row>
    <row r="299" spans="1:4" ht="15" customHeight="1">
      <c r="A299" s="909" t="s">
        <v>1606</v>
      </c>
      <c r="B299" s="843">
        <v>14704.502693116134</v>
      </c>
      <c r="C299" s="843">
        <v>2878.5541772325405</v>
      </c>
      <c r="D299" s="843">
        <v>17583.056870348675</v>
      </c>
    </row>
    <row r="300" spans="1:4" ht="15" customHeight="1">
      <c r="A300" s="909" t="s">
        <v>1607</v>
      </c>
      <c r="B300" s="843">
        <v>16751.328330267999</v>
      </c>
      <c r="C300" s="843">
        <v>6744.8964430128162</v>
      </c>
      <c r="D300" s="843">
        <v>23496.224773280817</v>
      </c>
    </row>
    <row r="301" spans="1:4" ht="15" customHeight="1">
      <c r="A301" s="909" t="s">
        <v>1608</v>
      </c>
      <c r="B301" s="843">
        <v>11435.841763005783</v>
      </c>
      <c r="C301" s="843">
        <v>4304.1119868412034</v>
      </c>
      <c r="D301" s="843">
        <v>15739.953749846987</v>
      </c>
    </row>
    <row r="302" spans="1:4" ht="15" customHeight="1">
      <c r="A302" s="909" t="s">
        <v>1609</v>
      </c>
      <c r="B302" s="843">
        <v>8235.3710916973196</v>
      </c>
      <c r="C302" s="843">
        <v>2373.4352683160855</v>
      </c>
      <c r="D302" s="843">
        <v>10608.806360013405</v>
      </c>
    </row>
    <row r="303" spans="1:4" ht="15" customHeight="1">
      <c r="A303" s="909" t="s">
        <v>1610</v>
      </c>
      <c r="B303" s="843">
        <v>5267.4180241723607</v>
      </c>
      <c r="C303" s="843">
        <v>1013.9794393804397</v>
      </c>
      <c r="D303" s="843">
        <v>6281.3974635528002</v>
      </c>
    </row>
    <row r="304" spans="1:4" ht="15" customHeight="1">
      <c r="A304" s="909" t="s">
        <v>1611</v>
      </c>
      <c r="B304" s="843">
        <v>3703.5135641093016</v>
      </c>
      <c r="C304" s="843">
        <v>447.74737852100611</v>
      </c>
      <c r="D304" s="843">
        <v>4151.2609426303079</v>
      </c>
    </row>
    <row r="305" spans="1:11" ht="15" customHeight="1">
      <c r="A305" s="909" t="s">
        <v>1612</v>
      </c>
      <c r="B305" s="843">
        <v>2451.4956975827645</v>
      </c>
      <c r="C305" s="843">
        <v>154.65369063121105</v>
      </c>
      <c r="D305" s="843">
        <v>2606.1493882139757</v>
      </c>
    </row>
    <row r="306" spans="1:11" ht="15" customHeight="1">
      <c r="A306" s="909" t="s">
        <v>1613</v>
      </c>
      <c r="B306" s="843">
        <v>1653.3343076720969</v>
      </c>
      <c r="C306" s="843">
        <v>89.798917140703182</v>
      </c>
      <c r="D306" s="843">
        <v>1743.1332248128001</v>
      </c>
    </row>
    <row r="307" spans="1:11" ht="15" customHeight="1">
      <c r="A307" s="909" t="s">
        <v>1614</v>
      </c>
      <c r="B307" s="843">
        <v>819.40097871781404</v>
      </c>
      <c r="C307" s="843">
        <v>28.685765197724624</v>
      </c>
      <c r="D307" s="843">
        <v>848.0867439155387</v>
      </c>
    </row>
    <row r="308" spans="1:11" ht="15" customHeight="1">
      <c r="A308" s="909" t="s">
        <v>1615</v>
      </c>
      <c r="B308" s="843">
        <v>416.96666447714142</v>
      </c>
      <c r="C308" s="843">
        <v>12.472071825097663</v>
      </c>
      <c r="D308" s="843">
        <v>429.43873630223908</v>
      </c>
    </row>
    <row r="309" spans="1:11" ht="15" customHeight="1">
      <c r="A309" s="907" t="s">
        <v>967</v>
      </c>
      <c r="B309" s="1295">
        <v>683557.99999999977</v>
      </c>
      <c r="C309" s="1296">
        <v>119586.67052380784</v>
      </c>
      <c r="D309" s="1296">
        <v>803144.67052380776</v>
      </c>
    </row>
    <row r="310" spans="1:11" ht="15" customHeight="1">
      <c r="A310" s="909" t="s">
        <v>1605</v>
      </c>
      <c r="B310" s="843">
        <v>2531.9179083670497</v>
      </c>
      <c r="C310" s="843">
        <v>2000.3532512058266</v>
      </c>
      <c r="D310" s="843">
        <v>4532.2711595728761</v>
      </c>
    </row>
    <row r="311" spans="1:11" ht="15" customHeight="1">
      <c r="A311" s="909" t="s">
        <v>1606</v>
      </c>
      <c r="B311" s="843">
        <v>57434.0923170194</v>
      </c>
      <c r="C311" s="843">
        <v>21107.483033252058</v>
      </c>
      <c r="D311" s="843">
        <v>78541.575350271451</v>
      </c>
    </row>
    <row r="312" spans="1:11" ht="15" customHeight="1">
      <c r="A312" s="909" t="s">
        <v>1607</v>
      </c>
      <c r="B312" s="843">
        <v>126749.9158075267</v>
      </c>
      <c r="C312" s="843">
        <v>29051.597568117202</v>
      </c>
      <c r="D312" s="843">
        <v>155801.5133756439</v>
      </c>
    </row>
    <row r="313" spans="1:11" ht="15" customHeight="1">
      <c r="A313" s="909" t="s">
        <v>1608</v>
      </c>
      <c r="B313" s="843">
        <v>142246.13985501605</v>
      </c>
      <c r="C313" s="843">
        <v>25409.961477443336</v>
      </c>
      <c r="D313" s="843">
        <v>167656.1013324594</v>
      </c>
    </row>
    <row r="314" spans="1:11" ht="15" customHeight="1">
      <c r="A314" s="909" t="s">
        <v>1609</v>
      </c>
      <c r="B314" s="843">
        <v>121388.01175562818</v>
      </c>
      <c r="C314" s="843">
        <v>18078.303921464245</v>
      </c>
      <c r="D314" s="843">
        <v>139466.31567709241</v>
      </c>
    </row>
    <row r="315" spans="1:11" ht="15" customHeight="1">
      <c r="A315" s="909" t="s">
        <v>1610</v>
      </c>
      <c r="B315" s="843">
        <v>94705.918436819149</v>
      </c>
      <c r="C315" s="843">
        <v>11570.471033550188</v>
      </c>
      <c r="D315" s="843">
        <v>106276.38947036934</v>
      </c>
    </row>
    <row r="316" spans="1:11" ht="15" customHeight="1">
      <c r="A316" s="909" t="s">
        <v>1611</v>
      </c>
      <c r="B316" s="843">
        <v>69971.795219939828</v>
      </c>
      <c r="C316" s="843">
        <v>6940.7546609312294</v>
      </c>
      <c r="D316" s="843">
        <v>76912.549880871054</v>
      </c>
    </row>
    <row r="317" spans="1:11" ht="15" customHeight="1">
      <c r="A317" s="909" t="s">
        <v>1612</v>
      </c>
      <c r="B317" s="843">
        <v>43182.220046815033</v>
      </c>
      <c r="C317" s="843">
        <v>3766.4194252494176</v>
      </c>
      <c r="D317" s="843">
        <v>46948.639472064453</v>
      </c>
      <c r="G317" s="1271"/>
      <c r="H317" s="1271"/>
      <c r="I317" s="1271"/>
      <c r="J317" s="1271"/>
      <c r="K317" s="1271"/>
    </row>
    <row r="318" spans="1:11" ht="15" customHeight="1">
      <c r="A318" s="909" t="s">
        <v>1613</v>
      </c>
      <c r="B318" s="843">
        <v>19591.615115027493</v>
      </c>
      <c r="C318" s="843">
        <v>1272.026033071051</v>
      </c>
      <c r="D318" s="843">
        <v>20863.641148098544</v>
      </c>
      <c r="G318" s="1271"/>
      <c r="H318" s="1271"/>
      <c r="I318" s="1271"/>
      <c r="J318" s="1271"/>
      <c r="K318" s="1271"/>
    </row>
    <row r="319" spans="1:11" ht="15" customHeight="1">
      <c r="A319" s="909" t="s">
        <v>1614</v>
      </c>
      <c r="B319" s="843">
        <v>4483.212191358024</v>
      </c>
      <c r="C319" s="843">
        <v>291.58554712039097</v>
      </c>
      <c r="D319" s="843">
        <v>4774.7977384784153</v>
      </c>
      <c r="G319" s="1271"/>
      <c r="H319" s="1271"/>
      <c r="I319" s="1271"/>
      <c r="J319" s="1271"/>
      <c r="K319" s="1271"/>
    </row>
    <row r="320" spans="1:11" ht="15" customHeight="1">
      <c r="A320" s="913" t="s">
        <v>1615</v>
      </c>
      <c r="B320" s="1298">
        <v>1273.1613464830377</v>
      </c>
      <c r="C320" s="1298">
        <v>97.714572402901922</v>
      </c>
      <c r="D320" s="1298">
        <v>1370.8759188859397</v>
      </c>
    </row>
    <row r="321" spans="1:11" s="1271" customFormat="1" ht="15" customHeight="1">
      <c r="A321" s="1278" t="s">
        <v>1601</v>
      </c>
      <c r="G321" s="844"/>
      <c r="H321" s="844"/>
      <c r="I321" s="844"/>
      <c r="J321" s="844"/>
      <c r="K321" s="844"/>
    </row>
    <row r="322" spans="1:11" s="1271" customFormat="1" ht="15" customHeight="1">
      <c r="A322" s="2638" t="s">
        <v>1616</v>
      </c>
      <c r="B322" s="2638"/>
      <c r="C322" s="2638"/>
      <c r="D322" s="2638"/>
      <c r="G322" s="844"/>
      <c r="H322" s="844"/>
      <c r="I322" s="844"/>
      <c r="J322" s="844"/>
      <c r="K322" s="844"/>
    </row>
    <row r="323" spans="1:11" s="1271" customFormat="1" ht="15" customHeight="1">
      <c r="A323" s="2638"/>
      <c r="B323" s="2638"/>
      <c r="C323" s="2638"/>
      <c r="D323" s="2638"/>
      <c r="G323" s="844"/>
      <c r="H323" s="844"/>
      <c r="I323" s="844"/>
      <c r="J323" s="844"/>
      <c r="K323" s="844"/>
    </row>
    <row r="325" spans="1:11" ht="30.75" customHeight="1">
      <c r="A325" s="2639" t="s">
        <v>1622</v>
      </c>
      <c r="B325" s="2639"/>
      <c r="C325" s="2639"/>
      <c r="D325" s="2639"/>
    </row>
    <row r="326" spans="1:11" ht="15" customHeight="1">
      <c r="A326" s="1264" t="s">
        <v>1604</v>
      </c>
      <c r="B326" s="1281" t="s">
        <v>957</v>
      </c>
      <c r="C326" s="1281" t="s">
        <v>958</v>
      </c>
      <c r="D326" s="1281" t="s">
        <v>14</v>
      </c>
    </row>
    <row r="327" spans="1:11" ht="15" customHeight="1">
      <c r="A327" s="1294" t="s">
        <v>9</v>
      </c>
      <c r="B327" s="1282">
        <f>SUM(B328:B338)</f>
        <v>425487.64534327615</v>
      </c>
      <c r="C327" s="1282">
        <f>SUM(C328:C338)</f>
        <v>88649.094607598599</v>
      </c>
      <c r="D327" s="1282">
        <f>SUM(D328:D338)</f>
        <v>514136.73995087476</v>
      </c>
    </row>
    <row r="328" spans="1:11" ht="15" customHeight="1">
      <c r="A328" s="909" t="s">
        <v>1605</v>
      </c>
      <c r="B328" s="1283">
        <f t="shared" ref="B328:C338" si="1">SUM(B340+B352)</f>
        <v>2281.7322075662328</v>
      </c>
      <c r="C328" s="1283">
        <f t="shared" si="1"/>
        <v>1223.2558681055352</v>
      </c>
      <c r="D328" s="1283">
        <f t="shared" ref="D328:D338" si="2">SUM(B328:C328)</f>
        <v>3504.988075671768</v>
      </c>
    </row>
    <row r="329" spans="1:11" ht="15" customHeight="1">
      <c r="A329" s="909" t="s">
        <v>1606</v>
      </c>
      <c r="B329" s="1283">
        <f t="shared" si="1"/>
        <v>39900.111297209587</v>
      </c>
      <c r="C329" s="1283">
        <f t="shared" si="1"/>
        <v>14342.520497101135</v>
      </c>
      <c r="D329" s="1283">
        <f t="shared" si="2"/>
        <v>54242.631794310721</v>
      </c>
    </row>
    <row r="330" spans="1:11" ht="15" customHeight="1">
      <c r="A330" s="909" t="s">
        <v>1607</v>
      </c>
      <c r="B330" s="1283">
        <f t="shared" si="1"/>
        <v>79823.138437109184</v>
      </c>
      <c r="C330" s="1283">
        <f t="shared" si="1"/>
        <v>22787.694099786215</v>
      </c>
      <c r="D330" s="1283">
        <f t="shared" si="2"/>
        <v>102610.8325368954</v>
      </c>
    </row>
    <row r="331" spans="1:11" ht="15" customHeight="1">
      <c r="A331" s="909" t="s">
        <v>1608</v>
      </c>
      <c r="B331" s="1283">
        <f t="shared" si="1"/>
        <v>86473.411143423349</v>
      </c>
      <c r="C331" s="1283">
        <f t="shared" si="1"/>
        <v>19270.801489201105</v>
      </c>
      <c r="D331" s="1283">
        <f t="shared" si="2"/>
        <v>105744.21263262446</v>
      </c>
    </row>
    <row r="332" spans="1:11" ht="15" customHeight="1">
      <c r="A332" s="909" t="s">
        <v>1609</v>
      </c>
      <c r="B332" s="1283">
        <f t="shared" si="1"/>
        <v>72736.455702930994</v>
      </c>
      <c r="C332" s="1283">
        <f t="shared" si="1"/>
        <v>13424.001787049434</v>
      </c>
      <c r="D332" s="1283">
        <f t="shared" si="2"/>
        <v>86160.457489980428</v>
      </c>
    </row>
    <row r="333" spans="1:11" ht="15" customHeight="1">
      <c r="A333" s="909" t="s">
        <v>1610</v>
      </c>
      <c r="B333" s="1283">
        <f t="shared" si="1"/>
        <v>56595.314270880452</v>
      </c>
      <c r="C333" s="1283">
        <f t="shared" si="1"/>
        <v>8470.6136919640176</v>
      </c>
      <c r="D333" s="1283">
        <f t="shared" si="2"/>
        <v>65065.927962844471</v>
      </c>
    </row>
    <row r="334" spans="1:11" ht="15" customHeight="1">
      <c r="A334" s="909" t="s">
        <v>1611</v>
      </c>
      <c r="B334" s="1283">
        <f t="shared" si="1"/>
        <v>42334.935961761032</v>
      </c>
      <c r="C334" s="1283">
        <f t="shared" si="1"/>
        <v>5047.1080372830156</v>
      </c>
      <c r="D334" s="1283">
        <f t="shared" si="2"/>
        <v>47382.04399904405</v>
      </c>
    </row>
    <row r="335" spans="1:11" ht="15" customHeight="1">
      <c r="A335" s="909" t="s">
        <v>1612</v>
      </c>
      <c r="B335" s="1283">
        <f t="shared" si="1"/>
        <v>27445.349446710388</v>
      </c>
      <c r="C335" s="1283">
        <f t="shared" si="1"/>
        <v>2806.1993971562374</v>
      </c>
      <c r="D335" s="1283">
        <f t="shared" si="2"/>
        <v>30251.548843866625</v>
      </c>
    </row>
    <row r="336" spans="1:11" ht="15" customHeight="1">
      <c r="A336" s="909" t="s">
        <v>1613</v>
      </c>
      <c r="B336" s="1283">
        <f t="shared" si="1"/>
        <v>13088.419258873806</v>
      </c>
      <c r="C336" s="1283">
        <f t="shared" si="1"/>
        <v>956.5385327914172</v>
      </c>
      <c r="D336" s="1283">
        <f t="shared" si="2"/>
        <v>14044.957791665223</v>
      </c>
    </row>
    <row r="337" spans="1:4" ht="15" customHeight="1">
      <c r="A337" s="909" t="s">
        <v>1614</v>
      </c>
      <c r="B337" s="1283">
        <f t="shared" si="1"/>
        <v>3579.9347983231</v>
      </c>
      <c r="C337" s="1283">
        <f t="shared" si="1"/>
        <v>236.54163687662617</v>
      </c>
      <c r="D337" s="1283">
        <f t="shared" si="2"/>
        <v>3816.4764351997264</v>
      </c>
    </row>
    <row r="338" spans="1:4" ht="15" customHeight="1">
      <c r="A338" s="909" t="s">
        <v>1615</v>
      </c>
      <c r="B338" s="1283">
        <f t="shared" si="1"/>
        <v>1228.8428184880122</v>
      </c>
      <c r="C338" s="1283">
        <f t="shared" si="1"/>
        <v>83.819570283855597</v>
      </c>
      <c r="D338" s="1283">
        <f t="shared" si="2"/>
        <v>1312.6623887718679</v>
      </c>
    </row>
    <row r="339" spans="1:4" ht="15" customHeight="1">
      <c r="A339" s="907" t="s">
        <v>966</v>
      </c>
      <c r="B339" s="1282">
        <v>37701.020533622126</v>
      </c>
      <c r="C339" s="1282">
        <v>11713.400998102205</v>
      </c>
      <c r="D339" s="1282">
        <v>49414.421531724322</v>
      </c>
    </row>
    <row r="340" spans="1:4" ht="15" customHeight="1">
      <c r="A340" s="909" t="s">
        <v>1605</v>
      </c>
      <c r="B340" s="1283">
        <v>901.01432379055052</v>
      </c>
      <c r="C340" s="1283">
        <v>104.76346848167157</v>
      </c>
      <c r="D340" s="1283">
        <f t="shared" ref="D340:D350" si="3">SUM(B340:C340)</f>
        <v>1005.7777922722221</v>
      </c>
    </row>
    <row r="341" spans="1:4" ht="15" customHeight="1">
      <c r="A341" s="909" t="s">
        <v>1606</v>
      </c>
      <c r="B341" s="1283">
        <v>7302.7392316662554</v>
      </c>
      <c r="C341" s="1283">
        <v>1910.7046759107623</v>
      </c>
      <c r="D341" s="1283">
        <f t="shared" si="3"/>
        <v>9213.4439075770169</v>
      </c>
    </row>
    <row r="342" spans="1:4" ht="15" customHeight="1">
      <c r="A342" s="909" t="s">
        <v>1607</v>
      </c>
      <c r="B342" s="1283">
        <v>9091.26591868988</v>
      </c>
      <c r="C342" s="1283">
        <v>4211.6644338847</v>
      </c>
      <c r="D342" s="1283">
        <f t="shared" si="3"/>
        <v>13302.93035257458</v>
      </c>
    </row>
    <row r="343" spans="1:4" ht="15" customHeight="1">
      <c r="A343" s="909" t="s">
        <v>1608</v>
      </c>
      <c r="B343" s="1283">
        <v>6727.1843520078646</v>
      </c>
      <c r="C343" s="1283">
        <v>2688.8693373286969</v>
      </c>
      <c r="D343" s="1283">
        <f t="shared" si="3"/>
        <v>9416.0536893365606</v>
      </c>
    </row>
    <row r="344" spans="1:4" ht="15" customHeight="1">
      <c r="A344" s="909" t="s">
        <v>1609</v>
      </c>
      <c r="B344" s="1283">
        <v>4984.3991444599578</v>
      </c>
      <c r="C344" s="1283">
        <v>1562.6936015552878</v>
      </c>
      <c r="D344" s="1283">
        <f t="shared" si="3"/>
        <v>6547.0927460152452</v>
      </c>
    </row>
    <row r="345" spans="1:4" ht="15" customHeight="1">
      <c r="A345" s="909" t="s">
        <v>1610</v>
      </c>
      <c r="B345" s="1283">
        <v>3283.0083803331427</v>
      </c>
      <c r="C345" s="1283">
        <v>707.14632692504631</v>
      </c>
      <c r="D345" s="1283">
        <f t="shared" si="3"/>
        <v>3990.1547072581889</v>
      </c>
    </row>
    <row r="346" spans="1:4" ht="15" customHeight="1">
      <c r="A346" s="909" t="s">
        <v>1611</v>
      </c>
      <c r="B346" s="1283">
        <v>2243.4801189963382</v>
      </c>
      <c r="C346" s="1283">
        <v>330.50405790414055</v>
      </c>
      <c r="D346" s="1283">
        <f t="shared" si="3"/>
        <v>2573.9841769004788</v>
      </c>
    </row>
    <row r="347" spans="1:4" ht="15" customHeight="1">
      <c r="A347" s="909" t="s">
        <v>1612</v>
      </c>
      <c r="B347" s="1283">
        <v>1493.4102349395084</v>
      </c>
      <c r="C347" s="1283">
        <v>107.25755087230158</v>
      </c>
      <c r="D347" s="1283">
        <f t="shared" si="3"/>
        <v>1600.6677858118101</v>
      </c>
    </row>
    <row r="348" spans="1:4" ht="15" customHeight="1">
      <c r="A348" s="909" t="s">
        <v>1613</v>
      </c>
      <c r="B348" s="1283">
        <v>955.73758528006817</v>
      </c>
      <c r="C348" s="1283">
        <v>61.112427630273913</v>
      </c>
      <c r="D348" s="1283">
        <f t="shared" si="3"/>
        <v>1016.8500129103421</v>
      </c>
    </row>
    <row r="349" spans="1:4" ht="15" customHeight="1">
      <c r="A349" s="909" t="s">
        <v>1614</v>
      </c>
      <c r="B349" s="1283">
        <v>468.3843272760646</v>
      </c>
      <c r="C349" s="1283">
        <v>17.460479938120763</v>
      </c>
      <c r="D349" s="1283">
        <f t="shared" si="3"/>
        <v>485.84480721418538</v>
      </c>
    </row>
    <row r="350" spans="1:4" ht="15" customHeight="1">
      <c r="A350" s="909" t="s">
        <v>1615</v>
      </c>
      <c r="B350" s="1283">
        <v>250.39691618249228</v>
      </c>
      <c r="C350" s="1283">
        <v>11.224637671202052</v>
      </c>
      <c r="D350" s="1283">
        <f t="shared" si="3"/>
        <v>261.62155385369431</v>
      </c>
    </row>
    <row r="351" spans="1:4" ht="15" customHeight="1">
      <c r="A351" s="907" t="s">
        <v>967</v>
      </c>
      <c r="B351" s="1282">
        <v>387786.62480965408</v>
      </c>
      <c r="C351" s="1282">
        <v>76935.693609496404</v>
      </c>
      <c r="D351" s="1282">
        <v>464722.31841915037</v>
      </c>
    </row>
    <row r="352" spans="1:4" ht="15" customHeight="1">
      <c r="A352" s="909" t="s">
        <v>1605</v>
      </c>
      <c r="B352" s="1283">
        <v>1380.7178837756824</v>
      </c>
      <c r="C352" s="1283">
        <v>1118.4923996238638</v>
      </c>
      <c r="D352" s="1283">
        <f t="shared" ref="D352:D362" si="4">SUM(B352:C352)</f>
        <v>2499.2102833995459</v>
      </c>
    </row>
    <row r="353" spans="1:11" ht="15" customHeight="1">
      <c r="A353" s="909" t="s">
        <v>1606</v>
      </c>
      <c r="B353" s="1283">
        <v>32597.372065543328</v>
      </c>
      <c r="C353" s="1283">
        <v>12431.815821190374</v>
      </c>
      <c r="D353" s="1283">
        <f t="shared" si="4"/>
        <v>45029.1878867337</v>
      </c>
    </row>
    <row r="354" spans="1:11" ht="15" customHeight="1">
      <c r="A354" s="909" t="s">
        <v>1607</v>
      </c>
      <c r="B354" s="1283">
        <v>70731.872518419303</v>
      </c>
      <c r="C354" s="1283">
        <v>18576.029665901515</v>
      </c>
      <c r="D354" s="1283">
        <f t="shared" si="4"/>
        <v>89307.902184320817</v>
      </c>
    </row>
    <row r="355" spans="1:11" ht="15" customHeight="1">
      <c r="A355" s="909" t="s">
        <v>1608</v>
      </c>
      <c r="B355" s="1283">
        <v>79746.22679141548</v>
      </c>
      <c r="C355" s="1283">
        <v>16581.932151872406</v>
      </c>
      <c r="D355" s="1283">
        <f t="shared" si="4"/>
        <v>96328.158943287883</v>
      </c>
    </row>
    <row r="356" spans="1:11" ht="15" customHeight="1">
      <c r="A356" s="909" t="s">
        <v>1609</v>
      </c>
      <c r="B356" s="1283">
        <v>67752.056558471042</v>
      </c>
      <c r="C356" s="1283">
        <v>11861.308185494147</v>
      </c>
      <c r="D356" s="1283">
        <f t="shared" si="4"/>
        <v>79613.364743965183</v>
      </c>
    </row>
    <row r="357" spans="1:11" ht="15" customHeight="1">
      <c r="A357" s="909" t="s">
        <v>1610</v>
      </c>
      <c r="B357" s="1283">
        <v>53312.305890547308</v>
      </c>
      <c r="C357" s="1283">
        <v>7763.4673650389705</v>
      </c>
      <c r="D357" s="1283">
        <f t="shared" si="4"/>
        <v>61075.773255586275</v>
      </c>
    </row>
    <row r="358" spans="1:11" ht="15" customHeight="1">
      <c r="A358" s="909" t="s">
        <v>1611</v>
      </c>
      <c r="B358" s="1283">
        <v>40091.455842764692</v>
      </c>
      <c r="C358" s="1283">
        <v>4716.603979378875</v>
      </c>
      <c r="D358" s="1283">
        <f t="shared" si="4"/>
        <v>44808.059822143565</v>
      </c>
    </row>
    <row r="359" spans="1:11" ht="15" customHeight="1">
      <c r="A359" s="909" t="s">
        <v>1612</v>
      </c>
      <c r="B359" s="1283">
        <v>25951.939211770881</v>
      </c>
      <c r="C359" s="1283">
        <v>2698.9418462839358</v>
      </c>
      <c r="D359" s="1283">
        <f t="shared" si="4"/>
        <v>28650.881058054816</v>
      </c>
      <c r="G359" s="1271"/>
      <c r="H359" s="1271"/>
      <c r="I359" s="1271"/>
      <c r="J359" s="1271"/>
      <c r="K359" s="1271"/>
    </row>
    <row r="360" spans="1:11" ht="15" customHeight="1">
      <c r="A360" s="909" t="s">
        <v>1613</v>
      </c>
      <c r="B360" s="1283">
        <v>12132.681673593737</v>
      </c>
      <c r="C360" s="1283">
        <v>895.42610516114325</v>
      </c>
      <c r="D360" s="1283">
        <f t="shared" si="4"/>
        <v>13028.10777875488</v>
      </c>
      <c r="G360" s="1271"/>
      <c r="H360" s="1271"/>
      <c r="I360" s="1271"/>
      <c r="J360" s="1271"/>
      <c r="K360" s="1271"/>
    </row>
    <row r="361" spans="1:11" ht="15" customHeight="1">
      <c r="A361" s="909" t="s">
        <v>1614</v>
      </c>
      <c r="B361" s="1283">
        <v>3111.5504710470354</v>
      </c>
      <c r="C361" s="1283">
        <v>219.08115693850542</v>
      </c>
      <c r="D361" s="1283">
        <f t="shared" si="4"/>
        <v>3330.6316279855409</v>
      </c>
      <c r="G361" s="1271"/>
      <c r="H361" s="1271"/>
      <c r="I361" s="1271"/>
      <c r="J361" s="1271"/>
      <c r="K361" s="1271"/>
    </row>
    <row r="362" spans="1:11" ht="15" customHeight="1">
      <c r="A362" s="913" t="s">
        <v>1615</v>
      </c>
      <c r="B362" s="1284">
        <v>978.44590230552001</v>
      </c>
      <c r="C362" s="1284">
        <v>72.594932612653551</v>
      </c>
      <c r="D362" s="1284">
        <f t="shared" si="4"/>
        <v>1051.0408349181735</v>
      </c>
    </row>
    <row r="363" spans="1:11" s="1271" customFormat="1" ht="15" customHeight="1">
      <c r="A363" s="1278" t="s">
        <v>1601</v>
      </c>
      <c r="G363" s="844"/>
      <c r="H363" s="844"/>
      <c r="I363" s="844"/>
      <c r="J363" s="844"/>
      <c r="K363" s="844"/>
    </row>
    <row r="364" spans="1:11" s="1271" customFormat="1" ht="15" customHeight="1">
      <c r="A364" s="2638" t="s">
        <v>1616</v>
      </c>
      <c r="B364" s="2638"/>
      <c r="C364" s="2638"/>
      <c r="D364" s="2638"/>
      <c r="G364" s="844"/>
      <c r="H364" s="844"/>
      <c r="I364" s="844"/>
      <c r="J364" s="844"/>
      <c r="K364" s="844"/>
    </row>
    <row r="365" spans="1:11" s="1271" customFormat="1" ht="15" customHeight="1">
      <c r="A365" s="2638"/>
      <c r="B365" s="2638"/>
      <c r="C365" s="2638"/>
      <c r="D365" s="2638"/>
      <c r="G365" s="844"/>
      <c r="H365" s="844"/>
      <c r="I365" s="844"/>
      <c r="J365" s="844"/>
      <c r="K365" s="844"/>
    </row>
    <row r="367" spans="1:11" ht="32.25" customHeight="1">
      <c r="A367" s="2639" t="s">
        <v>1623</v>
      </c>
      <c r="B367" s="2639"/>
      <c r="C367" s="2639"/>
      <c r="D367" s="2639"/>
    </row>
    <row r="368" spans="1:11" ht="15" customHeight="1">
      <c r="A368" s="1264" t="s">
        <v>1604</v>
      </c>
      <c r="B368" s="1281" t="s">
        <v>957</v>
      </c>
      <c r="C368" s="1281" t="s">
        <v>958</v>
      </c>
      <c r="D368" s="1265" t="s">
        <v>14</v>
      </c>
    </row>
    <row r="369" spans="1:4" ht="15" customHeight="1">
      <c r="A369" s="1294" t="s">
        <v>9</v>
      </c>
      <c r="B369" s="1282">
        <v>234761.7288370957</v>
      </c>
      <c r="C369" s="1282">
        <v>42877.877482765449</v>
      </c>
      <c r="D369" s="1282">
        <v>277639.60631986114</v>
      </c>
    </row>
    <row r="370" spans="1:4" ht="15" customHeight="1">
      <c r="A370" s="909" t="s">
        <v>1605</v>
      </c>
      <c r="B370" s="1283">
        <f t="shared" ref="B370:C380" si="5">SUM(B382+B394)</f>
        <v>2488.8860638406627</v>
      </c>
      <c r="C370" s="1283">
        <f t="shared" si="5"/>
        <v>789.23686108019763</v>
      </c>
      <c r="D370" s="1283">
        <f t="shared" ref="D370:D380" si="6">SUM(B370:C370)</f>
        <v>3278.1229249208604</v>
      </c>
    </row>
    <row r="371" spans="1:4" ht="15" customHeight="1">
      <c r="A371" s="909" t="s">
        <v>1606</v>
      </c>
      <c r="B371" s="1283">
        <f t="shared" si="5"/>
        <v>24385.766658998215</v>
      </c>
      <c r="C371" s="1283">
        <f t="shared" si="5"/>
        <v>8473.8952661969706</v>
      </c>
      <c r="D371" s="1283">
        <f t="shared" si="6"/>
        <v>32859.661925195185</v>
      </c>
    </row>
    <row r="372" spans="1:4" ht="15" customHeight="1">
      <c r="A372" s="909" t="s">
        <v>1607</v>
      </c>
      <c r="B372" s="1283">
        <f t="shared" si="5"/>
        <v>46415.142897949161</v>
      </c>
      <c r="C372" s="1283">
        <f t="shared" si="5"/>
        <v>11559.327478828458</v>
      </c>
      <c r="D372" s="1283">
        <f t="shared" si="6"/>
        <v>57974.470376777623</v>
      </c>
    </row>
    <row r="373" spans="1:4" ht="15" customHeight="1">
      <c r="A373" s="909" t="s">
        <v>1608</v>
      </c>
      <c r="B373" s="1283">
        <f t="shared" si="5"/>
        <v>47743.504692041104</v>
      </c>
      <c r="C373" s="1283">
        <f t="shared" si="5"/>
        <v>9074.509087374985</v>
      </c>
      <c r="D373" s="1283">
        <f t="shared" si="6"/>
        <v>56818.013779416091</v>
      </c>
    </row>
    <row r="374" spans="1:4" ht="15" customHeight="1">
      <c r="A374" s="909" t="s">
        <v>1609</v>
      </c>
      <c r="B374" s="1283">
        <f t="shared" si="5"/>
        <v>40184.009466925687</v>
      </c>
      <c r="C374" s="1283">
        <f t="shared" si="5"/>
        <v>6063.0279170341728</v>
      </c>
      <c r="D374" s="1283">
        <f t="shared" si="6"/>
        <v>46247.037383959861</v>
      </c>
    </row>
    <row r="375" spans="1:4" ht="15" customHeight="1">
      <c r="A375" s="909" t="s">
        <v>1610</v>
      </c>
      <c r="B375" s="1283">
        <f t="shared" si="5"/>
        <v>30736.746248317115</v>
      </c>
      <c r="C375" s="1283">
        <f t="shared" si="5"/>
        <v>3538.3207224407242</v>
      </c>
      <c r="D375" s="1283">
        <f t="shared" si="6"/>
        <v>34275.066970757842</v>
      </c>
    </row>
    <row r="376" spans="1:4" ht="15" customHeight="1">
      <c r="A376" s="909" t="s">
        <v>1611</v>
      </c>
      <c r="B376" s="1283">
        <f t="shared" si="5"/>
        <v>22104.806443330985</v>
      </c>
      <c r="C376" s="1283">
        <f t="shared" si="5"/>
        <v>1965.7269878581117</v>
      </c>
      <c r="D376" s="1283">
        <f t="shared" si="6"/>
        <v>24070.533431189095</v>
      </c>
    </row>
    <row r="377" spans="1:4" ht="15" customHeight="1">
      <c r="A377" s="909" t="s">
        <v>1612</v>
      </c>
      <c r="B377" s="1283">
        <f t="shared" si="5"/>
        <v>13082.586302845151</v>
      </c>
      <c r="C377" s="1283">
        <f t="shared" si="5"/>
        <v>949.32434949671483</v>
      </c>
      <c r="D377" s="1283">
        <f t="shared" si="6"/>
        <v>14031.910652341867</v>
      </c>
    </row>
    <row r="378" spans="1:4" ht="15" customHeight="1">
      <c r="A378" s="909" t="s">
        <v>1613</v>
      </c>
      <c r="B378" s="1283">
        <f t="shared" si="5"/>
        <v>5859.1907103412623</v>
      </c>
      <c r="C378" s="1283">
        <f t="shared" si="5"/>
        <v>360.75703486480211</v>
      </c>
      <c r="D378" s="1283">
        <f t="shared" si="6"/>
        <v>6219.9477452060646</v>
      </c>
    </row>
    <row r="379" spans="1:4" ht="15" customHeight="1">
      <c r="A379" s="909" t="s">
        <v>1614</v>
      </c>
      <c r="B379" s="1283">
        <f t="shared" si="5"/>
        <v>1377.6414524492072</v>
      </c>
      <c r="C379" s="1283">
        <f t="shared" si="5"/>
        <v>82.4838248050076</v>
      </c>
      <c r="D379" s="1283">
        <f t="shared" si="6"/>
        <v>1460.1252772542148</v>
      </c>
    </row>
    <row r="380" spans="1:4" ht="15" customHeight="1">
      <c r="A380" s="909" t="s">
        <v>1615</v>
      </c>
      <c r="B380" s="1283">
        <f t="shared" si="5"/>
        <v>383.44790005711775</v>
      </c>
      <c r="C380" s="1283">
        <f t="shared" si="5"/>
        <v>21.267952785301638</v>
      </c>
      <c r="D380" s="1283">
        <f t="shared" si="6"/>
        <v>404.71585284241939</v>
      </c>
    </row>
    <row r="381" spans="1:4" ht="15" customHeight="1">
      <c r="A381" s="907" t="s">
        <v>966</v>
      </c>
      <c r="B381" s="1282">
        <v>24947.048196839274</v>
      </c>
      <c r="C381" s="1282">
        <v>5906.5275507441647</v>
      </c>
      <c r="D381" s="1282">
        <v>30853.575747583447</v>
      </c>
    </row>
    <row r="382" spans="1:4" ht="15" customHeight="1">
      <c r="A382" s="909" t="s">
        <v>1605</v>
      </c>
      <c r="B382" s="1283">
        <v>1564.8527399135219</v>
      </c>
      <c r="C382" s="1283">
        <v>39.917962862780648</v>
      </c>
      <c r="D382" s="1283">
        <f t="shared" ref="D382:D392" si="7">SUM(B382:C382)</f>
        <v>1604.7707027763024</v>
      </c>
    </row>
    <row r="383" spans="1:4" ht="15" customHeight="1">
      <c r="A383" s="909" t="s">
        <v>1606</v>
      </c>
      <c r="B383" s="1283">
        <v>6083.5944454931587</v>
      </c>
      <c r="C383" s="1283">
        <v>833.29556925572865</v>
      </c>
      <c r="D383" s="1283">
        <f t="shared" si="7"/>
        <v>6916.8900147488876</v>
      </c>
    </row>
    <row r="384" spans="1:4" ht="15" customHeight="1">
      <c r="A384" s="909" t="s">
        <v>1607</v>
      </c>
      <c r="B384" s="1283">
        <v>6225.5477636331671</v>
      </c>
      <c r="C384" s="1283">
        <v>2323.9317242577613</v>
      </c>
      <c r="D384" s="1283">
        <f t="shared" si="7"/>
        <v>8549.4794878909288</v>
      </c>
    </row>
    <row r="385" spans="1:4" ht="15" customHeight="1">
      <c r="A385" s="909" t="s">
        <v>1608</v>
      </c>
      <c r="B385" s="1283">
        <v>3932.1109770994303</v>
      </c>
      <c r="C385" s="1283">
        <v>1495.6429710032194</v>
      </c>
      <c r="D385" s="1283">
        <f t="shared" si="7"/>
        <v>5427.7539481026497</v>
      </c>
    </row>
    <row r="386" spans="1:4" ht="15" customHeight="1">
      <c r="A386" s="909" t="s">
        <v>1609</v>
      </c>
      <c r="B386" s="1283">
        <v>2667.9429894740406</v>
      </c>
      <c r="C386" s="1283">
        <v>749.69574158580781</v>
      </c>
      <c r="D386" s="1283">
        <f t="shared" si="7"/>
        <v>3417.6387310598484</v>
      </c>
    </row>
    <row r="387" spans="1:4" ht="15" customHeight="1">
      <c r="A387" s="909" t="s">
        <v>1610</v>
      </c>
      <c r="B387" s="1283">
        <v>1545.7491290911012</v>
      </c>
      <c r="C387" s="1283">
        <v>280.67036417299477</v>
      </c>
      <c r="D387" s="1283">
        <f t="shared" si="7"/>
        <v>1826.419493264096</v>
      </c>
    </row>
    <row r="388" spans="1:4" ht="15" customHeight="1">
      <c r="A388" s="909" t="s">
        <v>1611</v>
      </c>
      <c r="B388" s="1283">
        <v>1166.8744673599733</v>
      </c>
      <c r="C388" s="1283">
        <v>104.78473447969</v>
      </c>
      <c r="D388" s="1283">
        <f t="shared" si="7"/>
        <v>1271.6592018396634</v>
      </c>
    </row>
    <row r="389" spans="1:4" ht="15" customHeight="1">
      <c r="A389" s="909" t="s">
        <v>1612</v>
      </c>
      <c r="B389" s="1283">
        <v>761.14703987935786</v>
      </c>
      <c r="C389" s="1283">
        <v>42.412722486025132</v>
      </c>
      <c r="D389" s="1283">
        <f t="shared" si="7"/>
        <v>803.55976236538299</v>
      </c>
    </row>
    <row r="390" spans="1:4" ht="15" customHeight="1">
      <c r="A390" s="909" t="s">
        <v>1613</v>
      </c>
      <c r="B390" s="1283">
        <v>553.25651294987654</v>
      </c>
      <c r="C390" s="1283">
        <v>24.948891863140588</v>
      </c>
      <c r="D390" s="1283">
        <f t="shared" si="7"/>
        <v>578.20540481301714</v>
      </c>
    </row>
    <row r="391" spans="1:4" ht="15" customHeight="1">
      <c r="A391" s="909" t="s">
        <v>1614</v>
      </c>
      <c r="B391" s="1283">
        <v>307.37589835130848</v>
      </c>
      <c r="C391" s="1283">
        <v>9.9794346231220299</v>
      </c>
      <c r="D391" s="1283">
        <f t="shared" si="7"/>
        <v>317.3553329744305</v>
      </c>
    </row>
    <row r="392" spans="1:4" ht="15" customHeight="1">
      <c r="A392" s="909" t="s">
        <v>1615</v>
      </c>
      <c r="B392" s="1283">
        <v>138.59623359434195</v>
      </c>
      <c r="C392" s="1283">
        <v>1.2474341538956113</v>
      </c>
      <c r="D392" s="1283">
        <f t="shared" si="7"/>
        <v>139.84366774823758</v>
      </c>
    </row>
    <row r="393" spans="1:4" ht="15" customHeight="1">
      <c r="A393" s="907" t="s">
        <v>967</v>
      </c>
      <c r="B393" s="1282">
        <v>209814.68064025638</v>
      </c>
      <c r="C393" s="1282">
        <v>36971.349932021287</v>
      </c>
      <c r="D393" s="1282">
        <v>246786.03057227764</v>
      </c>
    </row>
    <row r="394" spans="1:4" ht="15" customHeight="1">
      <c r="A394" s="909" t="s">
        <v>1605</v>
      </c>
      <c r="B394" s="1283">
        <v>924.03332392714071</v>
      </c>
      <c r="C394" s="1283">
        <v>749.31889821741697</v>
      </c>
      <c r="D394" s="1283">
        <f t="shared" ref="D394:D404" si="8">SUM(B394:C394)</f>
        <v>1673.3522221445578</v>
      </c>
    </row>
    <row r="395" spans="1:4" ht="15" customHeight="1">
      <c r="A395" s="909" t="s">
        <v>1606</v>
      </c>
      <c r="B395" s="1283">
        <v>18302.172213505055</v>
      </c>
      <c r="C395" s="1283">
        <v>7640.5996969412427</v>
      </c>
      <c r="D395" s="1283">
        <f t="shared" si="8"/>
        <v>25942.771910446296</v>
      </c>
    </row>
    <row r="396" spans="1:4" ht="15" customHeight="1">
      <c r="A396" s="909" t="s">
        <v>1607</v>
      </c>
      <c r="B396" s="1283">
        <v>40189.59513431599</v>
      </c>
      <c r="C396" s="1283">
        <v>9235.3957545706962</v>
      </c>
      <c r="D396" s="1283">
        <f t="shared" si="8"/>
        <v>49424.990888886685</v>
      </c>
    </row>
    <row r="397" spans="1:4" ht="15" customHeight="1">
      <c r="A397" s="909" t="s">
        <v>1608</v>
      </c>
      <c r="B397" s="1283">
        <v>43811.393714941674</v>
      </c>
      <c r="C397" s="1283">
        <v>7578.8661163717652</v>
      </c>
      <c r="D397" s="1283">
        <f t="shared" si="8"/>
        <v>51390.259831313437</v>
      </c>
    </row>
    <row r="398" spans="1:4" ht="15" customHeight="1">
      <c r="A398" s="909" t="s">
        <v>1609</v>
      </c>
      <c r="B398" s="1283">
        <v>37516.066477451648</v>
      </c>
      <c r="C398" s="1283">
        <v>5313.332175448365</v>
      </c>
      <c r="D398" s="1283">
        <f t="shared" si="8"/>
        <v>42829.39865290001</v>
      </c>
    </row>
    <row r="399" spans="1:4" ht="15" customHeight="1">
      <c r="A399" s="909" t="s">
        <v>1610</v>
      </c>
      <c r="B399" s="1283">
        <v>29190.997119226013</v>
      </c>
      <c r="C399" s="1283">
        <v>3257.6503582677296</v>
      </c>
      <c r="D399" s="1283">
        <f t="shared" si="8"/>
        <v>32448.647477493741</v>
      </c>
    </row>
    <row r="400" spans="1:4" ht="15" customHeight="1">
      <c r="A400" s="909" t="s">
        <v>1611</v>
      </c>
      <c r="B400" s="1283">
        <v>20937.931975971012</v>
      </c>
      <c r="C400" s="1283">
        <v>1860.9422533784216</v>
      </c>
      <c r="D400" s="1283">
        <f t="shared" si="8"/>
        <v>22798.874229349432</v>
      </c>
    </row>
    <row r="401" spans="1:11" ht="15" customHeight="1">
      <c r="A401" s="909" t="s">
        <v>1612</v>
      </c>
      <c r="B401" s="1283">
        <v>12321.439262965794</v>
      </c>
      <c r="C401" s="1283">
        <v>906.9116270106897</v>
      </c>
      <c r="D401" s="1283">
        <f t="shared" si="8"/>
        <v>13228.350889976484</v>
      </c>
      <c r="G401" s="1271"/>
      <c r="H401" s="1271"/>
      <c r="I401" s="1271"/>
      <c r="J401" s="1271"/>
      <c r="K401" s="1271"/>
    </row>
    <row r="402" spans="1:11" ht="15" customHeight="1">
      <c r="A402" s="909" t="s">
        <v>1613</v>
      </c>
      <c r="B402" s="1283">
        <v>5305.9341973913861</v>
      </c>
      <c r="C402" s="1283">
        <v>335.80814300166151</v>
      </c>
      <c r="D402" s="1283">
        <f t="shared" si="8"/>
        <v>5641.7423403930479</v>
      </c>
      <c r="G402" s="1271"/>
      <c r="H402" s="1271"/>
      <c r="I402" s="1271"/>
      <c r="J402" s="1271"/>
      <c r="K402" s="1271"/>
    </row>
    <row r="403" spans="1:11" ht="15" customHeight="1">
      <c r="A403" s="909" t="s">
        <v>1614</v>
      </c>
      <c r="B403" s="1283">
        <v>1070.2655540978988</v>
      </c>
      <c r="C403" s="1283">
        <v>72.504390181885569</v>
      </c>
      <c r="D403" s="1283">
        <f t="shared" si="8"/>
        <v>1142.7699442797843</v>
      </c>
      <c r="G403" s="1271"/>
      <c r="H403" s="1271"/>
      <c r="I403" s="1271"/>
      <c r="J403" s="1271"/>
      <c r="K403" s="1271"/>
    </row>
    <row r="404" spans="1:11" ht="15" customHeight="1">
      <c r="A404" s="913" t="s">
        <v>1615</v>
      </c>
      <c r="B404" s="1284">
        <v>244.85166646277582</v>
      </c>
      <c r="C404" s="1284">
        <v>20.020518631406027</v>
      </c>
      <c r="D404" s="1284">
        <f t="shared" si="8"/>
        <v>264.87218509418187</v>
      </c>
    </row>
    <row r="405" spans="1:11" s="1271" customFormat="1" ht="15" customHeight="1">
      <c r="A405" s="1278" t="s">
        <v>1601</v>
      </c>
      <c r="G405" s="844"/>
      <c r="H405" s="844"/>
      <c r="I405" s="844"/>
      <c r="J405" s="844"/>
      <c r="K405" s="844"/>
    </row>
    <row r="406" spans="1:11" s="1271" customFormat="1" ht="15" customHeight="1">
      <c r="A406" s="2638" t="s">
        <v>1616</v>
      </c>
      <c r="B406" s="2638"/>
      <c r="C406" s="2638"/>
      <c r="D406" s="2638"/>
      <c r="G406" s="844"/>
      <c r="H406" s="844"/>
      <c r="I406" s="844"/>
      <c r="J406" s="844"/>
      <c r="K406" s="844"/>
    </row>
    <row r="407" spans="1:11" s="1271" customFormat="1" ht="15" customHeight="1">
      <c r="A407" s="2638"/>
      <c r="B407" s="2638"/>
      <c r="C407" s="2638"/>
      <c r="D407" s="2638"/>
      <c r="G407" s="844"/>
      <c r="H407" s="844"/>
      <c r="I407" s="844"/>
      <c r="J407" s="844"/>
      <c r="K407" s="844"/>
    </row>
    <row r="409" spans="1:11" ht="29.25" customHeight="1">
      <c r="A409" s="2639" t="s">
        <v>1624</v>
      </c>
      <c r="B409" s="2639"/>
      <c r="C409" s="2639"/>
      <c r="D409" s="2639"/>
    </row>
    <row r="410" spans="1:11" ht="15" customHeight="1">
      <c r="A410" s="1264" t="s">
        <v>1604</v>
      </c>
      <c r="B410" s="1281" t="s">
        <v>957</v>
      </c>
      <c r="C410" s="1281" t="s">
        <v>958</v>
      </c>
      <c r="D410" s="1265" t="s">
        <v>14</v>
      </c>
    </row>
    <row r="411" spans="1:11" ht="15" customHeight="1">
      <c r="A411" s="1294" t="s">
        <v>9</v>
      </c>
      <c r="B411" s="1282">
        <f>SUM(B412:B422)</f>
        <v>80983.465624241842</v>
      </c>
      <c r="C411" s="1282">
        <f>SUM(C412:C422)</f>
        <v>5780.314412538205</v>
      </c>
      <c r="D411" s="1282">
        <f>SUM(D412:D422)</f>
        <v>86763.780036780037</v>
      </c>
    </row>
    <row r="412" spans="1:11" ht="15" customHeight="1">
      <c r="A412" s="909" t="s">
        <v>1605</v>
      </c>
      <c r="B412" s="1283">
        <f t="shared" ref="B412:C422" si="9">SUM(B424+B436)</f>
        <v>334.86228284094005</v>
      </c>
      <c r="C412" s="1283">
        <f t="shared" si="9"/>
        <v>118.52532495910484</v>
      </c>
      <c r="D412" s="1283">
        <f t="shared" ref="D412:D422" si="10">SUM(B412:C412)</f>
        <v>453.38760780004486</v>
      </c>
    </row>
    <row r="413" spans="1:11" ht="15" customHeight="1">
      <c r="A413" s="909" t="s">
        <v>1606</v>
      </c>
      <c r="B413" s="1283">
        <f t="shared" si="9"/>
        <v>6800.6868555257834</v>
      </c>
      <c r="C413" s="1283">
        <f t="shared" si="9"/>
        <v>1073.6166812181259</v>
      </c>
      <c r="D413" s="1283">
        <f t="shared" si="10"/>
        <v>7874.3035367439097</v>
      </c>
    </row>
    <row r="414" spans="1:11" ht="15" customHeight="1">
      <c r="A414" s="909" t="s">
        <v>1607</v>
      </c>
      <c r="B414" s="1283">
        <f t="shared" si="9"/>
        <v>15518.213325517438</v>
      </c>
      <c r="C414" s="1283">
        <f t="shared" si="9"/>
        <v>1328.0286947449363</v>
      </c>
      <c r="D414" s="1283">
        <f t="shared" si="10"/>
        <v>16846.242020262373</v>
      </c>
    </row>
    <row r="415" spans="1:11" ht="15" customHeight="1">
      <c r="A415" s="909" t="s">
        <v>1608</v>
      </c>
      <c r="B415" s="1283">
        <f t="shared" si="9"/>
        <v>17649.131295528361</v>
      </c>
      <c r="C415" s="1283">
        <f t="shared" si="9"/>
        <v>1288.9370154515966</v>
      </c>
      <c r="D415" s="1283">
        <f t="shared" si="10"/>
        <v>18938.068310979957</v>
      </c>
    </row>
    <row r="416" spans="1:11" ht="15" customHeight="1">
      <c r="A416" s="909" t="s">
        <v>1609</v>
      </c>
      <c r="B416" s="1283">
        <f t="shared" si="9"/>
        <v>15197.904369920399</v>
      </c>
      <c r="C416" s="1283">
        <f t="shared" si="9"/>
        <v>893.6763102159822</v>
      </c>
      <c r="D416" s="1283">
        <f t="shared" si="10"/>
        <v>16091.580680136381</v>
      </c>
    </row>
    <row r="417" spans="1:4" ht="15" customHeight="1">
      <c r="A417" s="909" t="s">
        <v>1610</v>
      </c>
      <c r="B417" s="1283">
        <f t="shared" si="9"/>
        <v>11313.648420439938</v>
      </c>
      <c r="C417" s="1283">
        <f t="shared" si="9"/>
        <v>541.23395879617374</v>
      </c>
      <c r="D417" s="1283">
        <f t="shared" si="10"/>
        <v>11854.882379236113</v>
      </c>
    </row>
    <row r="418" spans="1:4" ht="15" customHeight="1">
      <c r="A418" s="909" t="s">
        <v>1611</v>
      </c>
      <c r="B418" s="1283">
        <f t="shared" si="9"/>
        <v>7858.0569155792473</v>
      </c>
      <c r="C418" s="1283">
        <f t="shared" si="9"/>
        <v>338.89369629360243</v>
      </c>
      <c r="D418" s="1283">
        <f t="shared" si="10"/>
        <v>8196.9506118728495</v>
      </c>
    </row>
    <row r="419" spans="1:4" ht="15" customHeight="1">
      <c r="A419" s="909" t="s">
        <v>1612</v>
      </c>
      <c r="B419" s="1283">
        <f t="shared" si="9"/>
        <v>4160.5303678323089</v>
      </c>
      <c r="C419" s="1283">
        <f t="shared" si="9"/>
        <v>149.04391233657111</v>
      </c>
      <c r="D419" s="1283">
        <f t="shared" si="10"/>
        <v>4309.5742801688803</v>
      </c>
    </row>
    <row r="420" spans="1:4" ht="15" customHeight="1">
      <c r="A420" s="909" t="s">
        <v>1613</v>
      </c>
      <c r="B420" s="1283">
        <f t="shared" si="9"/>
        <v>1811.8678618377935</v>
      </c>
      <c r="C420" s="1291">
        <f t="shared" si="9"/>
        <v>43.259697363269652</v>
      </c>
      <c r="D420" s="1283">
        <f t="shared" si="10"/>
        <v>1855.1275592010631</v>
      </c>
    </row>
    <row r="421" spans="1:4" ht="15" customHeight="1">
      <c r="A421" s="909" t="s">
        <v>1614</v>
      </c>
      <c r="B421" s="1283">
        <f t="shared" si="9"/>
        <v>274.069193778125</v>
      </c>
      <c r="C421" s="1291">
        <f t="shared" si="9"/>
        <v>0</v>
      </c>
      <c r="D421" s="1283">
        <f t="shared" si="10"/>
        <v>274.069193778125</v>
      </c>
    </row>
    <row r="422" spans="1:4" ht="15" customHeight="1">
      <c r="A422" s="909" t="s">
        <v>1615</v>
      </c>
      <c r="B422" s="1283">
        <f t="shared" si="9"/>
        <v>64.494735441524085</v>
      </c>
      <c r="C422" s="1291">
        <f t="shared" si="9"/>
        <v>5.0991211588423297</v>
      </c>
      <c r="D422" s="1283">
        <f t="shared" si="10"/>
        <v>69.593856600366422</v>
      </c>
    </row>
    <row r="423" spans="1:4" ht="15" customHeight="1">
      <c r="A423" s="907" t="s">
        <v>966</v>
      </c>
      <c r="B423" s="1282">
        <v>4517.3241473122807</v>
      </c>
      <c r="C423" s="1292">
        <v>509.54972237788019</v>
      </c>
      <c r="D423" s="1282">
        <v>5026.873869690161</v>
      </c>
    </row>
    <row r="424" spans="1:4" ht="15" customHeight="1">
      <c r="A424" s="909" t="s">
        <v>1605</v>
      </c>
      <c r="B424" s="1283">
        <v>130.95965996885624</v>
      </c>
      <c r="C424" s="1291">
        <v>2.4917152783598708</v>
      </c>
      <c r="D424" s="1283">
        <f t="shared" ref="D424:D434" si="11">SUM(B424:C424)</f>
        <v>133.45137524721611</v>
      </c>
    </row>
    <row r="425" spans="1:4" ht="15" customHeight="1">
      <c r="A425" s="909" t="s">
        <v>1606</v>
      </c>
      <c r="B425" s="1283">
        <v>1109.1794454854792</v>
      </c>
      <c r="C425" s="1291">
        <v>108.39066749765114</v>
      </c>
      <c r="D425" s="1283">
        <f t="shared" si="11"/>
        <v>1217.5701129831302</v>
      </c>
    </row>
    <row r="426" spans="1:4" ht="15" customHeight="1">
      <c r="A426" s="909" t="s">
        <v>1607</v>
      </c>
      <c r="B426" s="1283">
        <v>1186.4091231548364</v>
      </c>
      <c r="C426" s="1291">
        <v>185.62941931954069</v>
      </c>
      <c r="D426" s="1283">
        <f t="shared" si="11"/>
        <v>1372.038542474377</v>
      </c>
    </row>
    <row r="427" spans="1:4" ht="15" customHeight="1">
      <c r="A427" s="909" t="s">
        <v>1608</v>
      </c>
      <c r="B427" s="1283">
        <v>622.31599151118041</v>
      </c>
      <c r="C427" s="1291">
        <v>110.87886861798488</v>
      </c>
      <c r="D427" s="1283">
        <f t="shared" si="11"/>
        <v>733.19486012916525</v>
      </c>
    </row>
    <row r="428" spans="1:4" ht="15" customHeight="1">
      <c r="A428" s="909" t="s">
        <v>1609</v>
      </c>
      <c r="B428" s="1283">
        <v>512.62034916767686</v>
      </c>
      <c r="C428" s="1291">
        <v>57.308419552031438</v>
      </c>
      <c r="D428" s="1283">
        <f t="shared" si="11"/>
        <v>569.92876871970827</v>
      </c>
    </row>
    <row r="429" spans="1:4" ht="15" customHeight="1">
      <c r="A429" s="909" t="s">
        <v>1610</v>
      </c>
      <c r="B429" s="1283">
        <v>383.89918355345492</v>
      </c>
      <c r="C429" s="1291">
        <v>26.162748282398681</v>
      </c>
      <c r="D429" s="1283">
        <f t="shared" si="11"/>
        <v>410.06193183585361</v>
      </c>
    </row>
    <row r="430" spans="1:4" ht="15" customHeight="1">
      <c r="A430" s="909" t="s">
        <v>1611</v>
      </c>
      <c r="B430" s="1283">
        <v>235.04400099017755</v>
      </c>
      <c r="C430" s="1291">
        <v>9.9668689097404037</v>
      </c>
      <c r="D430" s="1283">
        <f t="shared" si="11"/>
        <v>245.01086989991796</v>
      </c>
    </row>
    <row r="431" spans="1:4" ht="15" customHeight="1">
      <c r="A431" s="909" t="s">
        <v>1612</v>
      </c>
      <c r="B431" s="1283">
        <v>163.41072043568576</v>
      </c>
      <c r="C431" s="1291">
        <v>4.983417272884326</v>
      </c>
      <c r="D431" s="1283">
        <f t="shared" si="11"/>
        <v>168.3941377085701</v>
      </c>
    </row>
    <row r="432" spans="1:4" ht="15" customHeight="1">
      <c r="A432" s="909" t="s">
        <v>1613</v>
      </c>
      <c r="B432" s="1283">
        <v>115.28287509201411</v>
      </c>
      <c r="C432" s="1291">
        <v>3.7375976472886743</v>
      </c>
      <c r="D432" s="1283">
        <f t="shared" si="11"/>
        <v>119.02047273930279</v>
      </c>
    </row>
    <row r="433" spans="1:11" ht="15" customHeight="1">
      <c r="A433" s="909" t="s">
        <v>1614</v>
      </c>
      <c r="B433" s="1283">
        <v>35.817340336874011</v>
      </c>
      <c r="C433" s="1291">
        <v>0</v>
      </c>
      <c r="D433" s="1283">
        <f t="shared" si="11"/>
        <v>35.817340336874011</v>
      </c>
    </row>
    <row r="434" spans="1:11" ht="15" customHeight="1">
      <c r="A434" s="909" t="s">
        <v>1615</v>
      </c>
      <c r="B434" s="1283">
        <v>22.385457616044668</v>
      </c>
      <c r="C434" s="1291">
        <v>0</v>
      </c>
      <c r="D434" s="1283">
        <f t="shared" si="11"/>
        <v>22.385457616044668</v>
      </c>
    </row>
    <row r="435" spans="1:11" ht="15" customHeight="1">
      <c r="A435" s="907" t="s">
        <v>967</v>
      </c>
      <c r="B435" s="1282">
        <v>76466.141476929581</v>
      </c>
      <c r="C435" s="1292">
        <v>5270.7646901603266</v>
      </c>
      <c r="D435" s="1282">
        <v>81736.90616708991</v>
      </c>
    </row>
    <row r="436" spans="1:11" ht="15" customHeight="1">
      <c r="A436" s="909" t="s">
        <v>1605</v>
      </c>
      <c r="B436" s="1283">
        <v>203.90262287208381</v>
      </c>
      <c r="C436" s="1291">
        <v>116.03360968074496</v>
      </c>
      <c r="D436" s="1283">
        <f t="shared" ref="D436:D446" si="12">SUM(B436:C436)</f>
        <v>319.93623255282876</v>
      </c>
    </row>
    <row r="437" spans="1:11" ht="15" customHeight="1">
      <c r="A437" s="909" t="s">
        <v>1606</v>
      </c>
      <c r="B437" s="1283">
        <v>5691.5074100403044</v>
      </c>
      <c r="C437" s="1291">
        <v>965.22601372047473</v>
      </c>
      <c r="D437" s="1283">
        <f t="shared" si="12"/>
        <v>6656.7334237607793</v>
      </c>
    </row>
    <row r="438" spans="1:11" ht="15" customHeight="1">
      <c r="A438" s="909" t="s">
        <v>1607</v>
      </c>
      <c r="B438" s="1283">
        <v>14331.804202362602</v>
      </c>
      <c r="C438" s="1291">
        <v>1142.3992754253957</v>
      </c>
      <c r="D438" s="1283">
        <f t="shared" si="12"/>
        <v>15474.203477787998</v>
      </c>
    </row>
    <row r="439" spans="1:11" ht="15" customHeight="1">
      <c r="A439" s="909" t="s">
        <v>1608</v>
      </c>
      <c r="B439" s="1283">
        <v>17026.815304017182</v>
      </c>
      <c r="C439" s="1291">
        <v>1178.0581468336118</v>
      </c>
      <c r="D439" s="1283">
        <f t="shared" si="12"/>
        <v>18204.873450850795</v>
      </c>
    </row>
    <row r="440" spans="1:11" ht="15" customHeight="1">
      <c r="A440" s="909" t="s">
        <v>1609</v>
      </c>
      <c r="B440" s="1283">
        <v>14685.284020752722</v>
      </c>
      <c r="C440" s="1291">
        <v>836.36789066395079</v>
      </c>
      <c r="D440" s="1283">
        <f t="shared" si="12"/>
        <v>15521.651911416673</v>
      </c>
    </row>
    <row r="441" spans="1:11" ht="15" customHeight="1">
      <c r="A441" s="909" t="s">
        <v>1610</v>
      </c>
      <c r="B441" s="1283">
        <v>10929.749236886484</v>
      </c>
      <c r="C441" s="1291">
        <v>515.0712105137751</v>
      </c>
      <c r="D441" s="1283">
        <f t="shared" si="12"/>
        <v>11444.82044740026</v>
      </c>
    </row>
    <row r="442" spans="1:11" ht="15" customHeight="1">
      <c r="A442" s="909" t="s">
        <v>1611</v>
      </c>
      <c r="B442" s="1283">
        <v>7623.0129145890696</v>
      </c>
      <c r="C442" s="1291">
        <v>328.92682738386202</v>
      </c>
      <c r="D442" s="1283">
        <f t="shared" si="12"/>
        <v>7951.9397419729321</v>
      </c>
    </row>
    <row r="443" spans="1:11" ht="15" customHeight="1">
      <c r="A443" s="909" t="s">
        <v>1612</v>
      </c>
      <c r="B443" s="1283">
        <v>3997.1196473966229</v>
      </c>
      <c r="C443" s="1291">
        <v>144.06049506368677</v>
      </c>
      <c r="D443" s="1283">
        <f t="shared" si="12"/>
        <v>4141.18014246031</v>
      </c>
      <c r="G443" s="1271"/>
      <c r="H443" s="1271"/>
      <c r="I443" s="1271"/>
      <c r="J443" s="1271"/>
      <c r="K443" s="1271"/>
    </row>
    <row r="444" spans="1:11" ht="15" customHeight="1">
      <c r="A444" s="909" t="s">
        <v>1613</v>
      </c>
      <c r="B444" s="1283">
        <v>1696.5849867457794</v>
      </c>
      <c r="C444" s="1291">
        <v>39.522099715980978</v>
      </c>
      <c r="D444" s="1283">
        <f t="shared" si="12"/>
        <v>1736.1070864617604</v>
      </c>
      <c r="G444" s="1271"/>
      <c r="H444" s="1271"/>
      <c r="I444" s="1271"/>
      <c r="J444" s="1271"/>
      <c r="K444" s="1271"/>
    </row>
    <row r="445" spans="1:11" ht="15" customHeight="1">
      <c r="A445" s="909" t="s">
        <v>1614</v>
      </c>
      <c r="B445" s="1283">
        <v>238.25185344125097</v>
      </c>
      <c r="C445" s="1291">
        <v>0</v>
      </c>
      <c r="D445" s="1283">
        <f t="shared" si="12"/>
        <v>238.25185344125097</v>
      </c>
    </row>
    <row r="446" spans="1:11" ht="15" customHeight="1">
      <c r="A446" s="913" t="s">
        <v>1615</v>
      </c>
      <c r="B446" s="1284">
        <v>42.109277825479424</v>
      </c>
      <c r="C446" s="1293">
        <v>5.0991211588423297</v>
      </c>
      <c r="D446" s="1284">
        <f t="shared" si="12"/>
        <v>47.208398984321754</v>
      </c>
    </row>
    <row r="447" spans="1:11" s="1271" customFormat="1" ht="15" customHeight="1">
      <c r="A447" s="1278" t="s">
        <v>1601</v>
      </c>
      <c r="G447" s="844"/>
      <c r="H447" s="844"/>
      <c r="I447" s="844"/>
      <c r="J447" s="844"/>
      <c r="K447" s="844"/>
    </row>
    <row r="448" spans="1:11" s="1271" customFormat="1" ht="15" customHeight="1">
      <c r="A448" s="2638" t="s">
        <v>1616</v>
      </c>
      <c r="B448" s="2638"/>
      <c r="C448" s="2638"/>
      <c r="D448" s="2638"/>
      <c r="E448" s="1285"/>
      <c r="G448" s="844"/>
      <c r="H448" s="844"/>
      <c r="I448" s="844"/>
      <c r="J448" s="844"/>
      <c r="K448" s="844"/>
    </row>
    <row r="449" spans="1:5" ht="15" customHeight="1">
      <c r="A449" s="2638"/>
      <c r="B449" s="2638"/>
      <c r="C449" s="2638"/>
      <c r="D449" s="2638"/>
      <c r="E449" s="1285"/>
    </row>
    <row r="450" spans="1:5" ht="15" customHeight="1">
      <c r="A450" s="1299"/>
      <c r="B450" s="1299"/>
      <c r="C450" s="1299"/>
      <c r="D450" s="1299"/>
      <c r="E450" s="1285"/>
    </row>
    <row r="451" spans="1:5" ht="30.75" customHeight="1">
      <c r="A451" s="2639" t="s">
        <v>1625</v>
      </c>
      <c r="B451" s="2639"/>
      <c r="C451" s="2639"/>
      <c r="D451" s="2639"/>
    </row>
    <row r="452" spans="1:5" ht="15" customHeight="1">
      <c r="A452" s="1264" t="s">
        <v>1604</v>
      </c>
      <c r="B452" s="1281" t="s">
        <v>957</v>
      </c>
      <c r="C452" s="1281" t="s">
        <v>958</v>
      </c>
      <c r="D452" s="1265" t="s">
        <v>14</v>
      </c>
    </row>
    <row r="453" spans="1:5" ht="15" customHeight="1">
      <c r="A453" s="1294" t="s">
        <v>9</v>
      </c>
      <c r="B453" s="1282">
        <f>SUM(B454:B464)</f>
        <v>10399.160195386308</v>
      </c>
      <c r="C453" s="1282">
        <f>SUM(C454:C464)</f>
        <v>477.38402090560152</v>
      </c>
      <c r="D453" s="1282">
        <f>SUM(D454:D464)</f>
        <v>10876.54421629191</v>
      </c>
    </row>
    <row r="454" spans="1:5" ht="15" customHeight="1">
      <c r="A454" s="909" t="s">
        <v>1605</v>
      </c>
      <c r="B454" s="1283">
        <f t="shared" ref="B454:C464" si="13">SUM(B466+B478)</f>
        <v>61.264239300506652</v>
      </c>
      <c r="C454" s="1283">
        <f t="shared" si="13"/>
        <v>19.000058962160665</v>
      </c>
      <c r="D454" s="1283">
        <f t="shared" ref="D454:D464" si="14">SUM(B454:C454)</f>
        <v>80.264298262667324</v>
      </c>
    </row>
    <row r="455" spans="1:5" ht="15" customHeight="1">
      <c r="A455" s="909" t="s">
        <v>1606</v>
      </c>
      <c r="B455" s="1283">
        <f t="shared" si="13"/>
        <v>1052.0301984019504</v>
      </c>
      <c r="C455" s="1283">
        <f t="shared" si="13"/>
        <v>96.004765968364993</v>
      </c>
      <c r="D455" s="1283">
        <f t="shared" si="14"/>
        <v>1148.0349643703155</v>
      </c>
    </row>
    <row r="456" spans="1:5" ht="15" customHeight="1">
      <c r="A456" s="909" t="s">
        <v>1607</v>
      </c>
      <c r="B456" s="1283">
        <f t="shared" si="13"/>
        <v>1744.7494772189129</v>
      </c>
      <c r="C456" s="1283">
        <f t="shared" si="13"/>
        <v>121.44373777041169</v>
      </c>
      <c r="D456" s="1283">
        <f t="shared" si="14"/>
        <v>1866.1932149893246</v>
      </c>
    </row>
    <row r="457" spans="1:5" ht="15" customHeight="1">
      <c r="A457" s="909" t="s">
        <v>1608</v>
      </c>
      <c r="B457" s="1283">
        <f t="shared" si="13"/>
        <v>1815.9344870290424</v>
      </c>
      <c r="C457" s="1283">
        <f t="shared" si="13"/>
        <v>79.825872256853401</v>
      </c>
      <c r="D457" s="1283">
        <f t="shared" si="14"/>
        <v>1895.7603592858959</v>
      </c>
    </row>
    <row r="458" spans="1:5" ht="15" customHeight="1">
      <c r="A458" s="909" t="s">
        <v>1609</v>
      </c>
      <c r="B458" s="1283">
        <f t="shared" si="13"/>
        <v>1505.0133075484052</v>
      </c>
      <c r="C458" s="1283">
        <f t="shared" si="13"/>
        <v>71.033175480740766</v>
      </c>
      <c r="D458" s="1283">
        <f t="shared" si="14"/>
        <v>1576.046483029146</v>
      </c>
    </row>
    <row r="459" spans="1:5" ht="15" customHeight="1">
      <c r="A459" s="909" t="s">
        <v>1610</v>
      </c>
      <c r="B459" s="1283">
        <f t="shared" si="13"/>
        <v>1327.6275213540159</v>
      </c>
      <c r="C459" s="1283">
        <f t="shared" si="13"/>
        <v>34.282099729712357</v>
      </c>
      <c r="D459" s="1283">
        <f t="shared" si="14"/>
        <v>1361.9096210837283</v>
      </c>
    </row>
    <row r="460" spans="1:5" ht="15" customHeight="1">
      <c r="A460" s="909" t="s">
        <v>1611</v>
      </c>
      <c r="B460" s="1283">
        <f t="shared" si="13"/>
        <v>1377.5094633778695</v>
      </c>
      <c r="C460" s="1283">
        <f t="shared" si="13"/>
        <v>36.773318017505225</v>
      </c>
      <c r="D460" s="1283">
        <f t="shared" si="14"/>
        <v>1414.2827813953747</v>
      </c>
    </row>
    <row r="461" spans="1:5" ht="15" customHeight="1">
      <c r="A461" s="909" t="s">
        <v>1612</v>
      </c>
      <c r="B461" s="1283">
        <f t="shared" si="13"/>
        <v>945.24962700994377</v>
      </c>
      <c r="C461" s="1291">
        <f t="shared" si="13"/>
        <v>16.505456891105577</v>
      </c>
      <c r="D461" s="1283">
        <f t="shared" si="14"/>
        <v>961.75508390104937</v>
      </c>
    </row>
    <row r="462" spans="1:5" ht="15" customHeight="1">
      <c r="A462" s="909" t="s">
        <v>1613</v>
      </c>
      <c r="B462" s="1283">
        <f t="shared" si="13"/>
        <v>485.47159164672939</v>
      </c>
      <c r="C462" s="1291">
        <f t="shared" si="13"/>
        <v>1.2696851922651002</v>
      </c>
      <c r="D462" s="1283">
        <f t="shared" si="14"/>
        <v>486.74127683899451</v>
      </c>
    </row>
    <row r="463" spans="1:5" ht="15" customHeight="1">
      <c r="A463" s="909" t="s">
        <v>1614</v>
      </c>
      <c r="B463" s="1283">
        <f t="shared" si="13"/>
        <v>70.967725525405839</v>
      </c>
      <c r="C463" s="1291">
        <f t="shared" si="13"/>
        <v>1.2458506364818291</v>
      </c>
      <c r="D463" s="1283">
        <f t="shared" si="14"/>
        <v>72.213576161887673</v>
      </c>
    </row>
    <row r="464" spans="1:5" ht="15" customHeight="1">
      <c r="A464" s="909" t="s">
        <v>1615</v>
      </c>
      <c r="B464" s="1283">
        <f t="shared" si="13"/>
        <v>13.342556973524943</v>
      </c>
      <c r="C464" s="1291">
        <f t="shared" si="13"/>
        <v>0</v>
      </c>
      <c r="D464" s="1283">
        <f t="shared" si="14"/>
        <v>13.342556973524943</v>
      </c>
    </row>
    <row r="465" spans="1:4" ht="15" customHeight="1">
      <c r="A465" s="907" t="s">
        <v>966</v>
      </c>
      <c r="B465" s="1282">
        <v>908.60712222632469</v>
      </c>
      <c r="C465" s="1282">
        <v>68.52172877575002</v>
      </c>
      <c r="D465" s="1282">
        <v>977.12885100207495</v>
      </c>
    </row>
    <row r="466" spans="1:4" ht="15" customHeight="1">
      <c r="A466" s="909" t="s">
        <v>1605</v>
      </c>
      <c r="B466" s="1283">
        <v>38.000161508363732</v>
      </c>
      <c r="C466" s="1283">
        <v>2.4917152783598708</v>
      </c>
      <c r="D466" s="1283">
        <f t="shared" ref="D466:D476" si="15">SUM(B466:C466)</f>
        <v>40.491876786723601</v>
      </c>
    </row>
    <row r="467" spans="1:4" ht="15" customHeight="1">
      <c r="A467" s="909" t="s">
        <v>1606</v>
      </c>
      <c r="B467" s="1283">
        <v>208.98957047123935</v>
      </c>
      <c r="C467" s="1283">
        <v>26.163264568398549</v>
      </c>
      <c r="D467" s="1283">
        <f t="shared" si="15"/>
        <v>235.15283503963789</v>
      </c>
    </row>
    <row r="468" spans="1:4" ht="15" customHeight="1">
      <c r="A468" s="909" t="s">
        <v>1607</v>
      </c>
      <c r="B468" s="1283">
        <v>248.10552479011608</v>
      </c>
      <c r="C468" s="1283">
        <v>23.670865550813911</v>
      </c>
      <c r="D468" s="1283">
        <f t="shared" si="15"/>
        <v>271.77639034092999</v>
      </c>
    </row>
    <row r="469" spans="1:4" ht="15" customHeight="1">
      <c r="A469" s="909" t="s">
        <v>1608</v>
      </c>
      <c r="B469" s="1283">
        <v>154.23044238730697</v>
      </c>
      <c r="C469" s="1283">
        <v>8.7208098913021814</v>
      </c>
      <c r="D469" s="1283">
        <f t="shared" si="15"/>
        <v>162.95125227860916</v>
      </c>
    </row>
    <row r="470" spans="1:4" ht="15" customHeight="1">
      <c r="A470" s="909" t="s">
        <v>1609</v>
      </c>
      <c r="B470" s="1283">
        <v>70.408608595644679</v>
      </c>
      <c r="C470" s="1291">
        <v>3.7375056229585719</v>
      </c>
      <c r="D470" s="1283">
        <f t="shared" si="15"/>
        <v>74.146114218603245</v>
      </c>
    </row>
    <row r="471" spans="1:4" ht="15" customHeight="1">
      <c r="A471" s="909" t="s">
        <v>1610</v>
      </c>
      <c r="B471" s="1283">
        <v>54.761331194661196</v>
      </c>
      <c r="C471" s="1291">
        <v>0</v>
      </c>
      <c r="D471" s="1283">
        <f t="shared" si="15"/>
        <v>54.761331194661196</v>
      </c>
    </row>
    <row r="472" spans="1:4" ht="15" customHeight="1">
      <c r="A472" s="909" t="s">
        <v>1611</v>
      </c>
      <c r="B472" s="1283">
        <v>58.114976762812539</v>
      </c>
      <c r="C472" s="1291">
        <v>2.4917172274351009</v>
      </c>
      <c r="D472" s="1283">
        <f t="shared" si="15"/>
        <v>60.606693990247642</v>
      </c>
    </row>
    <row r="473" spans="1:4" ht="15" customHeight="1">
      <c r="A473" s="909" t="s">
        <v>1612</v>
      </c>
      <c r="B473" s="1283">
        <v>33.527702328212719</v>
      </c>
      <c r="C473" s="1291">
        <v>0</v>
      </c>
      <c r="D473" s="1283">
        <f t="shared" si="15"/>
        <v>33.527702328212719</v>
      </c>
    </row>
    <row r="474" spans="1:4" ht="15" customHeight="1">
      <c r="A474" s="909" t="s">
        <v>1613</v>
      </c>
      <c r="B474" s="1283">
        <v>29.057334350138088</v>
      </c>
      <c r="C474" s="1291">
        <v>0</v>
      </c>
      <c r="D474" s="1283">
        <f t="shared" si="15"/>
        <v>29.057334350138088</v>
      </c>
    </row>
    <row r="475" spans="1:4" ht="15" customHeight="1">
      <c r="A475" s="909" t="s">
        <v>1614</v>
      </c>
      <c r="B475" s="1283">
        <v>7.8234127535669566</v>
      </c>
      <c r="C475" s="1291">
        <v>1.2458506364818291</v>
      </c>
      <c r="D475" s="1283">
        <f t="shared" si="15"/>
        <v>9.0692633900487856</v>
      </c>
    </row>
    <row r="476" spans="1:4" ht="15" customHeight="1">
      <c r="A476" s="909" t="s">
        <v>1615</v>
      </c>
      <c r="B476" s="1283">
        <v>5.5880570842625117</v>
      </c>
      <c r="C476" s="1300">
        <v>0</v>
      </c>
      <c r="D476" s="1283">
        <f t="shared" si="15"/>
        <v>5.5880570842625117</v>
      </c>
    </row>
    <row r="477" spans="1:4" ht="15" customHeight="1">
      <c r="A477" s="907" t="s">
        <v>967</v>
      </c>
      <c r="B477" s="1282">
        <v>9490.5530731599829</v>
      </c>
      <c r="C477" s="1282">
        <v>408.86229212985154</v>
      </c>
      <c r="D477" s="1282">
        <v>9899.4153652898349</v>
      </c>
    </row>
    <row r="478" spans="1:4" ht="15" customHeight="1">
      <c r="A478" s="909" t="s">
        <v>1605</v>
      </c>
      <c r="B478" s="1283">
        <v>23.26407779214292</v>
      </c>
      <c r="C478" s="1283">
        <v>16.508343683800796</v>
      </c>
      <c r="D478" s="1283">
        <f t="shared" ref="D478:D488" si="16">SUM(B478:C478)</f>
        <v>39.772421475943716</v>
      </c>
    </row>
    <row r="479" spans="1:4" ht="15" customHeight="1">
      <c r="A479" s="909" t="s">
        <v>1606</v>
      </c>
      <c r="B479" s="1283">
        <v>843.04062793071103</v>
      </c>
      <c r="C479" s="1283">
        <v>69.841501399966447</v>
      </c>
      <c r="D479" s="1283">
        <f t="shared" si="16"/>
        <v>912.88212933067746</v>
      </c>
    </row>
    <row r="480" spans="1:4" ht="15" customHeight="1">
      <c r="A480" s="909" t="s">
        <v>1607</v>
      </c>
      <c r="B480" s="1283">
        <v>1496.6439524287969</v>
      </c>
      <c r="C480" s="1283">
        <v>97.772872219597772</v>
      </c>
      <c r="D480" s="1283">
        <f t="shared" si="16"/>
        <v>1594.4168246483946</v>
      </c>
    </row>
    <row r="481" spans="1:11" ht="15" customHeight="1">
      <c r="A481" s="909" t="s">
        <v>1608</v>
      </c>
      <c r="B481" s="1283">
        <v>1661.7040446417354</v>
      </c>
      <c r="C481" s="1283">
        <v>71.10506236555122</v>
      </c>
      <c r="D481" s="1283">
        <f t="shared" si="16"/>
        <v>1732.8091070072867</v>
      </c>
    </row>
    <row r="482" spans="1:11" ht="15" customHeight="1">
      <c r="A482" s="909" t="s">
        <v>1609</v>
      </c>
      <c r="B482" s="1283">
        <v>1434.6046989527606</v>
      </c>
      <c r="C482" s="1283">
        <v>67.295669857782201</v>
      </c>
      <c r="D482" s="1283">
        <f t="shared" si="16"/>
        <v>1501.9003688105429</v>
      </c>
    </row>
    <row r="483" spans="1:11" ht="15" customHeight="1">
      <c r="A483" s="909" t="s">
        <v>1610</v>
      </c>
      <c r="B483" s="1283">
        <v>1272.8661901593548</v>
      </c>
      <c r="C483" s="1283">
        <v>34.282099729712357</v>
      </c>
      <c r="D483" s="1283">
        <f t="shared" si="16"/>
        <v>1307.1482898890672</v>
      </c>
    </row>
    <row r="484" spans="1:11" ht="15" customHeight="1">
      <c r="A484" s="909" t="s">
        <v>1611</v>
      </c>
      <c r="B484" s="1283">
        <v>1319.3944866150568</v>
      </c>
      <c r="C484" s="1283">
        <v>34.281600790070122</v>
      </c>
      <c r="D484" s="1283">
        <f t="shared" si="16"/>
        <v>1353.676087405127</v>
      </c>
    </row>
    <row r="485" spans="1:11" ht="15" customHeight="1">
      <c r="A485" s="909" t="s">
        <v>1612</v>
      </c>
      <c r="B485" s="1283">
        <v>911.72192468173102</v>
      </c>
      <c r="C485" s="1283">
        <v>16.505456891105577</v>
      </c>
      <c r="D485" s="1283">
        <f t="shared" si="16"/>
        <v>928.22738157283663</v>
      </c>
      <c r="G485" s="1271"/>
      <c r="H485" s="1271"/>
      <c r="I485" s="1271"/>
      <c r="J485" s="1271"/>
      <c r="K485" s="1271"/>
    </row>
    <row r="486" spans="1:11" ht="15" customHeight="1">
      <c r="A486" s="909" t="s">
        <v>1613</v>
      </c>
      <c r="B486" s="1283">
        <v>456.4142572965913</v>
      </c>
      <c r="C486" s="1291">
        <v>1.2696851922651002</v>
      </c>
      <c r="D486" s="1283">
        <f t="shared" si="16"/>
        <v>457.68394248885642</v>
      </c>
      <c r="G486" s="1240"/>
      <c r="H486" s="1240"/>
      <c r="I486" s="1240"/>
      <c r="J486" s="1240"/>
      <c r="K486" s="1240"/>
    </row>
    <row r="487" spans="1:11" ht="15" customHeight="1">
      <c r="A487" s="909" t="s">
        <v>1614</v>
      </c>
      <c r="B487" s="1283">
        <v>63.144312771838884</v>
      </c>
      <c r="C487" s="1300">
        <v>0</v>
      </c>
      <c r="D487" s="1283">
        <f t="shared" si="16"/>
        <v>63.144312771838884</v>
      </c>
    </row>
    <row r="488" spans="1:11" ht="15" customHeight="1">
      <c r="A488" s="913" t="s">
        <v>1615</v>
      </c>
      <c r="B488" s="1284">
        <v>7.7544998892624308</v>
      </c>
      <c r="C488" s="1301">
        <v>0</v>
      </c>
      <c r="D488" s="1284">
        <f t="shared" si="16"/>
        <v>7.7544998892624308</v>
      </c>
    </row>
    <row r="489" spans="1:11" s="1271" customFormat="1" ht="15" customHeight="1">
      <c r="A489" s="1278" t="s">
        <v>1601</v>
      </c>
      <c r="G489" s="844"/>
      <c r="H489" s="844"/>
      <c r="I489" s="844"/>
      <c r="J489" s="844"/>
      <c r="K489" s="844"/>
    </row>
    <row r="490" spans="1:11" s="1240" customFormat="1" ht="15" customHeight="1">
      <c r="A490" s="2638" t="s">
        <v>1616</v>
      </c>
      <c r="B490" s="2638"/>
      <c r="C490" s="2638"/>
      <c r="D490" s="2638"/>
      <c r="E490" s="1285"/>
      <c r="G490" s="844"/>
      <c r="H490" s="844"/>
      <c r="I490" s="844"/>
      <c r="J490" s="844"/>
      <c r="K490" s="844"/>
    </row>
    <row r="491" spans="1:11" ht="15" customHeight="1">
      <c r="A491" s="2638"/>
      <c r="B491" s="2638"/>
      <c r="C491" s="2638"/>
      <c r="D491" s="2638"/>
      <c r="E491" s="1285"/>
    </row>
    <row r="492" spans="1:11" ht="15" customHeight="1">
      <c r="A492" s="1299"/>
      <c r="B492" s="1299"/>
      <c r="C492" s="1299"/>
      <c r="D492" s="1299"/>
      <c r="E492" s="1299"/>
    </row>
    <row r="493" spans="1:11" ht="31.5" customHeight="1">
      <c r="A493" s="2639" t="s">
        <v>1626</v>
      </c>
      <c r="B493" s="2639"/>
      <c r="C493" s="2639"/>
      <c r="D493" s="2639"/>
    </row>
    <row r="494" spans="1:11" ht="15" customHeight="1">
      <c r="A494" s="1264" t="s">
        <v>1604</v>
      </c>
      <c r="B494" s="1281" t="s">
        <v>957</v>
      </c>
      <c r="C494" s="1281" t="s">
        <v>958</v>
      </c>
      <c r="D494" s="1265" t="s">
        <v>14</v>
      </c>
    </row>
    <row r="495" spans="1:11" ht="15" customHeight="1">
      <c r="A495" s="1294" t="s">
        <v>9</v>
      </c>
      <c r="B495" s="1302">
        <f>SUM(B496:B506)</f>
        <v>100.00000000000001</v>
      </c>
      <c r="C495" s="1302">
        <f>SUM(C496:C506)</f>
        <v>100</v>
      </c>
      <c r="D495" s="1302">
        <f>SUM(D496:D506)</f>
        <v>100</v>
      </c>
    </row>
    <row r="496" spans="1:11" ht="15" customHeight="1">
      <c r="A496" s="909" t="s">
        <v>1605</v>
      </c>
      <c r="B496" s="804">
        <f t="shared" ref="B496:B506" si="17">B286/$B$285*100</f>
        <v>0.6874035157561601</v>
      </c>
      <c r="C496" s="804">
        <f t="shared" ref="C496:C506" si="18">C286/$C$285*100</f>
        <v>1.5604189529454926</v>
      </c>
      <c r="D496" s="804">
        <f t="shared" ref="D496:D506" si="19">D286/$D$285*100</f>
        <v>0.82264737654919928</v>
      </c>
    </row>
    <row r="497" spans="1:4" ht="15" customHeight="1">
      <c r="A497" s="909" t="s">
        <v>1606</v>
      </c>
      <c r="B497" s="804">
        <f t="shared" si="17"/>
        <v>9.5975949680342936</v>
      </c>
      <c r="C497" s="804">
        <f t="shared" si="18"/>
        <v>17.408349651160975</v>
      </c>
      <c r="D497" s="804">
        <f t="shared" si="19"/>
        <v>10.807604063010091</v>
      </c>
    </row>
    <row r="498" spans="1:4" ht="15" customHeight="1">
      <c r="A498" s="909" t="s">
        <v>1607</v>
      </c>
      <c r="B498" s="804">
        <f t="shared" si="17"/>
        <v>19.091955124022757</v>
      </c>
      <c r="C498" s="804">
        <f t="shared" si="18"/>
        <v>25.980026569751637</v>
      </c>
      <c r="D498" s="804">
        <f t="shared" si="19"/>
        <v>20.159026032571457</v>
      </c>
    </row>
    <row r="499" spans="1:4" ht="15" customHeight="1">
      <c r="A499" s="909" t="s">
        <v>1608</v>
      </c>
      <c r="B499" s="804">
        <f t="shared" si="17"/>
        <v>20.446439430202794</v>
      </c>
      <c r="C499" s="804">
        <f t="shared" si="18"/>
        <v>21.565587340973639</v>
      </c>
      <c r="D499" s="804">
        <f t="shared" si="19"/>
        <v>20.619813093260124</v>
      </c>
    </row>
    <row r="500" spans="1:4" ht="15" customHeight="1">
      <c r="A500" s="909" t="s">
        <v>1609</v>
      </c>
      <c r="B500" s="804">
        <f t="shared" si="17"/>
        <v>17.245591306294237</v>
      </c>
      <c r="C500" s="804">
        <f t="shared" si="18"/>
        <v>14.843261672020674</v>
      </c>
      <c r="D500" s="804">
        <f t="shared" si="19"/>
        <v>16.873432555376041</v>
      </c>
    </row>
    <row r="501" spans="1:4" ht="15" customHeight="1">
      <c r="A501" s="909" t="s">
        <v>1610</v>
      </c>
      <c r="B501" s="804">
        <f t="shared" si="17"/>
        <v>13.300835576584221</v>
      </c>
      <c r="C501" s="804">
        <f t="shared" si="18"/>
        <v>9.1334184166417565</v>
      </c>
      <c r="D501" s="804">
        <f t="shared" si="19"/>
        <v>12.655236928225444</v>
      </c>
    </row>
    <row r="502" spans="1:4" ht="15" customHeight="1">
      <c r="A502" s="909" t="s">
        <v>1611</v>
      </c>
      <c r="B502" s="804">
        <f t="shared" si="17"/>
        <v>9.8020452540670355</v>
      </c>
      <c r="C502" s="804">
        <f t="shared" si="18"/>
        <v>5.3623541801593779</v>
      </c>
      <c r="D502" s="804">
        <f t="shared" si="19"/>
        <v>9.1142670820145675</v>
      </c>
    </row>
    <row r="503" spans="1:4" ht="15" customHeight="1">
      <c r="A503" s="909" t="s">
        <v>1612</v>
      </c>
      <c r="B503" s="804">
        <f t="shared" si="17"/>
        <v>6.0712843179105995</v>
      </c>
      <c r="C503" s="804">
        <f t="shared" si="18"/>
        <v>2.8457977951931208</v>
      </c>
      <c r="D503" s="804">
        <f t="shared" si="19"/>
        <v>5.571605581790358</v>
      </c>
    </row>
    <row r="504" spans="1:4" ht="15" customHeight="1">
      <c r="A504" s="909" t="s">
        <v>1613</v>
      </c>
      <c r="B504" s="804">
        <f t="shared" si="17"/>
        <v>2.8265094384884608</v>
      </c>
      <c r="C504" s="804">
        <f t="shared" si="18"/>
        <v>0.98837188856683766</v>
      </c>
      <c r="D504" s="804">
        <f t="shared" si="19"/>
        <v>2.5417529401149457</v>
      </c>
    </row>
    <row r="505" spans="1:4" ht="15" customHeight="1">
      <c r="A505" s="909" t="s">
        <v>1614</v>
      </c>
      <c r="B505" s="804">
        <f t="shared" si="17"/>
        <v>0.70547996493973619</v>
      </c>
      <c r="C505" s="804">
        <f t="shared" si="18"/>
        <v>0.23244335607187586</v>
      </c>
      <c r="D505" s="804">
        <f t="shared" si="19"/>
        <v>0.63219913329063704</v>
      </c>
    </row>
    <row r="506" spans="1:4" ht="15" customHeight="1">
      <c r="A506" s="909" t="s">
        <v>1615</v>
      </c>
      <c r="B506" s="804">
        <f t="shared" si="17"/>
        <v>0.22486110369970666</v>
      </c>
      <c r="C506" s="804">
        <f t="shared" si="18"/>
        <v>7.9970176514636601E-2</v>
      </c>
      <c r="D506" s="804">
        <f t="shared" si="19"/>
        <v>0.202415213797141</v>
      </c>
    </row>
    <row r="507" spans="1:4" ht="15" customHeight="1">
      <c r="A507" s="907" t="s">
        <v>966</v>
      </c>
      <c r="B507" s="1302">
        <f>SUM(B508:B518)</f>
        <v>100.00000000000003</v>
      </c>
      <c r="C507" s="1302">
        <f>SUM(C508:C518)</f>
        <v>100</v>
      </c>
      <c r="D507" s="1302">
        <f>SUM(D508:D518)</f>
        <v>100</v>
      </c>
    </row>
    <row r="508" spans="1:4" ht="15" customHeight="1">
      <c r="A508" s="909" t="s">
        <v>1605</v>
      </c>
      <c r="B508" s="804">
        <f t="shared" ref="B508:B518" si="20">B298/$B$297*100</f>
        <v>3.8705333683657384</v>
      </c>
      <c r="C508" s="804">
        <f t="shared" ref="C508:C518" si="21">C298/$C$297*100</f>
        <v>0.82242478240010952</v>
      </c>
      <c r="D508" s="804">
        <f t="shared" ref="D508:D518" si="22">D298/$D$297*100</f>
        <v>3.2275729635136128</v>
      </c>
    </row>
    <row r="509" spans="1:4" ht="15" customHeight="1">
      <c r="A509" s="909" t="s">
        <v>1606</v>
      </c>
      <c r="B509" s="804">
        <f t="shared" si="20"/>
        <v>21.600761954808203</v>
      </c>
      <c r="C509" s="804">
        <f t="shared" si="21"/>
        <v>15.817969981495441</v>
      </c>
      <c r="D509" s="804">
        <f t="shared" si="22"/>
        <v>20.380954272937537</v>
      </c>
    </row>
    <row r="510" spans="1:4" ht="15" customHeight="1">
      <c r="A510" s="909" t="s">
        <v>1607</v>
      </c>
      <c r="B510" s="804">
        <f t="shared" si="20"/>
        <v>24.607527588018925</v>
      </c>
      <c r="C510" s="804">
        <f t="shared" si="21"/>
        <v>37.063943526831608</v>
      </c>
      <c r="D510" s="804">
        <f t="shared" si="22"/>
        <v>27.23505282511222</v>
      </c>
    </row>
    <row r="511" spans="1:4" ht="15" customHeight="1">
      <c r="A511" s="909" t="s">
        <v>1608</v>
      </c>
      <c r="B511" s="804">
        <f t="shared" si="20"/>
        <v>16.799132947976886</v>
      </c>
      <c r="C511" s="804">
        <f t="shared" si="21"/>
        <v>23.651566033856486</v>
      </c>
      <c r="D511" s="804">
        <f t="shared" si="22"/>
        <v>18.244568052029607</v>
      </c>
    </row>
    <row r="512" spans="1:4" ht="15" customHeight="1">
      <c r="A512" s="909" t="s">
        <v>1609</v>
      </c>
      <c r="B512" s="804">
        <f t="shared" si="20"/>
        <v>12.097674724119813</v>
      </c>
      <c r="C512" s="804">
        <f t="shared" si="21"/>
        <v>13.042286340895073</v>
      </c>
      <c r="D512" s="804">
        <f t="shared" si="22"/>
        <v>12.29692873703334</v>
      </c>
    </row>
    <row r="513" spans="1:11" ht="15" customHeight="1">
      <c r="A513" s="909" t="s">
        <v>1610</v>
      </c>
      <c r="B513" s="804">
        <f t="shared" si="20"/>
        <v>7.7377824487651115</v>
      </c>
      <c r="C513" s="804">
        <f t="shared" si="21"/>
        <v>5.5719279007607412</v>
      </c>
      <c r="D513" s="804">
        <f t="shared" si="22"/>
        <v>7.2809225050454369</v>
      </c>
    </row>
    <row r="514" spans="1:11" ht="15" customHeight="1">
      <c r="A514" s="909" t="s">
        <v>1611</v>
      </c>
      <c r="B514" s="804">
        <f t="shared" si="20"/>
        <v>5.4404230162900706</v>
      </c>
      <c r="C514" s="804">
        <f t="shared" si="21"/>
        <v>2.4604208073469946</v>
      </c>
      <c r="D514" s="804">
        <f t="shared" si="22"/>
        <v>4.8118288003411385</v>
      </c>
    </row>
    <row r="515" spans="1:11" ht="15" customHeight="1">
      <c r="A515" s="909" t="s">
        <v>1612</v>
      </c>
      <c r="B515" s="804">
        <f t="shared" si="20"/>
        <v>3.6012217551234906</v>
      </c>
      <c r="C515" s="804">
        <f t="shared" si="21"/>
        <v>0.84983894181344688</v>
      </c>
      <c r="D515" s="804">
        <f t="shared" si="22"/>
        <v>3.0208519429409026</v>
      </c>
    </row>
    <row r="516" spans="1:11" ht="15" customHeight="1">
      <c r="A516" s="909" t="s">
        <v>1613</v>
      </c>
      <c r="B516" s="804">
        <f t="shared" si="20"/>
        <v>2.4287309511297961</v>
      </c>
      <c r="C516" s="804">
        <f t="shared" si="21"/>
        <v>0.49345486944006578</v>
      </c>
      <c r="D516" s="804">
        <f t="shared" si="22"/>
        <v>2.0205086526483678</v>
      </c>
    </row>
    <row r="517" spans="1:11" ht="15" customHeight="1">
      <c r="A517" s="909" t="s">
        <v>1614</v>
      </c>
      <c r="B517" s="804">
        <f t="shared" si="20"/>
        <v>1.203691539674199</v>
      </c>
      <c r="C517" s="804">
        <f t="shared" si="21"/>
        <v>0.1576314166266877</v>
      </c>
      <c r="D517" s="804">
        <f t="shared" si="22"/>
        <v>0.98303823246886424</v>
      </c>
    </row>
    <row r="518" spans="1:11" ht="15" customHeight="1">
      <c r="A518" s="909" t="s">
        <v>1615</v>
      </c>
      <c r="B518" s="804">
        <f t="shared" si="20"/>
        <v>0.61251970572779846</v>
      </c>
      <c r="C518" s="804">
        <f t="shared" si="21"/>
        <v>6.8535398533342479E-2</v>
      </c>
      <c r="D518" s="804">
        <f t="shared" si="22"/>
        <v>0.49777301592896767</v>
      </c>
    </row>
    <row r="519" spans="1:11" ht="15" customHeight="1">
      <c r="A519" s="907" t="s">
        <v>1009</v>
      </c>
      <c r="B519" s="1302">
        <f>SUM(B520:B530)</f>
        <v>100.00000000000004</v>
      </c>
      <c r="C519" s="1302">
        <f>SUM(C520:C530)</f>
        <v>100</v>
      </c>
      <c r="D519" s="1302">
        <f>SUM(D520:D530)</f>
        <v>99.999999999999986</v>
      </c>
    </row>
    <row r="520" spans="1:11" ht="15" customHeight="1">
      <c r="A520" s="909" t="s">
        <v>1605</v>
      </c>
      <c r="B520" s="804">
        <f t="shared" ref="B520:B530" si="23">B310/$B$309*100</f>
        <v>0.37040279074592797</v>
      </c>
      <c r="C520" s="804">
        <f t="shared" ref="C520:C530" si="24">C310/$C$309*100</f>
        <v>1.6727225889340127</v>
      </c>
      <c r="D520" s="804">
        <f t="shared" ref="D520:D530" si="25">D310/$D$309*100</f>
        <v>0.56431566141339728</v>
      </c>
    </row>
    <row r="521" spans="1:11" ht="15" customHeight="1">
      <c r="A521" s="909" t="s">
        <v>1606</v>
      </c>
      <c r="B521" s="804">
        <f t="shared" si="23"/>
        <v>8.4022266313933009</v>
      </c>
      <c r="C521" s="804">
        <f t="shared" si="24"/>
        <v>17.650364326390278</v>
      </c>
      <c r="D521" s="804">
        <f t="shared" si="25"/>
        <v>9.7792562452100871</v>
      </c>
    </row>
    <row r="522" spans="1:11" ht="15" customHeight="1">
      <c r="A522" s="909" t="s">
        <v>1607</v>
      </c>
      <c r="B522" s="804">
        <f t="shared" si="23"/>
        <v>18.542671698308958</v>
      </c>
      <c r="C522" s="804">
        <f t="shared" si="24"/>
        <v>24.29334092241784</v>
      </c>
      <c r="D522" s="804">
        <f t="shared" si="25"/>
        <v>19.398935097711696</v>
      </c>
    </row>
    <row r="523" spans="1:11" ht="15" customHeight="1">
      <c r="A523" s="909" t="s">
        <v>1608</v>
      </c>
      <c r="B523" s="804">
        <f t="shared" si="23"/>
        <v>20.809666459176267</v>
      </c>
      <c r="C523" s="804">
        <f t="shared" si="24"/>
        <v>21.248155305389666</v>
      </c>
      <c r="D523" s="804">
        <f t="shared" si="25"/>
        <v>20.874956590711701</v>
      </c>
    </row>
    <row r="524" spans="1:11" ht="15" customHeight="1">
      <c r="A524" s="909" t="s">
        <v>1609</v>
      </c>
      <c r="B524" s="804">
        <f t="shared" si="23"/>
        <v>17.758260711692088</v>
      </c>
      <c r="C524" s="804">
        <f t="shared" si="24"/>
        <v>15.11732356313502</v>
      </c>
      <c r="D524" s="804">
        <f t="shared" si="25"/>
        <v>17.365030335833893</v>
      </c>
    </row>
    <row r="525" spans="1:11" ht="15" customHeight="1">
      <c r="A525" s="909" t="s">
        <v>1610</v>
      </c>
      <c r="B525" s="804">
        <f t="shared" si="23"/>
        <v>13.854847494553379</v>
      </c>
      <c r="C525" s="804">
        <f t="shared" si="24"/>
        <v>9.6753852104668194</v>
      </c>
      <c r="D525" s="804">
        <f t="shared" si="25"/>
        <v>13.232533735305285</v>
      </c>
    </row>
    <row r="526" spans="1:11" ht="15" customHeight="1">
      <c r="A526" s="909" t="s">
        <v>1611</v>
      </c>
      <c r="B526" s="804">
        <f t="shared" si="23"/>
        <v>10.236409378566243</v>
      </c>
      <c r="C526" s="804">
        <f t="shared" si="24"/>
        <v>5.8039534260211996</v>
      </c>
      <c r="D526" s="804">
        <f t="shared" si="25"/>
        <v>9.5764253569296542</v>
      </c>
    </row>
    <row r="527" spans="1:11" ht="15" customHeight="1">
      <c r="A527" s="909" t="s">
        <v>1612</v>
      </c>
      <c r="B527" s="804">
        <f t="shared" si="23"/>
        <v>6.3172722792820863</v>
      </c>
      <c r="C527" s="804">
        <f t="shared" si="24"/>
        <v>3.149531138171108</v>
      </c>
      <c r="D527" s="804">
        <f t="shared" si="25"/>
        <v>5.8456018193390653</v>
      </c>
      <c r="G527" s="1271"/>
      <c r="H527" s="1271"/>
      <c r="I527" s="1271"/>
      <c r="J527" s="1271"/>
      <c r="K527" s="1271"/>
    </row>
    <row r="528" spans="1:11" ht="15" customHeight="1">
      <c r="A528" s="909" t="s">
        <v>1613</v>
      </c>
      <c r="B528" s="804">
        <f t="shared" si="23"/>
        <v>2.8661233011723217</v>
      </c>
      <c r="C528" s="804">
        <f t="shared" si="24"/>
        <v>1.0636854655283763</v>
      </c>
      <c r="D528" s="804">
        <f t="shared" si="25"/>
        <v>2.5977438329375153</v>
      </c>
      <c r="G528" s="1271"/>
      <c r="H528" s="1271"/>
      <c r="I528" s="1271"/>
      <c r="J528" s="1271"/>
      <c r="K528" s="1271"/>
    </row>
    <row r="529" spans="1:11" ht="15" customHeight="1">
      <c r="A529" s="909" t="s">
        <v>1614</v>
      </c>
      <c r="B529" s="804">
        <f t="shared" si="23"/>
        <v>0.65586419753086433</v>
      </c>
      <c r="C529" s="804">
        <f t="shared" si="24"/>
        <v>0.24382779940540347</v>
      </c>
      <c r="D529" s="804">
        <f t="shared" si="25"/>
        <v>0.59451278377584349</v>
      </c>
      <c r="G529" s="1271"/>
      <c r="H529" s="1271"/>
      <c r="I529" s="1271"/>
      <c r="J529" s="1271"/>
      <c r="K529" s="1271"/>
    </row>
    <row r="530" spans="1:11" ht="15" customHeight="1">
      <c r="A530" s="913" t="s">
        <v>1615</v>
      </c>
      <c r="B530" s="806">
        <f t="shared" si="23"/>
        <v>0.18625505757858707</v>
      </c>
      <c r="C530" s="806">
        <f t="shared" si="24"/>
        <v>8.1710254140279354E-2</v>
      </c>
      <c r="D530" s="806">
        <f t="shared" si="25"/>
        <v>0.17068854083186033</v>
      </c>
    </row>
    <row r="531" spans="1:11" s="1271" customFormat="1" ht="15" customHeight="1">
      <c r="A531" s="1278" t="s">
        <v>1601</v>
      </c>
      <c r="G531" s="844"/>
      <c r="H531" s="844"/>
      <c r="I531" s="844"/>
      <c r="J531" s="844"/>
      <c r="K531" s="844"/>
    </row>
    <row r="532" spans="1:11" s="1271" customFormat="1" ht="15" customHeight="1">
      <c r="A532" s="2638" t="s">
        <v>1616</v>
      </c>
      <c r="B532" s="2638"/>
      <c r="C532" s="2638"/>
      <c r="D532" s="2638"/>
      <c r="E532" s="1285"/>
      <c r="G532" s="844"/>
      <c r="H532" s="844"/>
      <c r="I532" s="844"/>
      <c r="J532" s="844"/>
      <c r="K532" s="844"/>
    </row>
    <row r="533" spans="1:11" s="1271" customFormat="1" ht="15" customHeight="1">
      <c r="A533" s="2638"/>
      <c r="B533" s="2638"/>
      <c r="C533" s="2638"/>
      <c r="D533" s="2638"/>
      <c r="E533" s="1285"/>
      <c r="G533" s="844"/>
      <c r="H533" s="844"/>
      <c r="I533" s="844"/>
      <c r="J533" s="844"/>
      <c r="K533" s="844"/>
    </row>
    <row r="534" spans="1:11" ht="15" customHeight="1">
      <c r="A534" s="1285"/>
      <c r="B534" s="1285"/>
      <c r="C534" s="1285"/>
      <c r="D534" s="1285"/>
      <c r="E534" s="1285"/>
    </row>
    <row r="535" spans="1:11" ht="30.75" customHeight="1">
      <c r="A535" s="2639" t="s">
        <v>1627</v>
      </c>
      <c r="B535" s="2639"/>
      <c r="C535" s="2639"/>
      <c r="D535" s="2639"/>
    </row>
    <row r="536" spans="1:11" ht="15" customHeight="1">
      <c r="A536" s="1264" t="s">
        <v>1604</v>
      </c>
      <c r="B536" s="1281" t="s">
        <v>957</v>
      </c>
      <c r="C536" s="1281" t="s">
        <v>958</v>
      </c>
      <c r="D536" s="1265" t="s">
        <v>14</v>
      </c>
    </row>
    <row r="537" spans="1:11" ht="15" customHeight="1">
      <c r="A537" s="1294" t="s">
        <v>9</v>
      </c>
      <c r="B537" s="1302">
        <f>SUM(B538:B548)</f>
        <v>100</v>
      </c>
      <c r="C537" s="1302">
        <f>SUM(C538:C548)</f>
        <v>99.999999999999972</v>
      </c>
      <c r="D537" s="1302">
        <f>SUM(D538:D548)</f>
        <v>100</v>
      </c>
    </row>
    <row r="538" spans="1:11" ht="15" customHeight="1">
      <c r="A538" s="909" t="s">
        <v>1605</v>
      </c>
      <c r="B538" s="804">
        <f t="shared" ref="B538:B548" si="26">B328/$B$327*100</f>
        <v>0.53626285804970208</v>
      </c>
      <c r="C538" s="804">
        <f t="shared" ref="C538:C548" si="27">C328/$C$327*100</f>
        <v>1.3798853485421647</v>
      </c>
      <c r="D538" s="804">
        <f t="shared" ref="D538:D548" si="28">D328/$D$327*100</f>
        <v>0.68172293542116169</v>
      </c>
    </row>
    <row r="539" spans="1:11" ht="15" customHeight="1">
      <c r="A539" s="909" t="s">
        <v>1606</v>
      </c>
      <c r="B539" s="804">
        <f t="shared" si="26"/>
        <v>9.3775017286386451</v>
      </c>
      <c r="C539" s="804">
        <f t="shared" si="27"/>
        <v>16.178981365334508</v>
      </c>
      <c r="D539" s="804">
        <f t="shared" si="28"/>
        <v>10.550234515334102</v>
      </c>
    </row>
    <row r="540" spans="1:11" ht="15" customHeight="1">
      <c r="A540" s="909" t="s">
        <v>1607</v>
      </c>
      <c r="B540" s="804">
        <f t="shared" si="26"/>
        <v>18.760389240611026</v>
      </c>
      <c r="C540" s="804">
        <f t="shared" si="27"/>
        <v>25.70550122441178</v>
      </c>
      <c r="D540" s="804">
        <f t="shared" si="28"/>
        <v>19.957887574169423</v>
      </c>
    </row>
    <row r="541" spans="1:11" ht="15" customHeight="1">
      <c r="A541" s="909" t="s">
        <v>1608</v>
      </c>
      <c r="B541" s="804">
        <f t="shared" si="26"/>
        <v>20.32336592844149</v>
      </c>
      <c r="C541" s="804">
        <f t="shared" si="27"/>
        <v>21.738294761500359</v>
      </c>
      <c r="D541" s="804">
        <f t="shared" si="28"/>
        <v>20.56733246543093</v>
      </c>
    </row>
    <row r="542" spans="1:11" ht="15" customHeight="1">
      <c r="A542" s="909" t="s">
        <v>1609</v>
      </c>
      <c r="B542" s="804">
        <f t="shared" si="26"/>
        <v>17.094845525831538</v>
      </c>
      <c r="C542" s="804">
        <f t="shared" si="27"/>
        <v>15.142852666990228</v>
      </c>
      <c r="D542" s="804">
        <f t="shared" si="28"/>
        <v>16.758276698571077</v>
      </c>
    </row>
    <row r="543" spans="1:11" ht="15" customHeight="1">
      <c r="A543" s="909" t="s">
        <v>1610</v>
      </c>
      <c r="B543" s="804">
        <f t="shared" si="26"/>
        <v>13.301282631889421</v>
      </c>
      <c r="C543" s="804">
        <f t="shared" si="27"/>
        <v>9.5552173763971577</v>
      </c>
      <c r="D543" s="804">
        <f t="shared" si="28"/>
        <v>12.655374126552685</v>
      </c>
    </row>
    <row r="544" spans="1:11" ht="15" customHeight="1">
      <c r="A544" s="909" t="s">
        <v>1611</v>
      </c>
      <c r="B544" s="804">
        <f t="shared" si="26"/>
        <v>9.949745057252116</v>
      </c>
      <c r="C544" s="804">
        <f t="shared" si="27"/>
        <v>5.6933554252571019</v>
      </c>
      <c r="D544" s="804">
        <f t="shared" si="28"/>
        <v>9.2158447971587005</v>
      </c>
    </row>
    <row r="545" spans="1:4" ht="15" customHeight="1">
      <c r="A545" s="909" t="s">
        <v>1612</v>
      </c>
      <c r="B545" s="804">
        <f t="shared" si="26"/>
        <v>6.4503281698268706</v>
      </c>
      <c r="C545" s="804">
        <f t="shared" si="27"/>
        <v>3.1655138832243668</v>
      </c>
      <c r="D545" s="804">
        <f t="shared" si="28"/>
        <v>5.8839500259711315</v>
      </c>
    </row>
    <row r="546" spans="1:4" ht="15" customHeight="1">
      <c r="A546" s="909" t="s">
        <v>1613</v>
      </c>
      <c r="B546" s="804">
        <f t="shared" si="26"/>
        <v>3.0760985429587016</v>
      </c>
      <c r="C546" s="804">
        <f t="shared" si="27"/>
        <v>1.0790166972663329</v>
      </c>
      <c r="D546" s="804">
        <f t="shared" si="28"/>
        <v>2.7317553289436591</v>
      </c>
    </row>
    <row r="547" spans="1:4" ht="15" customHeight="1">
      <c r="A547" s="909" t="s">
        <v>1614</v>
      </c>
      <c r="B547" s="804">
        <f t="shared" si="26"/>
        <v>0.84137220845387184</v>
      </c>
      <c r="C547" s="804">
        <f t="shared" si="27"/>
        <v>0.26682916269327683</v>
      </c>
      <c r="D547" s="804">
        <f t="shared" si="28"/>
        <v>0.74230766615985988</v>
      </c>
    </row>
    <row r="548" spans="1:4" ht="15" customHeight="1">
      <c r="A548" s="909" t="s">
        <v>1615</v>
      </c>
      <c r="B548" s="804">
        <f t="shared" si="26"/>
        <v>0.28880810804661622</v>
      </c>
      <c r="C548" s="804">
        <f t="shared" si="27"/>
        <v>9.4552088382717628E-2</v>
      </c>
      <c r="D548" s="804">
        <f t="shared" si="28"/>
        <v>0.25531386628726271</v>
      </c>
    </row>
    <row r="549" spans="1:4" ht="15" customHeight="1">
      <c r="A549" s="907" t="s">
        <v>966</v>
      </c>
      <c r="B549" s="1302">
        <f>SUM(B550:B560)</f>
        <v>99.999999999999972</v>
      </c>
      <c r="C549" s="1302">
        <f>SUM(C550:C560)</f>
        <v>100</v>
      </c>
      <c r="D549" s="1302">
        <f>SUM(D550:D560)</f>
        <v>100</v>
      </c>
    </row>
    <row r="550" spans="1:4" ht="15" customHeight="1">
      <c r="A550" s="909" t="s">
        <v>1605</v>
      </c>
      <c r="B550" s="804">
        <f t="shared" ref="B550:B560" si="29">B340/$B$339*100</f>
        <v>2.3898937244603697</v>
      </c>
      <c r="C550" s="804">
        <f t="shared" ref="C550:C560" si="30">C340/$C$339*100</f>
        <v>0.89438984030893554</v>
      </c>
      <c r="D550" s="804">
        <f t="shared" ref="D550:D560" si="31">D340/$D$339*100</f>
        <v>2.0353932335856797</v>
      </c>
    </row>
    <row r="551" spans="1:4" ht="15" customHeight="1">
      <c r="A551" s="909" t="s">
        <v>1606</v>
      </c>
      <c r="B551" s="804">
        <f t="shared" si="29"/>
        <v>19.370136745114376</v>
      </c>
      <c r="C551" s="804">
        <f t="shared" si="30"/>
        <v>16.312125540825701</v>
      </c>
      <c r="D551" s="804">
        <f t="shared" si="31"/>
        <v>18.645252988870741</v>
      </c>
    </row>
    <row r="552" spans="1:4" ht="15" customHeight="1">
      <c r="A552" s="909" t="s">
        <v>1607</v>
      </c>
      <c r="B552" s="804">
        <f t="shared" si="29"/>
        <v>24.114110944509324</v>
      </c>
      <c r="C552" s="804">
        <f t="shared" si="30"/>
        <v>35.955948529099878</v>
      </c>
      <c r="D552" s="804">
        <f t="shared" si="31"/>
        <v>26.921149616279589</v>
      </c>
    </row>
    <row r="553" spans="1:4" ht="15" customHeight="1">
      <c r="A553" s="909" t="s">
        <v>1608</v>
      </c>
      <c r="B553" s="804">
        <f t="shared" si="29"/>
        <v>17.843507302430972</v>
      </c>
      <c r="C553" s="804">
        <f t="shared" si="30"/>
        <v>22.955496339315502</v>
      </c>
      <c r="D553" s="804">
        <f t="shared" si="31"/>
        <v>19.055274548324732</v>
      </c>
    </row>
    <row r="554" spans="1:4" ht="15" customHeight="1">
      <c r="A554" s="909" t="s">
        <v>1609</v>
      </c>
      <c r="B554" s="804">
        <f t="shared" si="29"/>
        <v>13.220860003019874</v>
      </c>
      <c r="C554" s="804">
        <f t="shared" si="30"/>
        <v>13.341074909059071</v>
      </c>
      <c r="D554" s="804">
        <f t="shared" si="31"/>
        <v>13.249356246762853</v>
      </c>
    </row>
    <row r="555" spans="1:4" ht="15" customHeight="1">
      <c r="A555" s="909" t="s">
        <v>1610</v>
      </c>
      <c r="B555" s="804">
        <f t="shared" si="29"/>
        <v>8.7080093161014691</v>
      </c>
      <c r="C555" s="804">
        <f t="shared" si="30"/>
        <v>6.0370709330246406</v>
      </c>
      <c r="D555" s="804">
        <f t="shared" si="31"/>
        <v>8.0748789190954877</v>
      </c>
    </row>
    <row r="556" spans="1:4" ht="15" customHeight="1">
      <c r="A556" s="909" t="s">
        <v>1611</v>
      </c>
      <c r="B556" s="804">
        <f t="shared" si="29"/>
        <v>5.9507145622108064</v>
      </c>
      <c r="C556" s="804">
        <f t="shared" si="30"/>
        <v>2.8215892033209533</v>
      </c>
      <c r="D556" s="804">
        <f t="shared" si="31"/>
        <v>5.2089736095523591</v>
      </c>
    </row>
    <row r="557" spans="1:4" ht="15" customHeight="1">
      <c r="A557" s="909" t="s">
        <v>1612</v>
      </c>
      <c r="B557" s="804">
        <f t="shared" si="29"/>
        <v>3.9611931289967894</v>
      </c>
      <c r="C557" s="804">
        <f t="shared" si="30"/>
        <v>0.91568239565672993</v>
      </c>
      <c r="D557" s="804">
        <f t="shared" si="31"/>
        <v>3.2392725366301676</v>
      </c>
    </row>
    <row r="558" spans="1:4" ht="15" customHeight="1">
      <c r="A558" s="909" t="s">
        <v>1613</v>
      </c>
      <c r="B558" s="804">
        <f t="shared" si="29"/>
        <v>2.5350443350140415</v>
      </c>
      <c r="C558" s="804">
        <f t="shared" si="30"/>
        <v>0.52173085886989867</v>
      </c>
      <c r="D558" s="804">
        <f t="shared" si="31"/>
        <v>2.0578000943662142</v>
      </c>
    </row>
    <row r="559" spans="1:4" ht="15" customHeight="1">
      <c r="A559" s="909" t="s">
        <v>1614</v>
      </c>
      <c r="B559" s="804">
        <f t="shared" si="29"/>
        <v>1.2423651154439042</v>
      </c>
      <c r="C559" s="804">
        <f t="shared" si="30"/>
        <v>0.14906413552263509</v>
      </c>
      <c r="D559" s="804">
        <f t="shared" si="31"/>
        <v>0.98320448191884724</v>
      </c>
    </row>
    <row r="560" spans="1:4" ht="15" customHeight="1">
      <c r="A560" s="909" t="s">
        <v>1615</v>
      </c>
      <c r="B560" s="804">
        <f t="shared" si="29"/>
        <v>0.66416482269806454</v>
      </c>
      <c r="C560" s="804">
        <f t="shared" si="30"/>
        <v>9.5827314996051599E-2</v>
      </c>
      <c r="D560" s="804">
        <f t="shared" si="31"/>
        <v>0.52944372461333344</v>
      </c>
    </row>
    <row r="561" spans="1:11" ht="15" customHeight="1">
      <c r="A561" s="907" t="s">
        <v>967</v>
      </c>
      <c r="B561" s="1302">
        <f>SUM(B562:B572)</f>
        <v>100</v>
      </c>
      <c r="C561" s="1302">
        <f>SUM(C562:C572)</f>
        <v>99.999999999999986</v>
      </c>
      <c r="D561" s="1302">
        <f>SUM(D562:D572)</f>
        <v>100</v>
      </c>
    </row>
    <row r="562" spans="1:11" ht="15" customHeight="1">
      <c r="A562" s="909" t="s">
        <v>1605</v>
      </c>
      <c r="B562" s="804">
        <f t="shared" ref="B562:B572" si="32">B352/$B$351*100</f>
        <v>0.3560509299291616</v>
      </c>
      <c r="C562" s="804">
        <f t="shared" ref="C562:C572" si="33">C352/$C$351*100</f>
        <v>1.4538016714335631</v>
      </c>
      <c r="D562" s="804">
        <f t="shared" ref="D562:D572" si="34">D352/$D$351*100</f>
        <v>0.53778572372016253</v>
      </c>
    </row>
    <row r="563" spans="1:11" ht="15" customHeight="1">
      <c r="A563" s="909" t="s">
        <v>1606</v>
      </c>
      <c r="B563" s="804">
        <f t="shared" si="32"/>
        <v>8.4060073195004659</v>
      </c>
      <c r="C563" s="804">
        <f t="shared" si="33"/>
        <v>16.15871026560275</v>
      </c>
      <c r="D563" s="804">
        <f t="shared" si="34"/>
        <v>9.6894825365628776</v>
      </c>
    </row>
    <row r="564" spans="1:11" ht="15" customHeight="1">
      <c r="A564" s="909" t="s">
        <v>1607</v>
      </c>
      <c r="B564" s="804">
        <f t="shared" si="32"/>
        <v>18.239894826991055</v>
      </c>
      <c r="C564" s="804">
        <f t="shared" si="33"/>
        <v>24.144878397000141</v>
      </c>
      <c r="D564" s="804">
        <f t="shared" si="34"/>
        <v>19.217476468124069</v>
      </c>
    </row>
    <row r="565" spans="1:11" ht="15" customHeight="1">
      <c r="A565" s="909" t="s">
        <v>1608</v>
      </c>
      <c r="B565" s="804">
        <f t="shared" si="32"/>
        <v>20.564460373165034</v>
      </c>
      <c r="C565" s="804">
        <f t="shared" si="33"/>
        <v>21.552976744497236</v>
      </c>
      <c r="D565" s="804">
        <f t="shared" si="34"/>
        <v>20.728111202183737</v>
      </c>
    </row>
    <row r="566" spans="1:11" ht="15" customHeight="1">
      <c r="A566" s="909" t="s">
        <v>1609</v>
      </c>
      <c r="B566" s="804">
        <f t="shared" si="32"/>
        <v>17.471478443003878</v>
      </c>
      <c r="C566" s="804">
        <f t="shared" si="33"/>
        <v>15.417171964028501</v>
      </c>
      <c r="D566" s="804">
        <f t="shared" si="34"/>
        <v>17.131383965974909</v>
      </c>
    </row>
    <row r="567" spans="1:11" ht="15" customHeight="1">
      <c r="A567" s="909" t="s">
        <v>1610</v>
      </c>
      <c r="B567" s="804">
        <f t="shared" si="32"/>
        <v>13.747845459269199</v>
      </c>
      <c r="C567" s="804">
        <f t="shared" si="33"/>
        <v>10.090852503967939</v>
      </c>
      <c r="D567" s="804">
        <f t="shared" si="34"/>
        <v>13.142423084681671</v>
      </c>
    </row>
    <row r="568" spans="1:11" ht="15" customHeight="1">
      <c r="A568" s="909" t="s">
        <v>1611</v>
      </c>
      <c r="B568" s="804">
        <f t="shared" si="32"/>
        <v>10.338534977178151</v>
      </c>
      <c r="C568" s="804">
        <f t="shared" si="33"/>
        <v>6.1305796543786411</v>
      </c>
      <c r="D568" s="804">
        <f t="shared" si="34"/>
        <v>9.6418996992800992</v>
      </c>
    </row>
    <row r="569" spans="1:11" ht="15" customHeight="1">
      <c r="A569" s="909" t="s">
        <v>1612</v>
      </c>
      <c r="B569" s="804">
        <f t="shared" si="32"/>
        <v>6.6923244772842407</v>
      </c>
      <c r="C569" s="804">
        <f t="shared" si="33"/>
        <v>3.5080490207614079</v>
      </c>
      <c r="D569" s="804">
        <f t="shared" si="34"/>
        <v>6.1651614141358104</v>
      </c>
      <c r="G569" s="1271"/>
      <c r="H569" s="1271"/>
      <c r="I569" s="1271"/>
      <c r="J569" s="1271"/>
      <c r="K569" s="1271"/>
    </row>
    <row r="570" spans="1:11" ht="15" customHeight="1">
      <c r="A570" s="909" t="s">
        <v>1613</v>
      </c>
      <c r="B570" s="804">
        <f t="shared" si="32"/>
        <v>3.128700397944125</v>
      </c>
      <c r="C570" s="804">
        <f t="shared" si="33"/>
        <v>1.1638630434737749</v>
      </c>
      <c r="D570" s="804">
        <f t="shared" si="34"/>
        <v>2.8034177104023539</v>
      </c>
      <c r="G570" s="1271"/>
      <c r="H570" s="1271"/>
      <c r="I570" s="1271"/>
      <c r="J570" s="1271"/>
      <c r="K570" s="1271"/>
    </row>
    <row r="571" spans="1:11" ht="15" customHeight="1">
      <c r="A571" s="909" t="s">
        <v>1614</v>
      </c>
      <c r="B571" s="804">
        <f t="shared" si="32"/>
        <v>0.80238725937861999</v>
      </c>
      <c r="C571" s="804">
        <f t="shared" si="33"/>
        <v>0.28475879875795851</v>
      </c>
      <c r="D571" s="804">
        <f t="shared" si="34"/>
        <v>0.71669284989698301</v>
      </c>
    </row>
    <row r="572" spans="1:11" ht="15" customHeight="1">
      <c r="A572" s="913" t="s">
        <v>1615</v>
      </c>
      <c r="B572" s="806">
        <f t="shared" si="32"/>
        <v>0.25231553635605469</v>
      </c>
      <c r="C572" s="806">
        <f t="shared" si="33"/>
        <v>9.4357936098067419E-2</v>
      </c>
      <c r="D572" s="806">
        <f t="shared" si="34"/>
        <v>0.22616534503733488</v>
      </c>
    </row>
    <row r="573" spans="1:11" s="1271" customFormat="1" ht="15" customHeight="1">
      <c r="A573" s="1278" t="s">
        <v>1601</v>
      </c>
      <c r="G573" s="844"/>
      <c r="H573" s="844"/>
      <c r="I573" s="844"/>
      <c r="J573" s="844"/>
      <c r="K573" s="844"/>
    </row>
    <row r="574" spans="1:11" s="1271" customFormat="1" ht="15" customHeight="1">
      <c r="A574" s="2638" t="s">
        <v>1616</v>
      </c>
      <c r="B574" s="2638"/>
      <c r="C574" s="2638"/>
      <c r="D574" s="2638"/>
      <c r="G574" s="844"/>
      <c r="H574" s="844"/>
      <c r="I574" s="844"/>
      <c r="J574" s="844"/>
      <c r="K574" s="844"/>
    </row>
    <row r="575" spans="1:11" ht="15" customHeight="1">
      <c r="A575" s="2638"/>
      <c r="B575" s="2638"/>
      <c r="C575" s="2638"/>
      <c r="D575" s="2638"/>
    </row>
    <row r="576" spans="1:11" ht="15" customHeight="1">
      <c r="A576" s="2650"/>
      <c r="B576" s="2651"/>
      <c r="C576" s="2651"/>
      <c r="D576" s="2651"/>
      <c r="E576" s="2651"/>
    </row>
    <row r="577" spans="1:4" ht="34.5" customHeight="1">
      <c r="A577" s="2639" t="s">
        <v>1628</v>
      </c>
      <c r="B577" s="2639"/>
      <c r="C577" s="2639"/>
      <c r="D577" s="2639"/>
    </row>
    <row r="578" spans="1:4" ht="15" customHeight="1">
      <c r="A578" s="1264" t="s">
        <v>1604</v>
      </c>
      <c r="B578" s="1281" t="s">
        <v>957</v>
      </c>
      <c r="C578" s="1281" t="s">
        <v>958</v>
      </c>
      <c r="D578" s="1265" t="s">
        <v>14</v>
      </c>
    </row>
    <row r="579" spans="1:4" ht="15" customHeight="1">
      <c r="A579" s="1294" t="s">
        <v>9</v>
      </c>
      <c r="B579" s="1302">
        <f>SUM(B580:B590)</f>
        <v>99.999999999999972</v>
      </c>
      <c r="C579" s="1302">
        <f>SUM(C580:C590)</f>
        <v>99.999999999999986</v>
      </c>
      <c r="D579" s="1302">
        <f>SUM(D580:D590)</f>
        <v>100</v>
      </c>
    </row>
    <row r="580" spans="1:4" ht="15" customHeight="1">
      <c r="A580" s="909" t="s">
        <v>1605</v>
      </c>
      <c r="B580" s="804">
        <f t="shared" ref="B580:B590" si="35">B370/$B$369*100</f>
        <v>1.0601753855577261</v>
      </c>
      <c r="C580" s="804">
        <f t="shared" ref="C580:C590" si="36">C370/$C$369*100</f>
        <v>1.840662148907505</v>
      </c>
      <c r="D580" s="804">
        <f t="shared" ref="D580:D590" si="37">D370/$D$369*100</f>
        <v>1.1807115592665922</v>
      </c>
    </row>
    <row r="581" spans="1:4" ht="15" customHeight="1">
      <c r="A581" s="909" t="s">
        <v>1606</v>
      </c>
      <c r="B581" s="804">
        <f t="shared" si="35"/>
        <v>10.387454028301105</v>
      </c>
      <c r="C581" s="804">
        <f t="shared" si="36"/>
        <v>19.762860858966285</v>
      </c>
      <c r="D581" s="804">
        <f t="shared" si="37"/>
        <v>11.835365407966489</v>
      </c>
    </row>
    <row r="582" spans="1:4" ht="15" customHeight="1">
      <c r="A582" s="909" t="s">
        <v>1607</v>
      </c>
      <c r="B582" s="804">
        <f t="shared" si="35"/>
        <v>19.771171020024838</v>
      </c>
      <c r="C582" s="804">
        <f t="shared" si="36"/>
        <v>26.958721274099151</v>
      </c>
      <c r="D582" s="804">
        <f t="shared" si="37"/>
        <v>20.881196002700992</v>
      </c>
    </row>
    <row r="583" spans="1:4" ht="15" customHeight="1">
      <c r="A583" s="909" t="s">
        <v>1608</v>
      </c>
      <c r="B583" s="804">
        <f t="shared" si="35"/>
        <v>20.337005068305217</v>
      </c>
      <c r="C583" s="804">
        <f t="shared" si="36"/>
        <v>21.16361541221913</v>
      </c>
      <c r="D583" s="804">
        <f t="shared" si="37"/>
        <v>20.464664437665849</v>
      </c>
    </row>
    <row r="584" spans="1:4" ht="15" customHeight="1">
      <c r="A584" s="909" t="s">
        <v>1609</v>
      </c>
      <c r="B584" s="804">
        <f t="shared" si="35"/>
        <v>17.116933695274458</v>
      </c>
      <c r="C584" s="804">
        <f t="shared" si="36"/>
        <v>14.140223987232522</v>
      </c>
      <c r="D584" s="804">
        <f t="shared" si="37"/>
        <v>16.657219046291218</v>
      </c>
    </row>
    <row r="585" spans="1:4" ht="15" customHeight="1">
      <c r="A585" s="909" t="s">
        <v>1610</v>
      </c>
      <c r="B585" s="804">
        <f t="shared" si="35"/>
        <v>13.092741479019246</v>
      </c>
      <c r="C585" s="804">
        <f t="shared" si="36"/>
        <v>8.2520892594623767</v>
      </c>
      <c r="D585" s="804">
        <f t="shared" si="37"/>
        <v>12.34516480738359</v>
      </c>
    </row>
    <row r="586" spans="1:4" ht="15" customHeight="1">
      <c r="A586" s="909" t="s">
        <v>1611</v>
      </c>
      <c r="B586" s="804">
        <f t="shared" si="35"/>
        <v>9.4158475288234929</v>
      </c>
      <c r="C586" s="804">
        <f t="shared" si="36"/>
        <v>4.5844782980412822</v>
      </c>
      <c r="D586" s="804">
        <f t="shared" si="37"/>
        <v>8.6697044957836749</v>
      </c>
    </row>
    <row r="587" spans="1:4" ht="15" customHeight="1">
      <c r="A587" s="909" t="s">
        <v>1612</v>
      </c>
      <c r="B587" s="804">
        <f t="shared" si="35"/>
        <v>5.5727082807110069</v>
      </c>
      <c r="C587" s="804">
        <f t="shared" si="36"/>
        <v>2.2140189888790345</v>
      </c>
      <c r="D587" s="804">
        <f t="shared" si="37"/>
        <v>5.0540017825036383</v>
      </c>
    </row>
    <row r="588" spans="1:4" ht="15" customHeight="1">
      <c r="A588" s="909" t="s">
        <v>1613</v>
      </c>
      <c r="B588" s="804">
        <f t="shared" si="35"/>
        <v>2.4958031870718727</v>
      </c>
      <c r="C588" s="804">
        <f t="shared" si="36"/>
        <v>0.84135935835398246</v>
      </c>
      <c r="D588" s="804">
        <f t="shared" si="37"/>
        <v>2.2402955499224522</v>
      </c>
    </row>
    <row r="589" spans="1:4" ht="15" customHeight="1">
      <c r="A589" s="909" t="s">
        <v>1614</v>
      </c>
      <c r="B589" s="804">
        <f t="shared" si="35"/>
        <v>0.58682539921367294</v>
      </c>
      <c r="C589" s="804">
        <f t="shared" si="36"/>
        <v>0.1923691881394119</v>
      </c>
      <c r="D589" s="804">
        <f t="shared" si="37"/>
        <v>0.52590669487264852</v>
      </c>
    </row>
    <row r="590" spans="1:4" ht="15" customHeight="1">
      <c r="A590" s="909" t="s">
        <v>1615</v>
      </c>
      <c r="B590" s="804">
        <f t="shared" si="35"/>
        <v>0.16333492769734942</v>
      </c>
      <c r="C590" s="804">
        <f t="shared" si="36"/>
        <v>4.9601225699313564E-2</v>
      </c>
      <c r="D590" s="804">
        <f t="shared" si="37"/>
        <v>0.14577021564284928</v>
      </c>
    </row>
    <row r="591" spans="1:4" ht="15" customHeight="1">
      <c r="A591" s="907" t="s">
        <v>966</v>
      </c>
      <c r="B591" s="1302">
        <f>SUM(B592:B602)</f>
        <v>100</v>
      </c>
      <c r="C591" s="1302">
        <f>SUM(C592:C602)</f>
        <v>100.00000000000003</v>
      </c>
      <c r="D591" s="1302">
        <f>SUM(D592:D602)</f>
        <v>100</v>
      </c>
    </row>
    <row r="592" spans="1:4" ht="15" customHeight="1">
      <c r="A592" s="909" t="s">
        <v>1605</v>
      </c>
      <c r="B592" s="804">
        <f t="shared" ref="B592:B602" si="38">B382/$B$381*100</f>
        <v>6.2726969842940559</v>
      </c>
      <c r="C592" s="804">
        <f t="shared" ref="C592:C602" si="39">C382/$C$381*100</f>
        <v>0.67582792969028604</v>
      </c>
      <c r="D592" s="804">
        <f t="shared" ref="D592:D602" si="40">D382/$D$381*100</f>
        <v>5.2012470642142459</v>
      </c>
    </row>
    <row r="593" spans="1:4" ht="15" customHeight="1">
      <c r="A593" s="909" t="s">
        <v>1606</v>
      </c>
      <c r="B593" s="804">
        <f t="shared" si="38"/>
        <v>24.386029150590787</v>
      </c>
      <c r="C593" s="804">
        <f t="shared" si="39"/>
        <v>14.108045075498573</v>
      </c>
      <c r="D593" s="804">
        <f t="shared" si="40"/>
        <v>22.418438858875671</v>
      </c>
    </row>
    <row r="594" spans="1:4" ht="15" customHeight="1">
      <c r="A594" s="909" t="s">
        <v>1607</v>
      </c>
      <c r="B594" s="804">
        <f t="shared" si="38"/>
        <v>24.955047645364022</v>
      </c>
      <c r="C594" s="804">
        <f t="shared" si="39"/>
        <v>39.345143221501921</v>
      </c>
      <c r="D594" s="804">
        <f t="shared" si="40"/>
        <v>27.709849768581691</v>
      </c>
    </row>
    <row r="595" spans="1:4" ht="15" customHeight="1">
      <c r="A595" s="909" t="s">
        <v>1608</v>
      </c>
      <c r="B595" s="804">
        <f t="shared" si="38"/>
        <v>15.761828598213148</v>
      </c>
      <c r="C595" s="804">
        <f t="shared" si="39"/>
        <v>25.321865650398649</v>
      </c>
      <c r="D595" s="804">
        <f t="shared" si="40"/>
        <v>17.591976996467807</v>
      </c>
    </row>
    <row r="596" spans="1:4" ht="15" customHeight="1">
      <c r="A596" s="909" t="s">
        <v>1609</v>
      </c>
      <c r="B596" s="804">
        <f t="shared" si="38"/>
        <v>10.694423518258413</v>
      </c>
      <c r="C596" s="804">
        <f t="shared" si="39"/>
        <v>12.692664770375167</v>
      </c>
      <c r="D596" s="804">
        <f t="shared" si="40"/>
        <v>11.076961578197396</v>
      </c>
    </row>
    <row r="597" spans="1:4" ht="15" customHeight="1">
      <c r="A597" s="909" t="s">
        <v>1610</v>
      </c>
      <c r="B597" s="804">
        <f t="shared" si="38"/>
        <v>6.1961203461616092</v>
      </c>
      <c r="C597" s="804">
        <f t="shared" si="39"/>
        <v>4.7518675188035484</v>
      </c>
      <c r="D597" s="804">
        <f t="shared" si="40"/>
        <v>5.9196363760435355</v>
      </c>
    </row>
    <row r="598" spans="1:4" ht="15" customHeight="1">
      <c r="A598" s="909" t="s">
        <v>1611</v>
      </c>
      <c r="B598" s="804">
        <f t="shared" si="38"/>
        <v>4.6774049504895467</v>
      </c>
      <c r="C598" s="804">
        <f t="shared" si="39"/>
        <v>1.7740497031371361</v>
      </c>
      <c r="D598" s="804">
        <f t="shared" si="40"/>
        <v>4.1215942432191639</v>
      </c>
    </row>
    <row r="599" spans="1:4" ht="15" customHeight="1">
      <c r="A599" s="909" t="s">
        <v>1612</v>
      </c>
      <c r="B599" s="804">
        <f t="shared" si="38"/>
        <v>3.0510505045474408</v>
      </c>
      <c r="C599" s="804">
        <f t="shared" si="39"/>
        <v>0.71806526121564518</v>
      </c>
      <c r="D599" s="804">
        <f t="shared" si="40"/>
        <v>2.6044299336303682</v>
      </c>
    </row>
    <row r="600" spans="1:4" ht="15" customHeight="1">
      <c r="A600" s="909" t="s">
        <v>1613</v>
      </c>
      <c r="B600" s="804">
        <f t="shared" si="38"/>
        <v>2.2177233498108717</v>
      </c>
      <c r="C600" s="804">
        <f t="shared" si="39"/>
        <v>0.42239525082715096</v>
      </c>
      <c r="D600" s="804">
        <f t="shared" si="40"/>
        <v>1.8740304512623762</v>
      </c>
    </row>
    <row r="601" spans="1:4" ht="15" customHeight="1">
      <c r="A601" s="909" t="s">
        <v>1614</v>
      </c>
      <c r="B601" s="804">
        <f t="shared" si="38"/>
        <v>1.2321132982388361</v>
      </c>
      <c r="C601" s="804">
        <f t="shared" si="39"/>
        <v>0.1689560327516752</v>
      </c>
      <c r="D601" s="804">
        <f t="shared" si="40"/>
        <v>1.0285852621127287</v>
      </c>
    </row>
    <row r="602" spans="1:4" ht="15" customHeight="1">
      <c r="A602" s="909" t="s">
        <v>1615</v>
      </c>
      <c r="B602" s="804">
        <f t="shared" si="38"/>
        <v>0.55556165403128432</v>
      </c>
      <c r="C602" s="804">
        <f t="shared" si="39"/>
        <v>2.1119585800263418E-2</v>
      </c>
      <c r="D602" s="804">
        <f t="shared" si="40"/>
        <v>0.45324946739500882</v>
      </c>
    </row>
    <row r="603" spans="1:4" ht="15" customHeight="1">
      <c r="A603" s="907" t="s">
        <v>967</v>
      </c>
      <c r="B603" s="1302">
        <f>SUM(B604:B614)</f>
        <v>99.999999999999972</v>
      </c>
      <c r="C603" s="1302">
        <f>SUM(C604:C614)</f>
        <v>99.999999999999986</v>
      </c>
      <c r="D603" s="1302">
        <f>SUM(D604:D614)</f>
        <v>100.00000000000001</v>
      </c>
    </row>
    <row r="604" spans="1:4" ht="15" customHeight="1">
      <c r="A604" s="909" t="s">
        <v>1605</v>
      </c>
      <c r="B604" s="804">
        <f t="shared" ref="B604:B614" si="41">B394/$B$393*100</f>
        <v>0.44040451369152184</v>
      </c>
      <c r="C604" s="804">
        <f t="shared" ref="C604:C614" si="42">C394/$C$393*100</f>
        <v>2.0267555812681421</v>
      </c>
      <c r="D604" s="804">
        <f t="shared" ref="D604:D614" si="43">D394/$D$393*100</f>
        <v>0.67805791853946673</v>
      </c>
    </row>
    <row r="605" spans="1:4" ht="15" customHeight="1">
      <c r="A605" s="909" t="s">
        <v>1606</v>
      </c>
      <c r="B605" s="804">
        <f t="shared" si="41"/>
        <v>8.7230179307069342</v>
      </c>
      <c r="C605" s="804">
        <f t="shared" si="42"/>
        <v>20.666271886176482</v>
      </c>
      <c r="D605" s="804">
        <f t="shared" si="43"/>
        <v>10.512253003254287</v>
      </c>
    </row>
    <row r="606" spans="1:4" ht="15" customHeight="1">
      <c r="A606" s="909" t="s">
        <v>1607</v>
      </c>
      <c r="B606" s="804">
        <f t="shared" si="41"/>
        <v>19.154806046781914</v>
      </c>
      <c r="C606" s="804">
        <f t="shared" si="42"/>
        <v>24.979871634526983</v>
      </c>
      <c r="D606" s="804">
        <f t="shared" si="43"/>
        <v>20.027467022454218</v>
      </c>
    </row>
    <row r="607" spans="1:4" ht="15" customHeight="1">
      <c r="A607" s="909" t="s">
        <v>1608</v>
      </c>
      <c r="B607" s="804">
        <f t="shared" si="41"/>
        <v>20.880995353256392</v>
      </c>
      <c r="C607" s="804">
        <f t="shared" si="42"/>
        <v>20.499295076611816</v>
      </c>
      <c r="D607" s="804">
        <f t="shared" si="43"/>
        <v>20.823812317149155</v>
      </c>
    </row>
    <row r="608" spans="1:4" ht="15" customHeight="1">
      <c r="A608" s="909" t="s">
        <v>1609</v>
      </c>
      <c r="B608" s="804">
        <f t="shared" si="41"/>
        <v>17.880572685843592</v>
      </c>
      <c r="C608" s="804">
        <f t="shared" si="42"/>
        <v>14.37148544810486</v>
      </c>
      <c r="D608" s="804">
        <f t="shared" si="43"/>
        <v>17.354871567722839</v>
      </c>
    </row>
    <row r="609" spans="1:11" ht="15" customHeight="1">
      <c r="A609" s="909" t="s">
        <v>1610</v>
      </c>
      <c r="B609" s="804">
        <f t="shared" si="41"/>
        <v>13.912752449041568</v>
      </c>
      <c r="C609" s="804">
        <f t="shared" si="42"/>
        <v>8.8112832348765373</v>
      </c>
      <c r="D609" s="804">
        <f t="shared" si="43"/>
        <v>13.148494427438964</v>
      </c>
    </row>
    <row r="610" spans="1:11" ht="15" customHeight="1">
      <c r="A610" s="909" t="s">
        <v>1611</v>
      </c>
      <c r="B610" s="804">
        <f t="shared" si="41"/>
        <v>9.9792502183728171</v>
      </c>
      <c r="C610" s="804">
        <f t="shared" si="42"/>
        <v>5.0334712062180866</v>
      </c>
      <c r="D610" s="804">
        <f t="shared" si="43"/>
        <v>9.2383163570809153</v>
      </c>
    </row>
    <row r="611" spans="1:11" ht="15" customHeight="1">
      <c r="A611" s="909" t="s">
        <v>1612</v>
      </c>
      <c r="B611" s="804">
        <f t="shared" si="41"/>
        <v>5.8725343838507955</v>
      </c>
      <c r="C611" s="804">
        <f t="shared" si="42"/>
        <v>2.4530119367516079</v>
      </c>
      <c r="D611" s="804">
        <f t="shared" si="43"/>
        <v>5.3602510884838033</v>
      </c>
      <c r="G611" s="1271"/>
      <c r="H611" s="1271"/>
      <c r="I611" s="1271"/>
      <c r="J611" s="1271"/>
      <c r="K611" s="1271"/>
    </row>
    <row r="612" spans="1:11" ht="15" customHeight="1">
      <c r="A612" s="909" t="s">
        <v>1613</v>
      </c>
      <c r="B612" s="804">
        <f t="shared" si="41"/>
        <v>2.5288669892879536</v>
      </c>
      <c r="C612" s="804">
        <f t="shared" si="42"/>
        <v>0.90829289062776264</v>
      </c>
      <c r="D612" s="804">
        <f t="shared" si="43"/>
        <v>2.2860865857399975</v>
      </c>
      <c r="G612" s="1271"/>
      <c r="H612" s="1271"/>
      <c r="I612" s="1271"/>
      <c r="J612" s="1271"/>
      <c r="K612" s="1271"/>
    </row>
    <row r="613" spans="1:11" ht="15" customHeight="1">
      <c r="A613" s="909" t="s">
        <v>1614</v>
      </c>
      <c r="B613" s="804">
        <f t="shared" si="41"/>
        <v>0.51010041377083259</v>
      </c>
      <c r="C613" s="804">
        <f t="shared" si="42"/>
        <v>0.1961096641458816</v>
      </c>
      <c r="D613" s="804">
        <f t="shared" si="43"/>
        <v>0.4630610337342797</v>
      </c>
    </row>
    <row r="614" spans="1:11" ht="15" customHeight="1">
      <c r="A614" s="913" t="s">
        <v>1615</v>
      </c>
      <c r="B614" s="806">
        <f t="shared" si="41"/>
        <v>0.11669901539568296</v>
      </c>
      <c r="C614" s="806">
        <f t="shared" si="42"/>
        <v>5.4151440691826189E-2</v>
      </c>
      <c r="D614" s="806">
        <f t="shared" si="43"/>
        <v>0.10732867840208128</v>
      </c>
    </row>
    <row r="615" spans="1:11" s="1271" customFormat="1" ht="15" customHeight="1">
      <c r="A615" s="1278" t="s">
        <v>1601</v>
      </c>
      <c r="G615" s="844"/>
      <c r="H615" s="844"/>
      <c r="I615" s="844"/>
      <c r="J615" s="844"/>
      <c r="K615" s="844"/>
    </row>
    <row r="616" spans="1:11" s="1271" customFormat="1" ht="15" customHeight="1">
      <c r="A616" s="2638" t="s">
        <v>1616</v>
      </c>
      <c r="B616" s="2638"/>
      <c r="C616" s="2638"/>
      <c r="D616" s="2638"/>
      <c r="E616" s="1285"/>
      <c r="G616" s="844"/>
      <c r="H616" s="844"/>
      <c r="I616" s="844"/>
      <c r="J616" s="844"/>
      <c r="K616" s="844"/>
    </row>
    <row r="617" spans="1:11" ht="15" customHeight="1">
      <c r="A617" s="2638"/>
      <c r="B617" s="2638"/>
      <c r="C617" s="2638"/>
      <c r="D617" s="2638"/>
      <c r="E617" s="1285"/>
    </row>
    <row r="618" spans="1:11" ht="15" customHeight="1">
      <c r="A618" s="1299"/>
      <c r="B618" s="1299"/>
      <c r="C618" s="1299"/>
      <c r="D618" s="1299"/>
      <c r="E618" s="1299"/>
    </row>
    <row r="619" spans="1:11" ht="33.75" customHeight="1">
      <c r="A619" s="2639" t="s">
        <v>1629</v>
      </c>
      <c r="B619" s="2639"/>
      <c r="C619" s="2639"/>
      <c r="D619" s="2639"/>
    </row>
    <row r="620" spans="1:11" ht="15" customHeight="1">
      <c r="A620" s="1264" t="s">
        <v>1604</v>
      </c>
      <c r="B620" s="1281" t="s">
        <v>957</v>
      </c>
      <c r="C620" s="1281" t="s">
        <v>958</v>
      </c>
      <c r="D620" s="1265" t="s">
        <v>14</v>
      </c>
    </row>
    <row r="621" spans="1:11" ht="15" customHeight="1">
      <c r="A621" s="1294" t="s">
        <v>9</v>
      </c>
      <c r="B621" s="1302">
        <f>SUM(B622:B632)</f>
        <v>100.00000000000001</v>
      </c>
      <c r="C621" s="1302">
        <f>SUM(C622:C632)</f>
        <v>100</v>
      </c>
      <c r="D621" s="1302">
        <f>SUM(D622:D632)</f>
        <v>100.00000000000003</v>
      </c>
    </row>
    <row r="622" spans="1:11" ht="15" customHeight="1">
      <c r="A622" s="909" t="s">
        <v>1605</v>
      </c>
      <c r="B622" s="804">
        <f t="shared" ref="B622:B632" si="44">B412/$B$411*100</f>
        <v>0.4134946316013195</v>
      </c>
      <c r="C622" s="804">
        <f t="shared" ref="C622:C632" si="45">C412/$C$411*100</f>
        <v>2.0504996181870143</v>
      </c>
      <c r="D622" s="804">
        <f t="shared" ref="D622:D632" si="46">D412/$D$411*100</f>
        <v>0.52255400537856844</v>
      </c>
    </row>
    <row r="623" spans="1:11" ht="15" customHeight="1">
      <c r="A623" s="909" t="s">
        <v>1606</v>
      </c>
      <c r="B623" s="804">
        <f t="shared" si="44"/>
        <v>8.3976238891535466</v>
      </c>
      <c r="C623" s="804">
        <f t="shared" si="45"/>
        <v>18.573672720800804</v>
      </c>
      <c r="D623" s="804">
        <f t="shared" si="46"/>
        <v>9.0755653262293468</v>
      </c>
    </row>
    <row r="624" spans="1:11" ht="15" customHeight="1">
      <c r="A624" s="909" t="s">
        <v>1607</v>
      </c>
      <c r="B624" s="804">
        <f t="shared" si="44"/>
        <v>19.162199599509567</v>
      </c>
      <c r="C624" s="804">
        <f t="shared" si="45"/>
        <v>22.975025231573571</v>
      </c>
      <c r="D624" s="804">
        <f t="shared" si="46"/>
        <v>19.416214937985739</v>
      </c>
    </row>
    <row r="625" spans="1:16" ht="15" customHeight="1">
      <c r="A625" s="909" t="s">
        <v>1608</v>
      </c>
      <c r="B625" s="804">
        <f t="shared" si="44"/>
        <v>21.793499647717244</v>
      </c>
      <c r="C625" s="804">
        <f t="shared" si="45"/>
        <v>22.298735388091266</v>
      </c>
      <c r="D625" s="804">
        <f t="shared" si="46"/>
        <v>21.82715910135764</v>
      </c>
    </row>
    <row r="626" spans="1:16" ht="15" customHeight="1">
      <c r="A626" s="909" t="s">
        <v>1609</v>
      </c>
      <c r="B626" s="804">
        <f t="shared" si="44"/>
        <v>18.766675706912466</v>
      </c>
      <c r="C626" s="804">
        <f t="shared" si="45"/>
        <v>15.460686849100968</v>
      </c>
      <c r="D626" s="804">
        <f t="shared" si="46"/>
        <v>18.546426485009064</v>
      </c>
    </row>
    <row r="627" spans="1:16" ht="15" customHeight="1">
      <c r="A627" s="909" t="s">
        <v>1610</v>
      </c>
      <c r="B627" s="804">
        <f t="shared" si="44"/>
        <v>13.97031892032696</v>
      </c>
      <c r="C627" s="804">
        <f t="shared" si="45"/>
        <v>9.3633999843013971</v>
      </c>
      <c r="D627" s="804">
        <f t="shared" si="46"/>
        <v>13.663400066491697</v>
      </c>
    </row>
    <row r="628" spans="1:16" ht="15" customHeight="1">
      <c r="A628" s="909" t="s">
        <v>1611</v>
      </c>
      <c r="B628" s="804">
        <f t="shared" si="44"/>
        <v>9.7032855472500206</v>
      </c>
      <c r="C628" s="804">
        <f t="shared" si="45"/>
        <v>5.8628938169609039</v>
      </c>
      <c r="D628" s="804">
        <f t="shared" si="46"/>
        <v>9.4474337199210083</v>
      </c>
    </row>
    <row r="629" spans="1:16" ht="15" customHeight="1">
      <c r="A629" s="909" t="s">
        <v>1612</v>
      </c>
      <c r="B629" s="804">
        <f t="shared" si="44"/>
        <v>5.137505953544772</v>
      </c>
      <c r="C629" s="804">
        <f t="shared" si="45"/>
        <v>2.5784741399754436</v>
      </c>
      <c r="D629" s="804">
        <f t="shared" si="46"/>
        <v>4.9670199688648973</v>
      </c>
      <c r="P629" s="894"/>
    </row>
    <row r="630" spans="1:16" ht="15" customHeight="1">
      <c r="A630" s="909" t="s">
        <v>1613</v>
      </c>
      <c r="B630" s="804">
        <f t="shared" si="44"/>
        <v>2.237330605539587</v>
      </c>
      <c r="C630" s="804">
        <f t="shared" si="45"/>
        <v>0.7483969603700813</v>
      </c>
      <c r="D630" s="804">
        <f t="shared" si="46"/>
        <v>2.1381359346200175</v>
      </c>
      <c r="P630" s="894"/>
    </row>
    <row r="631" spans="1:16" ht="15" customHeight="1">
      <c r="A631" s="909" t="s">
        <v>1614</v>
      </c>
      <c r="B631" s="804">
        <f t="shared" si="44"/>
        <v>0.33842611163343972</v>
      </c>
      <c r="C631" s="804">
        <f t="shared" si="45"/>
        <v>0</v>
      </c>
      <c r="D631" s="804">
        <f t="shared" si="46"/>
        <v>0.31587972960830468</v>
      </c>
      <c r="P631" s="894"/>
    </row>
    <row r="632" spans="1:16" ht="15" customHeight="1">
      <c r="A632" s="909" t="s">
        <v>1615</v>
      </c>
      <c r="B632" s="804">
        <f t="shared" si="44"/>
        <v>7.9639386811099902E-2</v>
      </c>
      <c r="C632" s="804">
        <f t="shared" si="45"/>
        <v>8.8215290638545815E-2</v>
      </c>
      <c r="D632" s="804">
        <f t="shared" si="46"/>
        <v>8.0210724533745406E-2</v>
      </c>
      <c r="P632" s="894"/>
    </row>
    <row r="633" spans="1:16" ht="15" customHeight="1">
      <c r="A633" s="907" t="s">
        <v>966</v>
      </c>
      <c r="B633" s="1302">
        <f>SUM(B634:B644)</f>
        <v>99.999999999999986</v>
      </c>
      <c r="C633" s="1302">
        <f>SUM(C634:C644)</f>
        <v>99.999999999999986</v>
      </c>
      <c r="D633" s="1302">
        <f>SUM(D634:D644)</f>
        <v>99.999999999999972</v>
      </c>
      <c r="P633" s="1303"/>
    </row>
    <row r="634" spans="1:16" ht="15" customHeight="1">
      <c r="A634" s="909" t="s">
        <v>1605</v>
      </c>
      <c r="B634" s="804">
        <f t="shared" ref="B634:B644" si="47">B424/$B$423*100</f>
        <v>2.8990538579520506</v>
      </c>
      <c r="C634" s="804">
        <f t="shared" ref="C634:C644" si="48">C424/$C$423*100</f>
        <v>0.48900336295581842</v>
      </c>
      <c r="D634" s="804">
        <f t="shared" ref="D634:D644" si="49">D424/$D$423*100</f>
        <v>2.6547587766597691</v>
      </c>
      <c r="P634" s="1303"/>
    </row>
    <row r="635" spans="1:16" ht="15" customHeight="1">
      <c r="A635" s="909" t="s">
        <v>1606</v>
      </c>
      <c r="B635" s="804">
        <f t="shared" si="47"/>
        <v>24.553904243188285</v>
      </c>
      <c r="C635" s="804">
        <f t="shared" si="48"/>
        <v>21.271852919835172</v>
      </c>
      <c r="D635" s="804">
        <f t="shared" si="49"/>
        <v>24.221218684728544</v>
      </c>
      <c r="P635" s="894"/>
    </row>
    <row r="636" spans="1:16" ht="15" customHeight="1">
      <c r="A636" s="909" t="s">
        <v>1607</v>
      </c>
      <c r="B636" s="804">
        <f t="shared" si="47"/>
        <v>26.263537538273106</v>
      </c>
      <c r="C636" s="804">
        <f t="shared" si="48"/>
        <v>36.430089384265941</v>
      </c>
      <c r="D636" s="804">
        <f t="shared" si="49"/>
        <v>27.294071385939599</v>
      </c>
    </row>
    <row r="637" spans="1:16" ht="15" customHeight="1">
      <c r="A637" s="909" t="s">
        <v>1608</v>
      </c>
      <c r="B637" s="804">
        <f t="shared" si="47"/>
        <v>13.776208463619913</v>
      </c>
      <c r="C637" s="804">
        <f t="shared" si="48"/>
        <v>21.760166623299131</v>
      </c>
      <c r="D637" s="804">
        <f t="shared" si="49"/>
        <v>14.585503418934136</v>
      </c>
    </row>
    <row r="638" spans="1:16" ht="15" customHeight="1">
      <c r="A638" s="909" t="s">
        <v>1609</v>
      </c>
      <c r="B638" s="804">
        <f t="shared" si="47"/>
        <v>11.347876141956204</v>
      </c>
      <c r="C638" s="804">
        <f t="shared" si="48"/>
        <v>11.246874845617466</v>
      </c>
      <c r="D638" s="804">
        <f t="shared" si="49"/>
        <v>11.337638132441082</v>
      </c>
    </row>
    <row r="639" spans="1:16" ht="15" customHeight="1">
      <c r="A639" s="909" t="s">
        <v>1610</v>
      </c>
      <c r="B639" s="804">
        <f t="shared" si="47"/>
        <v>8.4983758312289233</v>
      </c>
      <c r="C639" s="804">
        <f t="shared" si="48"/>
        <v>5.1344838655405027</v>
      </c>
      <c r="D639" s="804">
        <f t="shared" si="49"/>
        <v>8.1573944854345122</v>
      </c>
    </row>
    <row r="640" spans="1:16" ht="15" customHeight="1">
      <c r="A640" s="909" t="s">
        <v>1611</v>
      </c>
      <c r="B640" s="804">
        <f t="shared" si="47"/>
        <v>5.2031688080215392</v>
      </c>
      <c r="C640" s="804">
        <f t="shared" si="48"/>
        <v>1.9560149818605945</v>
      </c>
      <c r="D640" s="804">
        <f t="shared" si="49"/>
        <v>4.8740206388949954</v>
      </c>
    </row>
    <row r="641" spans="1:11" ht="15" customHeight="1">
      <c r="A641" s="909" t="s">
        <v>1612</v>
      </c>
      <c r="B641" s="804">
        <f t="shared" si="47"/>
        <v>3.6174229501089035</v>
      </c>
      <c r="C641" s="804">
        <f t="shared" si="48"/>
        <v>0.97800411893633454</v>
      </c>
      <c r="D641" s="804">
        <f t="shared" si="49"/>
        <v>3.3498779176440592</v>
      </c>
    </row>
    <row r="642" spans="1:11" ht="15" customHeight="1">
      <c r="A642" s="909" t="s">
        <v>1613</v>
      </c>
      <c r="B642" s="804">
        <f t="shared" si="47"/>
        <v>2.5520168872673255</v>
      </c>
      <c r="C642" s="804">
        <f t="shared" si="48"/>
        <v>0.73350989768901997</v>
      </c>
      <c r="D642" s="804">
        <f t="shared" si="49"/>
        <v>2.3676836901944944</v>
      </c>
    </row>
    <row r="643" spans="1:11" ht="15" customHeight="1">
      <c r="A643" s="909" t="s">
        <v>1614</v>
      </c>
      <c r="B643" s="804">
        <f t="shared" si="47"/>
        <v>0.79288842617558508</v>
      </c>
      <c r="C643" s="804">
        <f t="shared" si="48"/>
        <v>0</v>
      </c>
      <c r="D643" s="804">
        <f t="shared" si="49"/>
        <v>0.71251718792541874</v>
      </c>
    </row>
    <row r="644" spans="1:11" ht="15" customHeight="1">
      <c r="A644" s="909" t="s">
        <v>1615</v>
      </c>
      <c r="B644" s="804">
        <f t="shared" si="47"/>
        <v>0.49554685220815015</v>
      </c>
      <c r="C644" s="804">
        <f t="shared" si="48"/>
        <v>0</v>
      </c>
      <c r="D644" s="804">
        <f t="shared" si="49"/>
        <v>0.44531568120336451</v>
      </c>
    </row>
    <row r="645" spans="1:11" ht="15" customHeight="1">
      <c r="A645" s="907" t="s">
        <v>967</v>
      </c>
      <c r="B645" s="1302">
        <f>SUM(B646:B656)</f>
        <v>99.999999999999986</v>
      </c>
      <c r="C645" s="1302">
        <f>SUM(C646:C656)</f>
        <v>99.999999999999972</v>
      </c>
      <c r="D645" s="1302">
        <f>SUM(D646:D656)</f>
        <v>100</v>
      </c>
    </row>
    <row r="646" spans="1:11" ht="15" customHeight="1">
      <c r="A646" s="909" t="s">
        <v>1605</v>
      </c>
      <c r="B646" s="804">
        <f t="shared" ref="B646:B656" si="50">B436/$B$435*100</f>
        <v>0.26665739755366469</v>
      </c>
      <c r="C646" s="804">
        <f t="shared" ref="C646:C656" si="51">C436/$C$435*100</f>
        <v>2.2014568378922532</v>
      </c>
      <c r="D646" s="804">
        <f t="shared" ref="D646:D656" si="52">D436/$D$435*100</f>
        <v>0.3914219996274414</v>
      </c>
    </row>
    <row r="647" spans="1:11" ht="15" customHeight="1">
      <c r="A647" s="909" t="s">
        <v>1606</v>
      </c>
      <c r="B647" s="804">
        <f t="shared" si="50"/>
        <v>7.4431732791924334</v>
      </c>
      <c r="C647" s="804">
        <f t="shared" si="51"/>
        <v>18.31282689440485</v>
      </c>
      <c r="D647" s="804">
        <f t="shared" si="52"/>
        <v>8.1440976125923026</v>
      </c>
    </row>
    <row r="648" spans="1:11" ht="15" customHeight="1">
      <c r="A648" s="909" t="s">
        <v>1607</v>
      </c>
      <c r="B648" s="804">
        <f t="shared" si="50"/>
        <v>18.742679996069395</v>
      </c>
      <c r="C648" s="804">
        <f t="shared" si="51"/>
        <v>21.674260616454234</v>
      </c>
      <c r="D648" s="804">
        <f t="shared" si="52"/>
        <v>18.931721548348062</v>
      </c>
    </row>
    <row r="649" spans="1:11" ht="15" customHeight="1">
      <c r="A649" s="909" t="s">
        <v>1608</v>
      </c>
      <c r="B649" s="804">
        <f t="shared" si="50"/>
        <v>22.267130229337258</v>
      </c>
      <c r="C649" s="804">
        <f t="shared" si="51"/>
        <v>22.350801374852828</v>
      </c>
      <c r="D649" s="804">
        <f t="shared" si="52"/>
        <v>22.272525722512242</v>
      </c>
    </row>
    <row r="650" spans="1:11" ht="15" customHeight="1">
      <c r="A650" s="909" t="s">
        <v>1609</v>
      </c>
      <c r="B650" s="804">
        <f t="shared" si="50"/>
        <v>19.204949716448532</v>
      </c>
      <c r="C650" s="804">
        <f t="shared" si="51"/>
        <v>15.868055962075402</v>
      </c>
      <c r="D650" s="804">
        <f t="shared" si="52"/>
        <v>18.989771743607083</v>
      </c>
    </row>
    <row r="651" spans="1:11" ht="15" customHeight="1">
      <c r="A651" s="909" t="s">
        <v>1610</v>
      </c>
      <c r="B651" s="804">
        <f t="shared" si="50"/>
        <v>14.293580172584061</v>
      </c>
      <c r="C651" s="804">
        <f t="shared" si="51"/>
        <v>9.7722292834535089</v>
      </c>
      <c r="D651" s="804">
        <f t="shared" si="52"/>
        <v>14.0020230567625</v>
      </c>
    </row>
    <row r="652" spans="1:11" ht="15" customHeight="1">
      <c r="A652" s="909" t="s">
        <v>1611</v>
      </c>
      <c r="B652" s="804">
        <f t="shared" si="50"/>
        <v>9.9691350542239547</v>
      </c>
      <c r="C652" s="804">
        <f t="shared" si="51"/>
        <v>6.2405902505554032</v>
      </c>
      <c r="D652" s="804">
        <f t="shared" si="52"/>
        <v>9.7287016537147295</v>
      </c>
    </row>
    <row r="653" spans="1:11" ht="15" customHeight="1">
      <c r="A653" s="909" t="s">
        <v>1612</v>
      </c>
      <c r="B653" s="804">
        <f t="shared" si="50"/>
        <v>5.2273065832706944</v>
      </c>
      <c r="C653" s="804">
        <f t="shared" si="51"/>
        <v>2.7331991377384885</v>
      </c>
      <c r="D653" s="804">
        <f t="shared" si="52"/>
        <v>5.0664752761680765</v>
      </c>
      <c r="G653" s="1271"/>
      <c r="H653" s="1271"/>
      <c r="I653" s="1271"/>
      <c r="J653" s="1271"/>
      <c r="K653" s="1271"/>
    </row>
    <row r="654" spans="1:11" ht="15" customHeight="1">
      <c r="A654" s="909" t="s">
        <v>1613</v>
      </c>
      <c r="B654" s="804">
        <f t="shared" si="50"/>
        <v>2.2187401560697975</v>
      </c>
      <c r="C654" s="804">
        <f t="shared" si="51"/>
        <v>0.74983616304788581</v>
      </c>
      <c r="D654" s="804">
        <f t="shared" si="52"/>
        <v>2.1240185956056861</v>
      </c>
      <c r="G654" s="1271"/>
      <c r="H654" s="1271"/>
      <c r="I654" s="1271"/>
      <c r="J654" s="1271"/>
      <c r="K654" s="1271"/>
    </row>
    <row r="655" spans="1:11" ht="15" customHeight="1">
      <c r="A655" s="909" t="s">
        <v>1614</v>
      </c>
      <c r="B655" s="804">
        <f t="shared" si="50"/>
        <v>0.31157823428704506</v>
      </c>
      <c r="C655" s="804">
        <f t="shared" si="51"/>
        <v>0</v>
      </c>
      <c r="D655" s="804">
        <f t="shared" si="52"/>
        <v>0.2914862631994008</v>
      </c>
    </row>
    <row r="656" spans="1:11" ht="15" customHeight="1">
      <c r="A656" s="913" t="s">
        <v>1615</v>
      </c>
      <c r="B656" s="806">
        <f t="shared" si="50"/>
        <v>5.5069180963164086E-2</v>
      </c>
      <c r="C656" s="806">
        <f t="shared" si="51"/>
        <v>9.6743479525116582E-2</v>
      </c>
      <c r="D656" s="806">
        <f t="shared" si="52"/>
        <v>5.7756527862476738E-2</v>
      </c>
    </row>
    <row r="657" spans="1:11" s="1271" customFormat="1" ht="15" customHeight="1">
      <c r="A657" s="1278" t="s">
        <v>1601</v>
      </c>
      <c r="G657" s="844"/>
      <c r="H657" s="844"/>
      <c r="I657" s="844"/>
      <c r="J657" s="844"/>
      <c r="K657" s="844"/>
    </row>
    <row r="658" spans="1:11" s="1271" customFormat="1" ht="15" customHeight="1">
      <c r="A658" s="2638" t="s">
        <v>1616</v>
      </c>
      <c r="B658" s="2638"/>
      <c r="C658" s="2638"/>
      <c r="D658" s="2638"/>
      <c r="E658" s="1285"/>
      <c r="G658" s="844"/>
      <c r="H658" s="844"/>
      <c r="I658" s="844"/>
      <c r="J658" s="844"/>
      <c r="K658" s="844"/>
    </row>
    <row r="659" spans="1:11" ht="15" customHeight="1">
      <c r="A659" s="2638"/>
      <c r="B659" s="2638"/>
      <c r="C659" s="2638"/>
      <c r="D659" s="2638"/>
      <c r="E659" s="1285"/>
    </row>
    <row r="660" spans="1:11" ht="15" customHeight="1">
      <c r="A660" s="1299"/>
      <c r="B660" s="1299"/>
      <c r="C660" s="1299"/>
      <c r="D660" s="1299"/>
      <c r="E660" s="1299"/>
    </row>
    <row r="661" spans="1:11" ht="37.5" customHeight="1">
      <c r="A661" s="2639" t="s">
        <v>1630</v>
      </c>
      <c r="B661" s="2639"/>
      <c r="C661" s="2639"/>
      <c r="D661" s="2639"/>
    </row>
    <row r="662" spans="1:11" ht="15" customHeight="1">
      <c r="A662" s="1264" t="s">
        <v>1604</v>
      </c>
      <c r="B662" s="1281" t="s">
        <v>957</v>
      </c>
      <c r="C662" s="1281" t="s">
        <v>958</v>
      </c>
      <c r="D662" s="1265" t="s">
        <v>14</v>
      </c>
    </row>
    <row r="663" spans="1:11" ht="15" customHeight="1">
      <c r="A663" s="1294" t="s">
        <v>9</v>
      </c>
      <c r="B663" s="1302">
        <f>SUM(B664:B674)</f>
        <v>99.999999999999986</v>
      </c>
      <c r="C663" s="1302">
        <f>SUM(C664:C674)</f>
        <v>100</v>
      </c>
      <c r="D663" s="1302">
        <f>SUM(D664:D674)</f>
        <v>99.999999999999986</v>
      </c>
    </row>
    <row r="664" spans="1:11" ht="15" customHeight="1">
      <c r="A664" s="909" t="s">
        <v>1605</v>
      </c>
      <c r="B664" s="804">
        <f t="shared" ref="B664:B674" si="53">B454/$B$453*100</f>
        <v>0.58912679629348474</v>
      </c>
      <c r="C664" s="804">
        <f t="shared" ref="C664:C674" si="54">C454/$C$453*100</f>
        <v>3.9800366434798957</v>
      </c>
      <c r="D664" s="804">
        <f t="shared" ref="D664:D674" si="55">D454/$D$453*100</f>
        <v>0.73795772505057189</v>
      </c>
    </row>
    <row r="665" spans="1:11" ht="15" customHeight="1">
      <c r="A665" s="909" t="s">
        <v>1606</v>
      </c>
      <c r="B665" s="804">
        <f t="shared" si="53"/>
        <v>10.116491895842648</v>
      </c>
      <c r="C665" s="804">
        <f t="shared" si="54"/>
        <v>20.110594775720216</v>
      </c>
      <c r="D665" s="804">
        <f t="shared" si="55"/>
        <v>10.555144552721817</v>
      </c>
    </row>
    <row r="666" spans="1:11" ht="15" customHeight="1">
      <c r="A666" s="909" t="s">
        <v>1607</v>
      </c>
      <c r="B666" s="804">
        <f t="shared" si="53"/>
        <v>16.777792095105802</v>
      </c>
      <c r="C666" s="804">
        <f t="shared" si="54"/>
        <v>25.439422446530969</v>
      </c>
      <c r="D666" s="804">
        <f t="shared" si="55"/>
        <v>17.157961001932627</v>
      </c>
    </row>
    <row r="667" spans="1:11" ht="15" customHeight="1">
      <c r="A667" s="909" t="s">
        <v>1608</v>
      </c>
      <c r="B667" s="804">
        <f t="shared" si="53"/>
        <v>17.462318619100607</v>
      </c>
      <c r="C667" s="804">
        <f t="shared" si="54"/>
        <v>16.721521618051447</v>
      </c>
      <c r="D667" s="804">
        <f t="shared" si="55"/>
        <v>17.429804187677995</v>
      </c>
    </row>
    <row r="668" spans="1:11" ht="15" customHeight="1">
      <c r="A668" s="909" t="s">
        <v>1609</v>
      </c>
      <c r="B668" s="804">
        <f t="shared" si="53"/>
        <v>14.472450460145037</v>
      </c>
      <c r="C668" s="804">
        <f t="shared" si="54"/>
        <v>14.879671788341433</v>
      </c>
      <c r="D668" s="804">
        <f t="shared" si="55"/>
        <v>14.490323872065867</v>
      </c>
    </row>
    <row r="669" spans="1:11" ht="15" customHeight="1">
      <c r="A669" s="909" t="s">
        <v>1610</v>
      </c>
      <c r="B669" s="804">
        <f t="shared" si="53"/>
        <v>12.766680158875051</v>
      </c>
      <c r="C669" s="804">
        <f t="shared" si="54"/>
        <v>7.1812415641141323</v>
      </c>
      <c r="D669" s="804">
        <f t="shared" si="55"/>
        <v>12.521528842256091</v>
      </c>
    </row>
    <row r="670" spans="1:11" ht="15" customHeight="1">
      <c r="A670" s="909" t="s">
        <v>1611</v>
      </c>
      <c r="B670" s="804">
        <f t="shared" si="53"/>
        <v>13.246352950587445</v>
      </c>
      <c r="C670" s="804">
        <f t="shared" si="54"/>
        <v>7.7030894221691657</v>
      </c>
      <c r="D670" s="804">
        <f t="shared" si="55"/>
        <v>13.00305274608206</v>
      </c>
    </row>
    <row r="671" spans="1:11" ht="15" customHeight="1">
      <c r="A671" s="909" t="s">
        <v>1612</v>
      </c>
      <c r="B671" s="804">
        <f t="shared" si="53"/>
        <v>9.0896727163537037</v>
      </c>
      <c r="C671" s="804">
        <f t="shared" si="54"/>
        <v>3.4574799675520325</v>
      </c>
      <c r="D671" s="804">
        <f t="shared" si="55"/>
        <v>8.8424693062015258</v>
      </c>
    </row>
    <row r="672" spans="1:11" ht="15" customHeight="1">
      <c r="A672" s="909" t="s">
        <v>1613</v>
      </c>
      <c r="B672" s="804">
        <f t="shared" si="53"/>
        <v>4.6683730467207702</v>
      </c>
      <c r="C672" s="804">
        <f t="shared" si="54"/>
        <v>0.26596725836287871</v>
      </c>
      <c r="D672" s="804">
        <f t="shared" si="55"/>
        <v>4.4751463990732248</v>
      </c>
    </row>
    <row r="673" spans="1:4" ht="15" customHeight="1">
      <c r="A673" s="909" t="s">
        <v>1614</v>
      </c>
      <c r="B673" s="804">
        <f t="shared" si="53"/>
        <v>0.68243708330304764</v>
      </c>
      <c r="C673" s="804">
        <f t="shared" si="54"/>
        <v>0.2609745156778478</v>
      </c>
      <c r="D673" s="804">
        <f t="shared" si="55"/>
        <v>0.66393860702298613</v>
      </c>
    </row>
    <row r="674" spans="1:4" ht="15" customHeight="1">
      <c r="A674" s="909" t="s">
        <v>1615</v>
      </c>
      <c r="B674" s="804">
        <f t="shared" si="53"/>
        <v>0.12830417767239033</v>
      </c>
      <c r="C674" s="804">
        <f t="shared" si="54"/>
        <v>0</v>
      </c>
      <c r="D674" s="804">
        <f t="shared" si="55"/>
        <v>0.12267275991522389</v>
      </c>
    </row>
    <row r="675" spans="1:4" ht="15" customHeight="1">
      <c r="A675" s="907" t="s">
        <v>966</v>
      </c>
      <c r="B675" s="1302">
        <f>SUM(B676:B686)</f>
        <v>100.00000000000003</v>
      </c>
      <c r="C675" s="1302">
        <f>SUM(C676:C686)</f>
        <v>99.999999999999986</v>
      </c>
      <c r="D675" s="1302">
        <f>SUM(D676:D686)</f>
        <v>99.999999999999986</v>
      </c>
    </row>
    <row r="676" spans="1:4" ht="15" customHeight="1">
      <c r="A676" s="909" t="s">
        <v>1605</v>
      </c>
      <c r="B676" s="804">
        <f t="shared" ref="B676:B686" si="56">B466/$B$465*100</f>
        <v>4.182243411789841</v>
      </c>
      <c r="C676" s="804">
        <f t="shared" ref="C676:C686" si="57">C466/$C$465*100</f>
        <v>3.6363870598105716</v>
      </c>
      <c r="D676" s="804">
        <f t="shared" ref="D676:D686" si="58">D466/$D$465*100</f>
        <v>4.1439649177483568</v>
      </c>
    </row>
    <row r="677" spans="1:4" ht="15" customHeight="1">
      <c r="A677" s="909" t="s">
        <v>1606</v>
      </c>
      <c r="B677" s="804">
        <f t="shared" si="56"/>
        <v>23.001093141242425</v>
      </c>
      <c r="C677" s="804">
        <f t="shared" si="57"/>
        <v>38.182435025862603</v>
      </c>
      <c r="D677" s="804">
        <f t="shared" si="58"/>
        <v>24.065693567279446</v>
      </c>
    </row>
    <row r="678" spans="1:4" ht="15" customHeight="1">
      <c r="A678" s="909" t="s">
        <v>1607</v>
      </c>
      <c r="B678" s="804">
        <f t="shared" si="56"/>
        <v>27.306139113480949</v>
      </c>
      <c r="C678" s="804">
        <f t="shared" si="57"/>
        <v>34.545050123123978</v>
      </c>
      <c r="D678" s="804">
        <f t="shared" si="58"/>
        <v>27.813771956709203</v>
      </c>
    </row>
    <row r="679" spans="1:4" ht="15" customHeight="1">
      <c r="A679" s="909" t="s">
        <v>1608</v>
      </c>
      <c r="B679" s="804">
        <f t="shared" si="56"/>
        <v>16.974381843871321</v>
      </c>
      <c r="C679" s="804">
        <f t="shared" si="57"/>
        <v>12.727072196095108</v>
      </c>
      <c r="D679" s="804">
        <f t="shared" si="58"/>
        <v>16.676536785450331</v>
      </c>
    </row>
    <row r="680" spans="1:4" ht="15" customHeight="1">
      <c r="A680" s="909" t="s">
        <v>1609</v>
      </c>
      <c r="B680" s="804">
        <f t="shared" si="56"/>
        <v>7.7490707340181526</v>
      </c>
      <c r="C680" s="804">
        <f t="shared" si="57"/>
        <v>5.4544823806040377</v>
      </c>
      <c r="D680" s="804">
        <f t="shared" si="58"/>
        <v>7.5881613916694999</v>
      </c>
    </row>
    <row r="681" spans="1:4" ht="15" customHeight="1">
      <c r="A681" s="909" t="s">
        <v>1610</v>
      </c>
      <c r="B681" s="804">
        <f t="shared" si="56"/>
        <v>6.0269537685861012</v>
      </c>
      <c r="C681" s="804">
        <f t="shared" si="57"/>
        <v>0</v>
      </c>
      <c r="D681" s="804">
        <f t="shared" si="58"/>
        <v>5.6043101315145698</v>
      </c>
    </row>
    <row r="682" spans="1:4" ht="15" customHeight="1">
      <c r="A682" s="909" t="s">
        <v>1611</v>
      </c>
      <c r="B682" s="804">
        <f t="shared" si="56"/>
        <v>6.3960512020218019</v>
      </c>
      <c r="C682" s="804">
        <f t="shared" si="57"/>
        <v>3.6363899042735839</v>
      </c>
      <c r="D682" s="804">
        <f t="shared" si="58"/>
        <v>6.2025283490599685</v>
      </c>
    </row>
    <row r="683" spans="1:4" ht="15" customHeight="1">
      <c r="A683" s="909" t="s">
        <v>1612</v>
      </c>
      <c r="B683" s="804">
        <f t="shared" si="56"/>
        <v>3.6900109528154581</v>
      </c>
      <c r="C683" s="804">
        <f t="shared" si="57"/>
        <v>0</v>
      </c>
      <c r="D683" s="804">
        <f t="shared" si="58"/>
        <v>3.4312467893900642</v>
      </c>
    </row>
    <row r="684" spans="1:4" ht="15" customHeight="1">
      <c r="A684" s="909" t="s">
        <v>1613</v>
      </c>
      <c r="B684" s="804">
        <f t="shared" si="56"/>
        <v>3.1980086485498846</v>
      </c>
      <c r="C684" s="804">
        <f t="shared" si="57"/>
        <v>0</v>
      </c>
      <c r="D684" s="804">
        <f t="shared" si="58"/>
        <v>2.9737464327594996</v>
      </c>
    </row>
    <row r="685" spans="1:4" ht="15" customHeight="1">
      <c r="A685" s="909" t="s">
        <v>1614</v>
      </c>
      <c r="B685" s="804">
        <f t="shared" si="56"/>
        <v>0.86103361532072886</v>
      </c>
      <c r="C685" s="804">
        <f t="shared" si="57"/>
        <v>1.8181833102301093</v>
      </c>
      <c r="D685" s="804">
        <f t="shared" si="58"/>
        <v>0.92815429415966832</v>
      </c>
    </row>
    <row r="686" spans="1:4" ht="15" customHeight="1">
      <c r="A686" s="909" t="s">
        <v>1615</v>
      </c>
      <c r="B686" s="804">
        <f t="shared" si="56"/>
        <v>0.6150135683033513</v>
      </c>
      <c r="C686" s="804">
        <f t="shared" si="57"/>
        <v>0</v>
      </c>
      <c r="D686" s="804">
        <f t="shared" si="58"/>
        <v>0.57188538425938318</v>
      </c>
    </row>
    <row r="687" spans="1:4" ht="15" customHeight="1">
      <c r="A687" s="907" t="s">
        <v>967</v>
      </c>
      <c r="B687" s="1302">
        <f>SUM(B688:B698)</f>
        <v>99.999999999999986</v>
      </c>
      <c r="C687" s="1302">
        <f>SUM(C688:C698)</f>
        <v>100.00000000000001</v>
      </c>
      <c r="D687" s="1302">
        <f>SUM(D688:D698)</f>
        <v>100</v>
      </c>
    </row>
    <row r="688" spans="1:4" ht="15" customHeight="1">
      <c r="A688" s="909" t="s">
        <v>1605</v>
      </c>
      <c r="B688" s="804">
        <f t="shared" ref="B688:B698" si="59">B478/$B$477*100</f>
        <v>0.24512878873134938</v>
      </c>
      <c r="C688" s="804">
        <f t="shared" ref="C688:C698" si="60">C478/$C$477*100</f>
        <v>4.0376292951363375</v>
      </c>
      <c r="D688" s="804">
        <f t="shared" ref="D688:D698" si="61">D478/$D$477*100</f>
        <v>0.40176535692599719</v>
      </c>
    </row>
    <row r="689" spans="1:12" ht="15" customHeight="1">
      <c r="A689" s="909" t="s">
        <v>1606</v>
      </c>
      <c r="B689" s="804">
        <f t="shared" si="59"/>
        <v>8.8829451922553915</v>
      </c>
      <c r="C689" s="804">
        <f t="shared" si="60"/>
        <v>17.081913090137771</v>
      </c>
      <c r="D689" s="804">
        <f t="shared" si="61"/>
        <v>9.2215761804631597</v>
      </c>
      <c r="G689" s="1271"/>
      <c r="H689" s="1271"/>
      <c r="I689" s="1271"/>
      <c r="J689" s="1271"/>
      <c r="K689" s="1271"/>
    </row>
    <row r="690" spans="1:12" ht="15" customHeight="1">
      <c r="A690" s="909" t="s">
        <v>1607</v>
      </c>
      <c r="B690" s="804">
        <f t="shared" si="59"/>
        <v>15.769828595779328</v>
      </c>
      <c r="C690" s="804">
        <f t="shared" si="60"/>
        <v>23.913399230405393</v>
      </c>
      <c r="D690" s="804">
        <f t="shared" si="61"/>
        <v>16.106171585029895</v>
      </c>
      <c r="G690" s="1271"/>
      <c r="H690" s="1271"/>
      <c r="I690" s="1271"/>
      <c r="J690" s="1271"/>
      <c r="K690" s="1271"/>
    </row>
    <row r="691" spans="1:12" ht="15" customHeight="1">
      <c r="A691" s="909" t="s">
        <v>1608</v>
      </c>
      <c r="B691" s="804">
        <f t="shared" si="59"/>
        <v>17.509032738472985</v>
      </c>
      <c r="C691" s="804">
        <f t="shared" si="60"/>
        <v>17.390956254525129</v>
      </c>
      <c r="D691" s="804">
        <f t="shared" si="61"/>
        <v>17.504155983625136</v>
      </c>
      <c r="G691" s="1271"/>
      <c r="H691" s="1271"/>
      <c r="I691" s="1271"/>
      <c r="J691" s="1271"/>
      <c r="K691" s="1271"/>
    </row>
    <row r="692" spans="1:12" ht="15" customHeight="1">
      <c r="A692" s="909" t="s">
        <v>1609</v>
      </c>
      <c r="B692" s="804">
        <f t="shared" si="59"/>
        <v>15.116133779494195</v>
      </c>
      <c r="C692" s="804">
        <f t="shared" si="60"/>
        <v>16.459250743624363</v>
      </c>
      <c r="D692" s="804">
        <f t="shared" si="61"/>
        <v>15.171606740299357</v>
      </c>
    </row>
    <row r="693" spans="1:12" ht="15" customHeight="1">
      <c r="A693" s="909" t="s">
        <v>1610</v>
      </c>
      <c r="B693" s="804">
        <f t="shared" si="59"/>
        <v>13.411928476108717</v>
      </c>
      <c r="C693" s="804">
        <f t="shared" si="60"/>
        <v>8.3847545713079903</v>
      </c>
      <c r="D693" s="804">
        <f t="shared" si="61"/>
        <v>13.204297846439506</v>
      </c>
      <c r="F693" s="1271"/>
      <c r="L693" s="1271"/>
    </row>
    <row r="694" spans="1:12" ht="15" customHeight="1">
      <c r="A694" s="909" t="s">
        <v>1611</v>
      </c>
      <c r="B694" s="804">
        <f t="shared" si="59"/>
        <v>13.902187537904471</v>
      </c>
      <c r="C694" s="804">
        <f t="shared" si="60"/>
        <v>8.3846325400882282</v>
      </c>
      <c r="D694" s="804">
        <f t="shared" si="61"/>
        <v>13.6743033548375</v>
      </c>
      <c r="F694" s="1271"/>
      <c r="L694" s="1271"/>
    </row>
    <row r="695" spans="1:12" ht="15" customHeight="1">
      <c r="A695" s="909" t="s">
        <v>1612</v>
      </c>
      <c r="B695" s="804">
        <f t="shared" si="59"/>
        <v>9.6066258483939269</v>
      </c>
      <c r="C695" s="804">
        <f t="shared" si="60"/>
        <v>4.0369232401269155</v>
      </c>
      <c r="D695" s="804">
        <f t="shared" si="61"/>
        <v>9.376587882426529</v>
      </c>
      <c r="F695" s="1271"/>
      <c r="G695" s="1271"/>
      <c r="H695" s="1271"/>
      <c r="I695" s="1271"/>
      <c r="J695" s="1271"/>
      <c r="K695" s="1271"/>
      <c r="L695" s="1271"/>
    </row>
    <row r="696" spans="1:12" ht="15" customHeight="1">
      <c r="A696" s="909" t="s">
        <v>1613</v>
      </c>
      <c r="B696" s="804">
        <f t="shared" si="59"/>
        <v>4.8091428790105608</v>
      </c>
      <c r="C696" s="804">
        <f t="shared" si="60"/>
        <v>0.31054103464788529</v>
      </c>
      <c r="D696" s="804">
        <f t="shared" si="61"/>
        <v>4.6233431531080758</v>
      </c>
      <c r="G696" s="1271"/>
      <c r="H696" s="1271"/>
      <c r="I696" s="1271"/>
      <c r="J696" s="1271"/>
      <c r="K696" s="1271"/>
    </row>
    <row r="697" spans="1:12" ht="15" customHeight="1">
      <c r="A697" s="909" t="s">
        <v>1614</v>
      </c>
      <c r="B697" s="804">
        <f t="shared" si="59"/>
        <v>0.66533859813097596</v>
      </c>
      <c r="C697" s="804">
        <f t="shared" si="60"/>
        <v>0</v>
      </c>
      <c r="D697" s="804">
        <f t="shared" si="61"/>
        <v>0.63785900926271666</v>
      </c>
      <c r="F697" s="1263"/>
    </row>
    <row r="698" spans="1:12" ht="15" customHeight="1">
      <c r="A698" s="913" t="s">
        <v>1615</v>
      </c>
      <c r="B698" s="806">
        <f t="shared" si="59"/>
        <v>8.1707565718090291E-2</v>
      </c>
      <c r="C698" s="806">
        <f t="shared" si="60"/>
        <v>0</v>
      </c>
      <c r="D698" s="806">
        <f t="shared" si="61"/>
        <v>7.8332907582117556E-2</v>
      </c>
    </row>
    <row r="699" spans="1:12" s="1271" customFormat="1" ht="15" customHeight="1">
      <c r="A699" s="1278" t="s">
        <v>1601</v>
      </c>
      <c r="F699" s="844"/>
      <c r="G699" s="844"/>
      <c r="H699" s="844"/>
      <c r="I699" s="844"/>
      <c r="J699" s="844"/>
      <c r="K699" s="844"/>
      <c r="L699" s="844"/>
    </row>
    <row r="700" spans="1:12" s="1271" customFormat="1" ht="15" customHeight="1">
      <c r="A700" s="2638" t="s">
        <v>1616</v>
      </c>
      <c r="B700" s="2638"/>
      <c r="C700" s="2638"/>
      <c r="D700" s="2638"/>
      <c r="E700" s="1285"/>
      <c r="F700" s="844"/>
      <c r="G700" s="844"/>
      <c r="H700" s="844"/>
      <c r="I700" s="844"/>
      <c r="J700" s="844"/>
      <c r="K700" s="844"/>
      <c r="L700" s="844"/>
    </row>
    <row r="701" spans="1:12" ht="15" customHeight="1">
      <c r="A701" s="2638"/>
      <c r="B701" s="2638"/>
      <c r="C701" s="2638"/>
      <c r="D701" s="2638"/>
      <c r="E701" s="1285"/>
      <c r="G701" s="894"/>
      <c r="H701" s="894"/>
      <c r="I701" s="894"/>
      <c r="J701" s="894"/>
      <c r="K701" s="894"/>
    </row>
    <row r="702" spans="1:12" ht="15" customHeight="1">
      <c r="A702" s="1260"/>
      <c r="B702" s="1280"/>
      <c r="C702" s="1280"/>
      <c r="D702" s="1280"/>
      <c r="E702" s="1280"/>
      <c r="G702" s="894"/>
      <c r="H702" s="894"/>
      <c r="I702" s="894"/>
      <c r="J702" s="894"/>
      <c r="K702" s="894"/>
    </row>
    <row r="703" spans="1:12" ht="15" customHeight="1">
      <c r="A703" s="927" t="s">
        <v>1631</v>
      </c>
      <c r="B703" s="1280"/>
      <c r="C703" s="1280"/>
      <c r="D703" s="1280"/>
      <c r="E703" s="1280"/>
      <c r="H703" s="2204"/>
      <c r="I703" s="2204"/>
      <c r="J703" s="2204"/>
      <c r="K703" s="2204"/>
    </row>
    <row r="704" spans="1:12" ht="148.5" customHeight="1">
      <c r="A704" s="2641" t="s">
        <v>1632</v>
      </c>
      <c r="B704" s="2641"/>
      <c r="C704" s="2641"/>
      <c r="D704" s="2641"/>
      <c r="E704" s="2641"/>
    </row>
    <row r="705" spans="1:13" ht="15" customHeight="1">
      <c r="A705" s="2209" t="s">
        <v>2224</v>
      </c>
      <c r="B705" s="2209"/>
      <c r="C705" s="2209"/>
      <c r="D705" s="2209"/>
      <c r="E705" s="2209"/>
      <c r="L705" s="894"/>
    </row>
    <row r="706" spans="1:13" ht="15" customHeight="1">
      <c r="A706" s="2652" t="s">
        <v>2225</v>
      </c>
      <c r="B706" s="2652"/>
      <c r="C706" s="2652"/>
      <c r="D706" s="2652"/>
      <c r="E706" s="1302"/>
      <c r="L706" s="894"/>
    </row>
    <row r="707" spans="1:13" ht="15" customHeight="1">
      <c r="A707" s="2652"/>
      <c r="B707" s="2652"/>
      <c r="C707" s="2652"/>
      <c r="D707" s="2652"/>
      <c r="E707" s="1302"/>
      <c r="L707" s="894"/>
      <c r="M707" s="1271"/>
    </row>
    <row r="708" spans="1:13" ht="15" customHeight="1">
      <c r="A708" s="2165"/>
      <c r="B708" s="2165"/>
      <c r="C708" s="2165"/>
      <c r="D708" s="2165"/>
      <c r="E708" s="1302"/>
      <c r="M708" s="1271"/>
    </row>
    <row r="709" spans="1:13" ht="15" customHeight="1">
      <c r="A709" s="2165"/>
      <c r="B709" s="2165"/>
      <c r="C709" s="2165"/>
      <c r="D709" s="2165"/>
      <c r="E709" s="1302"/>
      <c r="M709" s="1271"/>
    </row>
    <row r="710" spans="1:13" ht="15" customHeight="1">
      <c r="A710" s="2165"/>
      <c r="B710" s="2165"/>
      <c r="C710" s="2165"/>
      <c r="D710" s="2165"/>
      <c r="E710" s="1302"/>
      <c r="F710" s="1271"/>
      <c r="L710" s="1271"/>
    </row>
    <row r="711" spans="1:13" ht="15" customHeight="1">
      <c r="A711" s="2165"/>
      <c r="B711" s="2165"/>
      <c r="C711" s="2165"/>
      <c r="D711" s="2165"/>
      <c r="E711" s="1302"/>
      <c r="F711" s="1271"/>
      <c r="L711" s="1271"/>
    </row>
    <row r="712" spans="1:13" ht="15" customHeight="1">
      <c r="A712" s="2165"/>
      <c r="B712" s="2165"/>
      <c r="C712" s="2165"/>
      <c r="D712" s="2165"/>
      <c r="E712" s="1302"/>
      <c r="G712" s="2168" t="s">
        <v>1643</v>
      </c>
      <c r="H712" s="1260"/>
      <c r="I712" s="804">
        <v>26.261220569080923</v>
      </c>
      <c r="J712" s="804">
        <v>2.9727473963058388</v>
      </c>
      <c r="K712" s="804">
        <v>22.653465524646453</v>
      </c>
    </row>
    <row r="713" spans="1:13" ht="15" customHeight="1">
      <c r="A713" s="2165"/>
      <c r="B713" s="2165"/>
      <c r="C713" s="2165"/>
      <c r="D713" s="2165"/>
      <c r="E713" s="1302"/>
      <c r="G713" s="2168" t="s">
        <v>1639</v>
      </c>
      <c r="H713" s="2168"/>
      <c r="I713" s="2203">
        <v>13.074731950300214</v>
      </c>
      <c r="J713" s="804">
        <v>54.509561998766202</v>
      </c>
      <c r="K713" s="804">
        <v>19.493646406976247</v>
      </c>
    </row>
    <row r="714" spans="1:13" ht="15" customHeight="1">
      <c r="A714" s="2165"/>
      <c r="B714" s="2165"/>
      <c r="C714" s="2165"/>
      <c r="D714" s="2165"/>
      <c r="E714" s="1302"/>
      <c r="G714" s="2168" t="s">
        <v>1641</v>
      </c>
      <c r="H714" s="2168"/>
      <c r="I714" s="2203">
        <v>19.842662576017815</v>
      </c>
      <c r="J714" s="804">
        <v>0.75117030155677322</v>
      </c>
      <c r="K714" s="804">
        <v>16.885086652170294</v>
      </c>
    </row>
    <row r="715" spans="1:13" ht="15" customHeight="1">
      <c r="A715" s="2165"/>
      <c r="B715" s="2165"/>
      <c r="C715" s="2165"/>
      <c r="D715" s="2165"/>
      <c r="E715" s="1302"/>
      <c r="G715" s="2168" t="s">
        <v>1636</v>
      </c>
      <c r="H715" s="2168"/>
      <c r="I715" s="2203">
        <v>10.027766210371285</v>
      </c>
      <c r="J715" s="804">
        <v>20.819392531843089</v>
      </c>
      <c r="K715" s="804">
        <v>11.699560836412125</v>
      </c>
    </row>
    <row r="716" spans="1:13" ht="15" customHeight="1">
      <c r="A716" s="2165"/>
      <c r="B716" s="2165"/>
      <c r="C716" s="2165"/>
      <c r="D716" s="2165"/>
      <c r="E716" s="1302"/>
      <c r="G716" s="2168" t="s">
        <v>1642</v>
      </c>
      <c r="H716" s="2168"/>
      <c r="I716" s="2203">
        <v>10.819109858135553</v>
      </c>
      <c r="J716" s="804">
        <v>0.61980621983525064</v>
      </c>
      <c r="K716" s="804">
        <v>9.239075440344136</v>
      </c>
    </row>
    <row r="717" spans="1:13" ht="15" customHeight="1">
      <c r="A717" s="2165"/>
      <c r="B717" s="2165"/>
      <c r="C717" s="2165"/>
      <c r="D717" s="2165"/>
      <c r="E717" s="1302"/>
      <c r="G717" s="2168" t="s">
        <v>1637</v>
      </c>
      <c r="H717" s="2168"/>
      <c r="I717" s="2203">
        <v>8.4390919504598649</v>
      </c>
      <c r="J717" s="804">
        <v>12.761185905577529</v>
      </c>
      <c r="K717" s="804">
        <v>9.108653074257548</v>
      </c>
    </row>
    <row r="718" spans="1:13" ht="15" customHeight="1">
      <c r="A718" s="2165"/>
      <c r="B718" s="2165"/>
      <c r="C718" s="2165"/>
      <c r="D718" s="2165"/>
      <c r="E718" s="1302"/>
      <c r="G718" s="2168" t="s">
        <v>2221</v>
      </c>
      <c r="H718" s="2168"/>
      <c r="I718" s="2203">
        <f t="shared" ref="I718:J718" si="62">100-SUM(I712:I717)</f>
        <v>11.535416885634348</v>
      </c>
      <c r="J718" s="804">
        <f t="shared" si="62"/>
        <v>7.5661356461152991</v>
      </c>
      <c r="K718" s="804">
        <f>100-SUM(K712:K717)</f>
        <v>10.920512065193194</v>
      </c>
    </row>
    <row r="719" spans="1:13" s="1271" customFormat="1" ht="15" customHeight="1">
      <c r="A719" s="2165"/>
      <c r="B719" s="2165"/>
      <c r="C719" s="2165"/>
      <c r="D719" s="2165"/>
      <c r="E719" s="1302"/>
      <c r="F719" s="844"/>
      <c r="G719" s="844"/>
      <c r="H719" s="844"/>
      <c r="I719" s="844"/>
      <c r="J719" s="844"/>
      <c r="K719" s="844"/>
      <c r="L719" s="844"/>
      <c r="M719" s="844"/>
    </row>
    <row r="720" spans="1:13" s="1271" customFormat="1" ht="15" customHeight="1">
      <c r="A720" s="2165"/>
      <c r="B720" s="2165"/>
      <c r="C720" s="2165"/>
      <c r="D720" s="2165"/>
      <c r="E720" s="1302"/>
      <c r="F720" s="844"/>
      <c r="G720" s="844"/>
      <c r="H720" s="844"/>
      <c r="I720" s="844"/>
      <c r="J720" s="844"/>
      <c r="K720" s="844"/>
      <c r="L720" s="844"/>
      <c r="M720" s="844"/>
    </row>
    <row r="721" spans="1:13" s="1271" customFormat="1" ht="15" customHeight="1">
      <c r="A721" s="1278" t="s">
        <v>1601</v>
      </c>
      <c r="B721" s="2165"/>
      <c r="C721" s="2165"/>
      <c r="D721" s="2165"/>
      <c r="E721" s="1302"/>
      <c r="F721" s="844"/>
      <c r="G721" s="844"/>
      <c r="H721" s="844"/>
      <c r="I721" s="844"/>
      <c r="J721" s="844"/>
      <c r="K721" s="844"/>
      <c r="L721" s="844"/>
      <c r="M721" s="844"/>
    </row>
    <row r="722" spans="1:13" ht="15" customHeight="1">
      <c r="A722" s="2165"/>
      <c r="B722" s="2165"/>
      <c r="C722" s="2165"/>
      <c r="D722" s="2165"/>
      <c r="E722" s="1302"/>
      <c r="G722" s="1271"/>
      <c r="H722" s="1271"/>
      <c r="I722" s="1271"/>
      <c r="J722" s="1271"/>
      <c r="K722" s="1271"/>
    </row>
    <row r="723" spans="1:13" ht="15" customHeight="1">
      <c r="A723" s="2649" t="s">
        <v>1633</v>
      </c>
      <c r="B723" s="2649"/>
      <c r="C723" s="2649"/>
      <c r="D723" s="2649"/>
      <c r="E723" s="2649"/>
      <c r="G723" s="1271"/>
      <c r="H723" s="1271"/>
      <c r="I723" s="1271"/>
      <c r="J723" s="1271"/>
      <c r="K723" s="1271"/>
      <c r="M723" s="1271"/>
    </row>
    <row r="724" spans="1:13" ht="15" customHeight="1">
      <c r="A724" s="1273" t="s">
        <v>1634</v>
      </c>
      <c r="B724" s="1273"/>
      <c r="C724" s="962" t="s">
        <v>957</v>
      </c>
      <c r="D724" s="962" t="s">
        <v>958</v>
      </c>
      <c r="E724" s="962" t="s">
        <v>14</v>
      </c>
      <c r="M724" s="1271"/>
    </row>
    <row r="725" spans="1:13" ht="15" customHeight="1">
      <c r="A725" s="1304" t="s">
        <v>14</v>
      </c>
      <c r="B725" s="1304"/>
      <c r="C725" s="1282">
        <f>SUM(C726:C735)</f>
        <v>751633</v>
      </c>
      <c r="D725" s="1282">
        <f>SUM(D726:D735)</f>
        <v>137785</v>
      </c>
      <c r="E725" s="1282">
        <f>SUM(E726:E735)</f>
        <v>889418</v>
      </c>
    </row>
    <row r="726" spans="1:13" ht="15" customHeight="1">
      <c r="A726" s="926" t="s">
        <v>1635</v>
      </c>
      <c r="B726" s="1260"/>
      <c r="C726" s="1305">
        <v>26418</v>
      </c>
      <c r="D726" s="1305">
        <v>2969</v>
      </c>
      <c r="E726" s="1283">
        <f>C726+D726</f>
        <v>29387</v>
      </c>
      <c r="F726" s="1271"/>
      <c r="L726" s="1271"/>
    </row>
    <row r="727" spans="1:13" ht="15" customHeight="1">
      <c r="A727" s="926" t="s">
        <v>1636</v>
      </c>
      <c r="B727" s="1260"/>
      <c r="C727" s="1305">
        <v>75372</v>
      </c>
      <c r="D727" s="1305">
        <v>28686</v>
      </c>
      <c r="E727" s="1283">
        <f>C727+D727</f>
        <v>104058</v>
      </c>
      <c r="F727" s="1271"/>
      <c r="L727" s="1271"/>
    </row>
    <row r="728" spans="1:13" ht="15" customHeight="1">
      <c r="A728" s="926" t="s">
        <v>1637</v>
      </c>
      <c r="B728" s="1260"/>
      <c r="C728" s="1305">
        <v>63431</v>
      </c>
      <c r="D728" s="1305">
        <v>17583</v>
      </c>
      <c r="E728" s="1283">
        <f t="shared" ref="E728:E735" si="63">C728+D728</f>
        <v>81014</v>
      </c>
    </row>
    <row r="729" spans="1:13" ht="15" customHeight="1">
      <c r="A729" s="926" t="s">
        <v>1638</v>
      </c>
      <c r="B729" s="1260"/>
      <c r="C729" s="1305">
        <v>23735</v>
      </c>
      <c r="D729" s="1305">
        <v>7009</v>
      </c>
      <c r="E729" s="1283">
        <f t="shared" si="63"/>
        <v>30744</v>
      </c>
    </row>
    <row r="730" spans="1:13" ht="15" customHeight="1">
      <c r="A730" s="926" t="s">
        <v>1639</v>
      </c>
      <c r="B730" s="1260"/>
      <c r="C730" s="1305">
        <v>98274</v>
      </c>
      <c r="D730" s="1305">
        <v>75106</v>
      </c>
      <c r="E730" s="1283">
        <f t="shared" si="63"/>
        <v>173380</v>
      </c>
    </row>
    <row r="731" spans="1:13" ht="15" customHeight="1">
      <c r="A731" s="926" t="s">
        <v>1640</v>
      </c>
      <c r="B731" s="1260"/>
      <c r="C731" s="1305">
        <v>30595</v>
      </c>
      <c r="D731" s="1305">
        <v>83</v>
      </c>
      <c r="E731" s="1283">
        <f t="shared" si="63"/>
        <v>30678</v>
      </c>
    </row>
    <row r="732" spans="1:13" ht="15" customHeight="1">
      <c r="A732" s="926" t="s">
        <v>1641</v>
      </c>
      <c r="B732" s="1260"/>
      <c r="C732" s="1305">
        <v>149144</v>
      </c>
      <c r="D732" s="1305">
        <v>1035</v>
      </c>
      <c r="E732" s="1283">
        <f t="shared" si="63"/>
        <v>150179</v>
      </c>
    </row>
    <row r="733" spans="1:13" ht="15" customHeight="1">
      <c r="A733" s="926" t="s">
        <v>1642</v>
      </c>
      <c r="B733" s="1260"/>
      <c r="C733" s="1305">
        <v>81320</v>
      </c>
      <c r="D733" s="1305">
        <v>854</v>
      </c>
      <c r="E733" s="1283">
        <f t="shared" si="63"/>
        <v>82174</v>
      </c>
    </row>
    <row r="734" spans="1:13" ht="15" customHeight="1">
      <c r="A734" s="926" t="s">
        <v>1643</v>
      </c>
      <c r="B734" s="1260"/>
      <c r="C734" s="1305">
        <v>197388</v>
      </c>
      <c r="D734" s="1305">
        <v>4096</v>
      </c>
      <c r="E734" s="1283">
        <f t="shared" si="63"/>
        <v>201484</v>
      </c>
    </row>
    <row r="735" spans="1:13" s="1271" customFormat="1" ht="15" customHeight="1">
      <c r="A735" s="928" t="s">
        <v>1044</v>
      </c>
      <c r="B735" s="1277"/>
      <c r="C735" s="1306">
        <v>5956</v>
      </c>
      <c r="D735" s="1306">
        <v>364</v>
      </c>
      <c r="E735" s="1284">
        <f t="shared" si="63"/>
        <v>6320</v>
      </c>
      <c r="F735" s="844"/>
      <c r="G735" s="844"/>
      <c r="H735" s="844"/>
      <c r="I735" s="844"/>
      <c r="J735" s="844"/>
      <c r="K735" s="844"/>
      <c r="L735" s="844"/>
      <c r="M735" s="844"/>
    </row>
    <row r="736" spans="1:13" s="1271" customFormat="1" ht="15" customHeight="1">
      <c r="A736" s="1278" t="s">
        <v>1601</v>
      </c>
      <c r="B736" s="1307"/>
      <c r="F736" s="1263"/>
      <c r="G736" s="844"/>
      <c r="H736" s="844"/>
      <c r="I736" s="844"/>
      <c r="J736" s="844"/>
      <c r="K736" s="844"/>
      <c r="L736" s="844"/>
      <c r="M736" s="844"/>
    </row>
    <row r="737" spans="1:13" ht="15" customHeight="1">
      <c r="A737" s="2638" t="s">
        <v>1616</v>
      </c>
      <c r="B737" s="2638"/>
      <c r="C737" s="2638"/>
      <c r="D737" s="2638"/>
      <c r="E737" s="2638"/>
      <c r="F737" s="1280"/>
    </row>
    <row r="738" spans="1:13" ht="15" customHeight="1">
      <c r="A738" s="2638"/>
      <c r="B738" s="2638"/>
      <c r="C738" s="2638"/>
      <c r="D738" s="2638"/>
      <c r="E738" s="2638"/>
      <c r="F738" s="1288"/>
    </row>
    <row r="739" spans="1:13" ht="36.75" customHeight="1">
      <c r="A739" s="1308"/>
      <c r="B739" s="927"/>
      <c r="C739" s="927"/>
      <c r="D739" s="927"/>
      <c r="E739" s="927"/>
      <c r="G739" s="1271"/>
      <c r="H739" s="1271"/>
      <c r="I739" s="1271"/>
      <c r="J739" s="1271"/>
      <c r="K739" s="1271"/>
    </row>
    <row r="740" spans="1:13" ht="15" customHeight="1">
      <c r="A740" s="2649" t="s">
        <v>1644</v>
      </c>
      <c r="B740" s="2649"/>
      <c r="C740" s="2649"/>
      <c r="D740" s="2649"/>
      <c r="E740" s="2649"/>
      <c r="G740" s="1271"/>
      <c r="H740" s="1271"/>
      <c r="I740" s="1271"/>
      <c r="J740" s="1271"/>
      <c r="K740" s="1271"/>
      <c r="M740" s="1271"/>
    </row>
    <row r="741" spans="1:13" ht="15" customHeight="1">
      <c r="A741" s="1273" t="s">
        <v>1634</v>
      </c>
      <c r="B741" s="1273"/>
      <c r="C741" s="962" t="s">
        <v>1181</v>
      </c>
      <c r="D741" s="962" t="s">
        <v>958</v>
      </c>
      <c r="E741" s="962" t="s">
        <v>14</v>
      </c>
      <c r="M741" s="1271"/>
    </row>
    <row r="742" spans="1:13" ht="15" customHeight="1">
      <c r="A742" s="1304" t="s">
        <v>619</v>
      </c>
      <c r="B742" s="1304"/>
      <c r="C742" s="1118">
        <f>SUM(C743:C752)</f>
        <v>99.999999999999986</v>
      </c>
      <c r="D742" s="1118">
        <f>SUM(D743:D752)</f>
        <v>100</v>
      </c>
      <c r="E742" s="1118">
        <f>SUM(E743:E752)</f>
        <v>99.999999999999986</v>
      </c>
    </row>
    <row r="743" spans="1:13" ht="15" customHeight="1">
      <c r="A743" s="926" t="s">
        <v>1635</v>
      </c>
      <c r="B743" s="1260"/>
      <c r="C743" s="804">
        <f t="shared" ref="C743:C752" si="64">C726/$C$725*100</f>
        <v>3.5147472237115722</v>
      </c>
      <c r="D743" s="804">
        <f t="shared" ref="D743:D752" si="65">D726/$D$725*100</f>
        <v>2.1548064012773525</v>
      </c>
      <c r="E743" s="804">
        <f t="shared" ref="E743:E752" si="66">E726/$E$725*100</f>
        <v>3.3040707518849404</v>
      </c>
      <c r="F743" s="1271"/>
      <c r="L743" s="1271"/>
    </row>
    <row r="744" spans="1:13" ht="15" customHeight="1">
      <c r="A744" s="926" t="s">
        <v>1636</v>
      </c>
      <c r="B744" s="1260"/>
      <c r="C744" s="804">
        <f t="shared" si="64"/>
        <v>10.027766210371285</v>
      </c>
      <c r="D744" s="804">
        <f t="shared" si="65"/>
        <v>20.819392531843089</v>
      </c>
      <c r="E744" s="804">
        <f t="shared" si="66"/>
        <v>11.699560836412125</v>
      </c>
      <c r="F744" s="1271"/>
      <c r="L744" s="1271"/>
    </row>
    <row r="745" spans="1:13" ht="15" customHeight="1">
      <c r="A745" s="926" t="s">
        <v>1637</v>
      </c>
      <c r="B745" s="1260"/>
      <c r="C745" s="804">
        <f t="shared" si="64"/>
        <v>8.4390919504598649</v>
      </c>
      <c r="D745" s="804">
        <f t="shared" si="65"/>
        <v>12.761185905577529</v>
      </c>
      <c r="E745" s="804">
        <f t="shared" si="66"/>
        <v>9.108653074257548</v>
      </c>
    </row>
    <row r="746" spans="1:13" ht="15" customHeight="1">
      <c r="A746" s="926" t="s">
        <v>1638</v>
      </c>
      <c r="B746" s="1260"/>
      <c r="C746" s="804">
        <f t="shared" si="64"/>
        <v>3.1577911028387522</v>
      </c>
      <c r="D746" s="804">
        <f t="shared" si="65"/>
        <v>5.0869107667743227</v>
      </c>
      <c r="E746" s="804">
        <f t="shared" si="66"/>
        <v>3.4566424335914046</v>
      </c>
    </row>
    <row r="747" spans="1:13" ht="15" customHeight="1">
      <c r="A747" s="926" t="s">
        <v>1639</v>
      </c>
      <c r="B747" s="1260"/>
      <c r="C747" s="804">
        <f t="shared" si="64"/>
        <v>13.074731950300214</v>
      </c>
      <c r="D747" s="804">
        <f t="shared" si="65"/>
        <v>54.509561998766202</v>
      </c>
      <c r="E747" s="804">
        <f t="shared" si="66"/>
        <v>19.493646406976247</v>
      </c>
    </row>
    <row r="748" spans="1:13" ht="15" customHeight="1">
      <c r="A748" s="926" t="s">
        <v>1640</v>
      </c>
      <c r="B748" s="1260"/>
      <c r="C748" s="804">
        <f t="shared" si="64"/>
        <v>4.0704705620961299</v>
      </c>
      <c r="D748" s="804">
        <f t="shared" si="65"/>
        <v>6.0238777806002106E-2</v>
      </c>
      <c r="E748" s="804">
        <f t="shared" si="66"/>
        <v>3.4492218506933749</v>
      </c>
    </row>
    <row r="749" spans="1:13" ht="15" customHeight="1">
      <c r="A749" s="926" t="s">
        <v>1641</v>
      </c>
      <c r="B749" s="1260"/>
      <c r="C749" s="804">
        <f t="shared" si="64"/>
        <v>19.842662576017815</v>
      </c>
      <c r="D749" s="804">
        <f t="shared" si="65"/>
        <v>0.75117030155677322</v>
      </c>
      <c r="E749" s="804">
        <f t="shared" si="66"/>
        <v>16.885086652170294</v>
      </c>
    </row>
    <row r="750" spans="1:13" ht="15" customHeight="1">
      <c r="A750" s="926" t="s">
        <v>1642</v>
      </c>
      <c r="B750" s="1260"/>
      <c r="C750" s="804">
        <f t="shared" si="64"/>
        <v>10.819109858135553</v>
      </c>
      <c r="D750" s="804">
        <f t="shared" si="65"/>
        <v>0.61980621983525064</v>
      </c>
      <c r="E750" s="804">
        <f t="shared" si="66"/>
        <v>9.239075440344136</v>
      </c>
    </row>
    <row r="751" spans="1:13" ht="15" customHeight="1">
      <c r="A751" s="926" t="s">
        <v>1643</v>
      </c>
      <c r="B751" s="1260"/>
      <c r="C751" s="804">
        <f t="shared" si="64"/>
        <v>26.261220569080923</v>
      </c>
      <c r="D751" s="804">
        <f t="shared" si="65"/>
        <v>2.9727473963058388</v>
      </c>
      <c r="E751" s="804">
        <f t="shared" si="66"/>
        <v>22.653465524646453</v>
      </c>
    </row>
    <row r="752" spans="1:13" s="1271" customFormat="1" ht="15" customHeight="1">
      <c r="A752" s="928" t="s">
        <v>1044</v>
      </c>
      <c r="B752" s="1277"/>
      <c r="C752" s="804">
        <f t="shared" si="64"/>
        <v>0.79240799698789177</v>
      </c>
      <c r="D752" s="804">
        <f t="shared" si="65"/>
        <v>0.26417970025764775</v>
      </c>
      <c r="E752" s="804">
        <f t="shared" si="66"/>
        <v>0.71057702902347386</v>
      </c>
      <c r="F752" s="844"/>
      <c r="G752" s="844"/>
      <c r="H752" s="844"/>
      <c r="I752" s="844"/>
      <c r="J752" s="844"/>
      <c r="K752" s="844"/>
      <c r="L752" s="844"/>
      <c r="M752" s="844"/>
    </row>
    <row r="753" spans="1:13" s="1271" customFormat="1" ht="15" customHeight="1">
      <c r="A753" s="1278" t="s">
        <v>1601</v>
      </c>
      <c r="B753" s="1307"/>
      <c r="C753" s="1307"/>
      <c r="D753" s="1307"/>
      <c r="E753" s="1309"/>
      <c r="F753" s="844"/>
      <c r="G753" s="844"/>
      <c r="H753" s="844"/>
      <c r="I753" s="844"/>
      <c r="J753" s="844"/>
      <c r="K753" s="844"/>
      <c r="L753" s="844"/>
      <c r="M753" s="844"/>
    </row>
    <row r="754" spans="1:13" ht="15" customHeight="1">
      <c r="A754" s="2638" t="s">
        <v>1616</v>
      </c>
      <c r="B754" s="2638"/>
      <c r="C754" s="2638"/>
      <c r="D754" s="2638"/>
      <c r="E754" s="2638"/>
    </row>
    <row r="755" spans="1:13" ht="15" customHeight="1">
      <c r="A755" s="2638"/>
      <c r="B755" s="2638"/>
      <c r="C755" s="2638"/>
      <c r="D755" s="2638"/>
      <c r="E755" s="2638"/>
    </row>
    <row r="756" spans="1:13" ht="31.5" customHeight="1">
      <c r="A756" s="1299"/>
      <c r="B756" s="1299"/>
      <c r="C756" s="1299"/>
      <c r="D756" s="1299"/>
      <c r="E756" s="1299"/>
    </row>
    <row r="757" spans="1:13" ht="15" customHeight="1">
      <c r="A757" s="2652" t="s">
        <v>1645</v>
      </c>
      <c r="B757" s="2652"/>
      <c r="C757" s="2652"/>
      <c r="D757" s="2652"/>
      <c r="E757" s="2205"/>
      <c r="G757" s="1271"/>
      <c r="H757" s="1271"/>
      <c r="I757" s="1271"/>
      <c r="J757" s="1271"/>
      <c r="K757" s="1271"/>
    </row>
    <row r="758" spans="1:13" ht="15" customHeight="1">
      <c r="A758" s="2653"/>
      <c r="B758" s="2653"/>
      <c r="C758" s="2653"/>
      <c r="D758" s="2653"/>
      <c r="E758" s="2206"/>
      <c r="G758" s="1271"/>
      <c r="H758" s="1271"/>
      <c r="I758" s="1271"/>
      <c r="J758" s="1271"/>
      <c r="K758" s="1271"/>
      <c r="M758" s="1271"/>
    </row>
    <row r="759" spans="1:13" ht="15" customHeight="1">
      <c r="A759" s="1273" t="s">
        <v>1634</v>
      </c>
      <c r="B759" s="1273"/>
      <c r="C759" s="962" t="s">
        <v>957</v>
      </c>
      <c r="D759" s="962" t="s">
        <v>958</v>
      </c>
      <c r="E759" s="962" t="s">
        <v>14</v>
      </c>
      <c r="M759" s="1271"/>
    </row>
    <row r="760" spans="1:13" ht="15" customHeight="1">
      <c r="A760" s="1304" t="s">
        <v>14</v>
      </c>
      <c r="B760" s="1304"/>
      <c r="C760" s="1282">
        <f>SUM(C761:C770)</f>
        <v>68073</v>
      </c>
      <c r="D760" s="1282">
        <f>SUM(D761:D770)</f>
        <v>18199</v>
      </c>
      <c r="E760" s="1282">
        <f>SUM(E761:E770)</f>
        <v>86272</v>
      </c>
    </row>
    <row r="761" spans="1:13" ht="15" customHeight="1">
      <c r="A761" s="2648" t="s">
        <v>1635</v>
      </c>
      <c r="B761" s="2648"/>
      <c r="C761" s="1305">
        <v>7300</v>
      </c>
      <c r="D761" s="1305">
        <v>1077</v>
      </c>
      <c r="E761" s="1305">
        <f>C761+D761</f>
        <v>8377</v>
      </c>
      <c r="F761" s="1271"/>
      <c r="L761" s="1271"/>
    </row>
    <row r="762" spans="1:13" ht="15" customHeight="1">
      <c r="A762" s="2647" t="s">
        <v>1636</v>
      </c>
      <c r="B762" s="2647"/>
      <c r="C762" s="1305">
        <v>8743</v>
      </c>
      <c r="D762" s="1305">
        <v>7289</v>
      </c>
      <c r="E762" s="1305">
        <f t="shared" ref="E762:E770" si="67">C762+D762</f>
        <v>16032</v>
      </c>
      <c r="F762" s="1271"/>
      <c r="L762" s="1271"/>
    </row>
    <row r="763" spans="1:13" ht="15" customHeight="1">
      <c r="A763" s="2647" t="s">
        <v>1637</v>
      </c>
      <c r="B763" s="2647"/>
      <c r="C763" s="1305">
        <v>19733</v>
      </c>
      <c r="D763" s="1305">
        <v>5096</v>
      </c>
      <c r="E763" s="1305">
        <f t="shared" si="67"/>
        <v>24829</v>
      </c>
    </row>
    <row r="764" spans="1:13" ht="15" customHeight="1">
      <c r="A764" s="2647" t="s">
        <v>1638</v>
      </c>
      <c r="B764" s="2647"/>
      <c r="C764" s="1305">
        <v>5870</v>
      </c>
      <c r="D764" s="1305">
        <v>2702</v>
      </c>
      <c r="E764" s="1305">
        <f t="shared" si="67"/>
        <v>8572</v>
      </c>
      <c r="F764" s="1263"/>
    </row>
    <row r="765" spans="1:13" ht="15" customHeight="1">
      <c r="A765" s="2647" t="s">
        <v>1639</v>
      </c>
      <c r="B765" s="2647"/>
      <c r="C765" s="1305">
        <v>19726</v>
      </c>
      <c r="D765" s="1305">
        <v>1547</v>
      </c>
      <c r="E765" s="1305">
        <f t="shared" si="67"/>
        <v>21273</v>
      </c>
    </row>
    <row r="766" spans="1:13" ht="15" customHeight="1">
      <c r="A766" s="2647" t="s">
        <v>1640</v>
      </c>
      <c r="B766" s="2647"/>
      <c r="C766" s="1305">
        <v>397</v>
      </c>
      <c r="D766" s="1305">
        <v>9</v>
      </c>
      <c r="E766" s="1305">
        <f t="shared" si="67"/>
        <v>406</v>
      </c>
    </row>
    <row r="767" spans="1:13" ht="15" customHeight="1">
      <c r="A767" s="2647" t="s">
        <v>1641</v>
      </c>
      <c r="B767" s="2647"/>
      <c r="C767" s="1305">
        <v>1591</v>
      </c>
      <c r="D767" s="1305">
        <v>118</v>
      </c>
      <c r="E767" s="1305">
        <f t="shared" si="67"/>
        <v>1709</v>
      </c>
    </row>
    <row r="768" spans="1:13" ht="15" customHeight="1">
      <c r="A768" s="2647" t="s">
        <v>1642</v>
      </c>
      <c r="B768" s="2647"/>
      <c r="C768" s="1305">
        <v>2155</v>
      </c>
      <c r="D768" s="1305">
        <v>53</v>
      </c>
      <c r="E768" s="1305">
        <f t="shared" si="67"/>
        <v>2208</v>
      </c>
    </row>
    <row r="769" spans="1:13" ht="15" customHeight="1">
      <c r="A769" s="2647" t="s">
        <v>1643</v>
      </c>
      <c r="B769" s="2647"/>
      <c r="C769" s="1305">
        <v>1868</v>
      </c>
      <c r="D769" s="1305">
        <v>166</v>
      </c>
      <c r="E769" s="1305">
        <f t="shared" si="67"/>
        <v>2034</v>
      </c>
    </row>
    <row r="770" spans="1:13" s="1271" customFormat="1" ht="15" customHeight="1">
      <c r="A770" s="2646" t="s">
        <v>1044</v>
      </c>
      <c r="B770" s="2646"/>
      <c r="C770" s="1306">
        <v>690</v>
      </c>
      <c r="D770" s="1306">
        <v>142</v>
      </c>
      <c r="E770" s="1306">
        <f t="shared" si="67"/>
        <v>832</v>
      </c>
      <c r="F770" s="844"/>
      <c r="G770" s="844"/>
      <c r="H770" s="844"/>
      <c r="I770" s="844"/>
      <c r="J770" s="844"/>
      <c r="K770" s="844"/>
      <c r="L770" s="844"/>
      <c r="M770" s="844"/>
    </row>
    <row r="771" spans="1:13" s="1271" customFormat="1" ht="15" customHeight="1">
      <c r="A771" s="1278" t="s">
        <v>1601</v>
      </c>
      <c r="B771" s="1307"/>
      <c r="F771" s="844"/>
      <c r="G771" s="844"/>
      <c r="H771" s="844"/>
      <c r="I771" s="844"/>
      <c r="J771" s="844"/>
      <c r="K771" s="844"/>
      <c r="L771" s="844"/>
      <c r="M771" s="844"/>
    </row>
    <row r="772" spans="1:13" ht="15" customHeight="1">
      <c r="A772" s="2638" t="s">
        <v>1616</v>
      </c>
      <c r="B772" s="2638"/>
      <c r="C772" s="2638"/>
      <c r="D772" s="2638"/>
      <c r="E772" s="2638"/>
    </row>
    <row r="773" spans="1:13" ht="15" customHeight="1">
      <c r="A773" s="2638"/>
      <c r="B773" s="2638"/>
      <c r="C773" s="2638"/>
      <c r="D773" s="2638"/>
      <c r="E773" s="2638"/>
    </row>
    <row r="774" spans="1:13" ht="15" customHeight="1">
      <c r="A774" s="1299"/>
      <c r="B774" s="1299"/>
      <c r="C774" s="1299"/>
      <c r="D774" s="1299"/>
      <c r="E774" s="1299"/>
      <c r="G774" s="1271"/>
      <c r="H774" s="1271"/>
      <c r="I774" s="1271"/>
      <c r="J774" s="1271"/>
      <c r="K774" s="1271"/>
    </row>
    <row r="775" spans="1:13" ht="15" customHeight="1">
      <c r="A775" s="2566" t="s">
        <v>1646</v>
      </c>
      <c r="B775" s="2566"/>
      <c r="C775" s="2566"/>
      <c r="D775" s="2566"/>
      <c r="E775" s="2566"/>
      <c r="G775" s="1271"/>
      <c r="H775" s="1271"/>
      <c r="I775" s="1271"/>
      <c r="J775" s="1271"/>
      <c r="K775" s="1271"/>
      <c r="M775" s="1271"/>
    </row>
    <row r="776" spans="1:13" ht="15" customHeight="1">
      <c r="A776" s="1273" t="s">
        <v>1634</v>
      </c>
      <c r="B776" s="1273"/>
      <c r="C776" s="962" t="s">
        <v>957</v>
      </c>
      <c r="D776" s="962" t="s">
        <v>958</v>
      </c>
      <c r="E776" s="962" t="s">
        <v>14</v>
      </c>
      <c r="M776" s="1271"/>
    </row>
    <row r="777" spans="1:13" ht="15" customHeight="1">
      <c r="A777" s="1304" t="s">
        <v>14</v>
      </c>
      <c r="B777" s="1304"/>
      <c r="C777" s="1118">
        <f>SUM(C778:C787)</f>
        <v>100.00000000000003</v>
      </c>
      <c r="D777" s="1118">
        <f>SUM(D778:D787)</f>
        <v>100.00000000000001</v>
      </c>
      <c r="E777" s="1118">
        <f>SUM(E778:E787)</f>
        <v>99.999999999999986</v>
      </c>
    </row>
    <row r="778" spans="1:13" ht="15" customHeight="1">
      <c r="A778" s="1310" t="s">
        <v>1635</v>
      </c>
      <c r="B778" s="1310"/>
      <c r="C778" s="804">
        <f t="shared" ref="C778:C787" si="68">C761/$C$760*100</f>
        <v>10.723781822455306</v>
      </c>
      <c r="D778" s="804">
        <f t="shared" ref="D778:D787" si="69">D761/$D$760*100</f>
        <v>5.9179075773394141</v>
      </c>
      <c r="E778" s="804">
        <f t="shared" ref="E778:E787" si="70">E761/$E$760*100</f>
        <v>9.7099870178041545</v>
      </c>
      <c r="F778" s="1271"/>
      <c r="L778" s="1271"/>
    </row>
    <row r="779" spans="1:13" ht="15" customHeight="1">
      <c r="A779" s="926" t="s">
        <v>1636</v>
      </c>
      <c r="B779" s="926"/>
      <c r="C779" s="804">
        <f t="shared" si="68"/>
        <v>12.843564996400922</v>
      </c>
      <c r="D779" s="804">
        <f t="shared" si="69"/>
        <v>40.051651189625801</v>
      </c>
      <c r="E779" s="804">
        <f t="shared" si="70"/>
        <v>18.583086053412462</v>
      </c>
      <c r="F779" s="1271"/>
      <c r="L779" s="1271"/>
    </row>
    <row r="780" spans="1:13" ht="15" customHeight="1">
      <c r="A780" s="926" t="s">
        <v>1637</v>
      </c>
      <c r="B780" s="926"/>
      <c r="C780" s="804">
        <f t="shared" si="68"/>
        <v>28.9879981784261</v>
      </c>
      <c r="D780" s="804">
        <f t="shared" si="69"/>
        <v>28.001538546073963</v>
      </c>
      <c r="E780" s="804">
        <f t="shared" si="70"/>
        <v>28.779905415430267</v>
      </c>
    </row>
    <row r="781" spans="1:13" ht="15" customHeight="1">
      <c r="A781" s="926" t="s">
        <v>1638</v>
      </c>
      <c r="B781" s="926"/>
      <c r="C781" s="804">
        <f t="shared" si="68"/>
        <v>8.6230957942209105</v>
      </c>
      <c r="D781" s="804">
        <f t="shared" si="69"/>
        <v>14.846969613715039</v>
      </c>
      <c r="E781" s="804">
        <f t="shared" si="70"/>
        <v>9.9360163204747778</v>
      </c>
    </row>
    <row r="782" spans="1:13" ht="15" customHeight="1">
      <c r="A782" s="926" t="s">
        <v>1639</v>
      </c>
      <c r="B782" s="926"/>
      <c r="C782" s="804">
        <f t="shared" si="68"/>
        <v>28.977715099966211</v>
      </c>
      <c r="D782" s="804">
        <f t="shared" si="69"/>
        <v>8.5004670586295941</v>
      </c>
      <c r="E782" s="804">
        <f t="shared" si="70"/>
        <v>24.658058234421365</v>
      </c>
      <c r="H782" s="927"/>
      <c r="I782" s="927"/>
      <c r="J782" s="927"/>
    </row>
    <row r="783" spans="1:13" ht="15" customHeight="1">
      <c r="A783" s="926" t="s">
        <v>1640</v>
      </c>
      <c r="B783" s="926"/>
      <c r="C783" s="804">
        <f t="shared" si="68"/>
        <v>0.58319744979654187</v>
      </c>
      <c r="D783" s="804">
        <f t="shared" si="69"/>
        <v>4.945326666300346E-2</v>
      </c>
      <c r="E783" s="804">
        <f t="shared" si="70"/>
        <v>0.47060459940652821</v>
      </c>
      <c r="H783" s="927"/>
      <c r="I783" s="1320"/>
      <c r="J783" s="1320"/>
    </row>
    <row r="784" spans="1:13" ht="15" customHeight="1">
      <c r="A784" s="926" t="s">
        <v>1641</v>
      </c>
      <c r="B784" s="926"/>
      <c r="C784" s="804">
        <f t="shared" si="68"/>
        <v>2.3371968328118347</v>
      </c>
      <c r="D784" s="804">
        <f t="shared" si="69"/>
        <v>0.64838727402604535</v>
      </c>
      <c r="E784" s="804">
        <f t="shared" si="70"/>
        <v>1.9809439910979227</v>
      </c>
      <c r="G784" s="907"/>
      <c r="H784" s="927"/>
      <c r="I784" s="1320"/>
      <c r="J784" s="1320"/>
      <c r="K784" s="907"/>
    </row>
    <row r="785" spans="1:13" ht="15" customHeight="1">
      <c r="A785" s="926" t="s">
        <v>1642</v>
      </c>
      <c r="B785" s="926"/>
      <c r="C785" s="804">
        <f t="shared" si="68"/>
        <v>3.1657191544371486</v>
      </c>
      <c r="D785" s="804">
        <f t="shared" si="69"/>
        <v>0.29122479257102041</v>
      </c>
      <c r="E785" s="804">
        <f t="shared" si="70"/>
        <v>2.5593471810089019</v>
      </c>
      <c r="H785" s="1260"/>
      <c r="I785" s="1171"/>
      <c r="J785" s="1171"/>
    </row>
    <row r="786" spans="1:13" ht="15" customHeight="1">
      <c r="A786" s="926" t="s">
        <v>1643</v>
      </c>
      <c r="B786" s="926"/>
      <c r="C786" s="804">
        <f t="shared" si="68"/>
        <v>2.7441129375817135</v>
      </c>
      <c r="D786" s="804">
        <f t="shared" si="69"/>
        <v>0.91213802956206391</v>
      </c>
      <c r="E786" s="804">
        <f t="shared" si="70"/>
        <v>2.3576594955489614</v>
      </c>
      <c r="H786" s="1260"/>
      <c r="I786" s="1171"/>
      <c r="J786" s="1171"/>
    </row>
    <row r="787" spans="1:13" s="1271" customFormat="1" ht="15" customHeight="1">
      <c r="A787" s="928" t="s">
        <v>1044</v>
      </c>
      <c r="B787" s="928"/>
      <c r="C787" s="804">
        <f t="shared" si="68"/>
        <v>1.0136177339033097</v>
      </c>
      <c r="D787" s="804">
        <f t="shared" si="69"/>
        <v>0.78026265179405463</v>
      </c>
      <c r="E787" s="804">
        <f t="shared" si="70"/>
        <v>0.96439169139465875</v>
      </c>
      <c r="F787" s="844"/>
      <c r="G787" s="907"/>
      <c r="H787" s="907"/>
      <c r="I787" s="907"/>
      <c r="J787" s="907"/>
      <c r="K787" s="907"/>
      <c r="L787" s="844"/>
      <c r="M787" s="844"/>
    </row>
    <row r="788" spans="1:13" s="1271" customFormat="1" ht="15" customHeight="1">
      <c r="A788" s="1278" t="s">
        <v>1601</v>
      </c>
      <c r="B788" s="1307"/>
      <c r="C788" s="1307"/>
      <c r="D788" s="1307"/>
      <c r="E788" s="1309"/>
      <c r="F788" s="907"/>
      <c r="G788" s="844"/>
      <c r="H788" s="844"/>
      <c r="I788" s="844"/>
      <c r="J788" s="844"/>
      <c r="K788" s="844"/>
      <c r="L788" s="907"/>
      <c r="M788" s="844"/>
    </row>
    <row r="789" spans="1:13" ht="15" customHeight="1">
      <c r="A789" s="2638" t="s">
        <v>1616</v>
      </c>
      <c r="B789" s="2638"/>
      <c r="C789" s="2638"/>
      <c r="D789" s="2638"/>
      <c r="E789" s="2638"/>
    </row>
    <row r="790" spans="1:13" ht="15" customHeight="1">
      <c r="A790" s="2638"/>
      <c r="B790" s="2638"/>
      <c r="C790" s="2638"/>
      <c r="D790" s="2638"/>
      <c r="E790" s="2638"/>
      <c r="G790" s="1271"/>
      <c r="H790" s="1271"/>
      <c r="I790" s="1271"/>
      <c r="J790" s="1271"/>
      <c r="K790" s="1271"/>
    </row>
    <row r="791" spans="1:13" ht="15" customHeight="1">
      <c r="A791" s="1311"/>
      <c r="B791" s="1269"/>
      <c r="C791" s="1269"/>
      <c r="D791" s="1269"/>
      <c r="E791" s="1269"/>
      <c r="F791" s="907"/>
      <c r="G791" s="1271"/>
      <c r="H791" s="1271"/>
      <c r="I791" s="1271"/>
      <c r="J791" s="1271"/>
      <c r="K791" s="1271"/>
      <c r="L791" s="907"/>
    </row>
    <row r="792" spans="1:13" ht="15" customHeight="1">
      <c r="A792" s="2639" t="s">
        <v>1647</v>
      </c>
      <c r="B792" s="2639"/>
      <c r="C792" s="2639"/>
      <c r="D792" s="2639"/>
      <c r="E792" s="2639"/>
      <c r="G792" s="1271"/>
      <c r="H792" s="1271"/>
      <c r="I792" s="1271"/>
      <c r="J792" s="1271"/>
      <c r="K792" s="1271"/>
      <c r="M792" s="1271"/>
    </row>
    <row r="793" spans="1:13" ht="15" customHeight="1">
      <c r="A793" s="1273" t="s">
        <v>1634</v>
      </c>
      <c r="B793" s="1273"/>
      <c r="C793" s="962" t="s">
        <v>957</v>
      </c>
      <c r="D793" s="962" t="s">
        <v>958</v>
      </c>
      <c r="E793" s="962" t="s">
        <v>14</v>
      </c>
      <c r="M793" s="1271"/>
    </row>
    <row r="794" spans="1:13" ht="15" customHeight="1">
      <c r="A794" s="1304" t="s">
        <v>14</v>
      </c>
      <c r="B794" s="1304"/>
      <c r="C794" s="1312">
        <f>SUM(C795:C804)</f>
        <v>683559</v>
      </c>
      <c r="D794" s="1312">
        <f>SUM(D795:D804)</f>
        <v>119587</v>
      </c>
      <c r="E794" s="1312">
        <f>SUM(E795:E804)</f>
        <v>803146</v>
      </c>
      <c r="F794" s="1271"/>
      <c r="L794" s="1271"/>
    </row>
    <row r="795" spans="1:13" ht="15" customHeight="1">
      <c r="A795" s="926" t="s">
        <v>1635</v>
      </c>
      <c r="B795" s="926"/>
      <c r="C795" s="1313">
        <v>19118</v>
      </c>
      <c r="D795" s="1313">
        <v>1892</v>
      </c>
      <c r="E795" s="1314">
        <f>C795+D795</f>
        <v>21010</v>
      </c>
      <c r="F795" s="1271"/>
      <c r="L795" s="1271"/>
    </row>
    <row r="796" spans="1:13" ht="15" customHeight="1">
      <c r="A796" s="926" t="s">
        <v>1636</v>
      </c>
      <c r="B796" s="926"/>
      <c r="C796" s="1313">
        <v>66629</v>
      </c>
      <c r="D796" s="1313">
        <v>21397</v>
      </c>
      <c r="E796" s="1314">
        <f t="shared" ref="E796:E804" si="71">C796+D796</f>
        <v>88026</v>
      </c>
      <c r="F796" s="1271"/>
      <c r="L796" s="1271"/>
    </row>
    <row r="797" spans="1:13" ht="15" customHeight="1">
      <c r="A797" s="926" t="s">
        <v>1637</v>
      </c>
      <c r="B797" s="926"/>
      <c r="C797" s="1313">
        <v>43698</v>
      </c>
      <c r="D797" s="1313">
        <v>12487</v>
      </c>
      <c r="E797" s="1314">
        <f t="shared" si="71"/>
        <v>56185</v>
      </c>
    </row>
    <row r="798" spans="1:13" ht="15" customHeight="1">
      <c r="A798" s="926" t="s">
        <v>1638</v>
      </c>
      <c r="B798" s="926"/>
      <c r="C798" s="1313">
        <v>17865</v>
      </c>
      <c r="D798" s="1313">
        <v>4307</v>
      </c>
      <c r="E798" s="1314">
        <f t="shared" si="71"/>
        <v>22172</v>
      </c>
    </row>
    <row r="799" spans="1:13" ht="15" customHeight="1">
      <c r="A799" s="926" t="s">
        <v>1639</v>
      </c>
      <c r="B799" s="926"/>
      <c r="C799" s="1313">
        <v>78547</v>
      </c>
      <c r="D799" s="1313">
        <v>73559</v>
      </c>
      <c r="E799" s="1314">
        <f t="shared" si="71"/>
        <v>152106</v>
      </c>
    </row>
    <row r="800" spans="1:13" ht="15" customHeight="1">
      <c r="A800" s="926" t="s">
        <v>1640</v>
      </c>
      <c r="B800" s="926"/>
      <c r="C800" s="1313">
        <v>30198</v>
      </c>
      <c r="D800" s="1313">
        <v>74</v>
      </c>
      <c r="E800" s="1314">
        <f t="shared" si="71"/>
        <v>30272</v>
      </c>
      <c r="G800" s="1271"/>
      <c r="H800" s="1271"/>
      <c r="I800" s="1271"/>
      <c r="J800" s="1271"/>
      <c r="K800" s="1271"/>
    </row>
    <row r="801" spans="1:13" ht="15" customHeight="1">
      <c r="A801" s="926" t="s">
        <v>1641</v>
      </c>
      <c r="B801" s="926"/>
      <c r="C801" s="1313">
        <v>147553</v>
      </c>
      <c r="D801" s="1313">
        <v>917</v>
      </c>
      <c r="E801" s="1314">
        <f t="shared" si="71"/>
        <v>148470</v>
      </c>
      <c r="G801" s="1271"/>
      <c r="H801" s="1271"/>
      <c r="I801" s="1271"/>
      <c r="J801" s="1271"/>
      <c r="K801" s="1271"/>
    </row>
    <row r="802" spans="1:13" ht="15" customHeight="1">
      <c r="A802" s="926" t="s">
        <v>1642</v>
      </c>
      <c r="B802" s="926"/>
      <c r="C802" s="1313">
        <v>79165</v>
      </c>
      <c r="D802" s="1313">
        <v>802</v>
      </c>
      <c r="E802" s="1314">
        <f t="shared" si="71"/>
        <v>79967</v>
      </c>
      <c r="M802" s="907"/>
    </row>
    <row r="803" spans="1:13" ht="15" customHeight="1">
      <c r="A803" s="926" t="s">
        <v>1643</v>
      </c>
      <c r="B803" s="926"/>
      <c r="C803" s="1313">
        <v>195520</v>
      </c>
      <c r="D803" s="1313">
        <v>3930</v>
      </c>
      <c r="E803" s="1314">
        <f t="shared" si="71"/>
        <v>199450</v>
      </c>
    </row>
    <row r="804" spans="1:13" s="1271" customFormat="1" ht="15" customHeight="1">
      <c r="A804" s="2646" t="s">
        <v>1044</v>
      </c>
      <c r="B804" s="2646"/>
      <c r="C804" s="1315">
        <v>5266</v>
      </c>
      <c r="D804" s="1315">
        <v>222</v>
      </c>
      <c r="E804" s="1316">
        <f t="shared" si="71"/>
        <v>5488</v>
      </c>
      <c r="G804" s="844"/>
      <c r="H804" s="844"/>
      <c r="I804" s="844"/>
      <c r="J804" s="844"/>
      <c r="K804" s="844"/>
      <c r="L804" s="844"/>
      <c r="M804" s="844"/>
    </row>
    <row r="805" spans="1:13" s="1271" customFormat="1" ht="15" customHeight="1">
      <c r="A805" s="1278" t="s">
        <v>1601</v>
      </c>
      <c r="B805" s="1307"/>
      <c r="G805" s="844"/>
      <c r="H805" s="844"/>
      <c r="I805" s="844"/>
      <c r="J805" s="844"/>
      <c r="K805" s="844"/>
      <c r="L805" s="844"/>
      <c r="M805" s="907"/>
    </row>
    <row r="806" spans="1:13" ht="15" customHeight="1">
      <c r="A806" s="2638" t="s">
        <v>1616</v>
      </c>
      <c r="B806" s="2638"/>
      <c r="C806" s="2638"/>
      <c r="D806" s="2638"/>
      <c r="E806" s="2638"/>
    </row>
    <row r="807" spans="1:13" ht="15" customHeight="1">
      <c r="A807" s="2638"/>
      <c r="B807" s="2638"/>
      <c r="C807" s="2638"/>
      <c r="D807" s="2638"/>
      <c r="E807" s="2638"/>
    </row>
    <row r="808" spans="1:13" ht="15" customHeight="1">
      <c r="A808" s="1311"/>
      <c r="B808" s="1269"/>
      <c r="C808" s="1269"/>
      <c r="D808" s="1269"/>
      <c r="E808" s="1269"/>
      <c r="M808" s="1271"/>
    </row>
    <row r="809" spans="1:13" ht="27" customHeight="1">
      <c r="A809" s="2645" t="s">
        <v>1648</v>
      </c>
      <c r="B809" s="2645"/>
      <c r="C809" s="2645"/>
      <c r="D809" s="2645"/>
      <c r="E809" s="2645"/>
      <c r="M809" s="1271"/>
    </row>
    <row r="810" spans="1:13" ht="15" customHeight="1">
      <c r="A810" s="1273" t="s">
        <v>1634</v>
      </c>
      <c r="B810" s="1273"/>
      <c r="C810" s="962" t="s">
        <v>957</v>
      </c>
      <c r="D810" s="962" t="s">
        <v>958</v>
      </c>
      <c r="E810" s="962" t="s">
        <v>14</v>
      </c>
      <c r="M810" s="1271"/>
    </row>
    <row r="811" spans="1:13" ht="22.5" customHeight="1">
      <c r="A811" s="1304" t="s">
        <v>14</v>
      </c>
      <c r="B811" s="1304"/>
      <c r="C811" s="1302">
        <f>SUM(C812:C821)</f>
        <v>100</v>
      </c>
      <c r="D811" s="1302">
        <f>SUM(D812:D821)</f>
        <v>100</v>
      </c>
      <c r="E811" s="1302">
        <f>SUM(E812:E821)</f>
        <v>100</v>
      </c>
    </row>
    <row r="812" spans="1:13" ht="15" customHeight="1">
      <c r="A812" s="926" t="s">
        <v>1635</v>
      </c>
      <c r="B812" s="926"/>
      <c r="C812" s="804">
        <f t="shared" ref="C812:C821" si="72">C795/$C$794*100</f>
        <v>2.7968324606946879</v>
      </c>
      <c r="D812" s="804">
        <f t="shared" ref="D812:D821" si="73">D795/$D$794*100</f>
        <v>1.5821117680015386</v>
      </c>
      <c r="E812" s="804">
        <f t="shared" ref="E812:E821" si="74">E795/$E$794*100</f>
        <v>2.6159627265777332</v>
      </c>
    </row>
    <row r="813" spans="1:13" ht="15" customHeight="1">
      <c r="A813" s="926" t="s">
        <v>1636</v>
      </c>
      <c r="B813" s="926"/>
      <c r="C813" s="804">
        <f t="shared" si="72"/>
        <v>9.7473663575492395</v>
      </c>
      <c r="D813" s="804">
        <f t="shared" si="73"/>
        <v>17.892413054930721</v>
      </c>
      <c r="E813" s="804">
        <f t="shared" si="74"/>
        <v>10.960149213219015</v>
      </c>
      <c r="G813" s="907"/>
      <c r="H813" s="907"/>
      <c r="I813" s="907"/>
      <c r="J813" s="907"/>
      <c r="K813" s="907"/>
    </row>
    <row r="814" spans="1:13" s="907" customFormat="1" ht="15" customHeight="1">
      <c r="A814" s="926" t="s">
        <v>1637</v>
      </c>
      <c r="B814" s="926"/>
      <c r="C814" s="804">
        <f t="shared" si="72"/>
        <v>6.3927181121161452</v>
      </c>
      <c r="D814" s="804">
        <f t="shared" si="73"/>
        <v>10.441770426551381</v>
      </c>
      <c r="E814" s="804">
        <f t="shared" si="74"/>
        <v>6.9956147450152271</v>
      </c>
      <c r="F814" s="844"/>
      <c r="G814" s="844"/>
      <c r="H814" s="844"/>
      <c r="I814" s="844"/>
      <c r="J814" s="844"/>
      <c r="K814" s="844"/>
      <c r="L814" s="844"/>
      <c r="M814" s="844"/>
    </row>
    <row r="815" spans="1:13" ht="15" customHeight="1">
      <c r="A815" s="926" t="s">
        <v>1638</v>
      </c>
      <c r="B815" s="926"/>
      <c r="C815" s="804">
        <f t="shared" si="72"/>
        <v>2.6135271424997697</v>
      </c>
      <c r="D815" s="804">
        <f t="shared" si="73"/>
        <v>3.6015620426969486</v>
      </c>
      <c r="E815" s="804">
        <f t="shared" si="74"/>
        <v>2.7606437683808425</v>
      </c>
    </row>
    <row r="816" spans="1:13" ht="15" customHeight="1">
      <c r="A816" s="926" t="s">
        <v>1639</v>
      </c>
      <c r="B816" s="926"/>
      <c r="C816" s="804">
        <f t="shared" si="72"/>
        <v>11.490888131090367</v>
      </c>
      <c r="D816" s="804">
        <f t="shared" si="73"/>
        <v>61.510866565763834</v>
      </c>
      <c r="E816" s="804">
        <f t="shared" si="74"/>
        <v>18.938773274099603</v>
      </c>
      <c r="G816" s="1271"/>
      <c r="H816" s="1271"/>
      <c r="I816" s="1271"/>
      <c r="J816" s="1271"/>
      <c r="K816" s="1271"/>
    </row>
    <row r="817" spans="1:13" s="907" customFormat="1" ht="15" customHeight="1">
      <c r="A817" s="926" t="s">
        <v>1640</v>
      </c>
      <c r="B817" s="926"/>
      <c r="C817" s="804">
        <f t="shared" si="72"/>
        <v>4.4177605737032204</v>
      </c>
      <c r="D817" s="804">
        <f t="shared" si="73"/>
        <v>6.1879635746360385E-2</v>
      </c>
      <c r="E817" s="804">
        <f t="shared" si="74"/>
        <v>3.7691777086606919</v>
      </c>
      <c r="G817" s="1271"/>
      <c r="H817" s="1271"/>
      <c r="I817" s="1271"/>
      <c r="J817" s="1271"/>
      <c r="K817" s="1271"/>
      <c r="L817" s="844"/>
      <c r="M817" s="844"/>
    </row>
    <row r="818" spans="1:13" ht="15" customHeight="1">
      <c r="A818" s="926" t="s">
        <v>1641</v>
      </c>
      <c r="B818" s="926"/>
      <c r="C818" s="804">
        <f t="shared" si="72"/>
        <v>21.585993308551274</v>
      </c>
      <c r="D818" s="804">
        <f t="shared" si="73"/>
        <v>0.76680575647854698</v>
      </c>
      <c r="E818" s="804">
        <f t="shared" si="74"/>
        <v>18.486053594240648</v>
      </c>
      <c r="G818" s="1271"/>
      <c r="H818" s="1271"/>
      <c r="I818" s="1271"/>
      <c r="J818" s="1271"/>
      <c r="K818" s="1271"/>
    </row>
    <row r="819" spans="1:13" ht="15" customHeight="1">
      <c r="A819" s="926" t="s">
        <v>1642</v>
      </c>
      <c r="B819" s="926"/>
      <c r="C819" s="804">
        <f t="shared" si="72"/>
        <v>11.58129729840438</v>
      </c>
      <c r="D819" s="804">
        <f t="shared" si="73"/>
        <v>0.67064145768352745</v>
      </c>
      <c r="E819" s="804">
        <f t="shared" si="74"/>
        <v>9.9567201978220652</v>
      </c>
    </row>
    <row r="820" spans="1:13" s="1271" customFormat="1" ht="15" customHeight="1">
      <c r="A820" s="926" t="s">
        <v>1643</v>
      </c>
      <c r="B820" s="926"/>
      <c r="C820" s="804">
        <f t="shared" si="72"/>
        <v>28.60323688225888</v>
      </c>
      <c r="D820" s="804">
        <f t="shared" si="73"/>
        <v>3.2863103849080586</v>
      </c>
      <c r="E820" s="804">
        <f t="shared" si="74"/>
        <v>24.833591899853825</v>
      </c>
      <c r="G820" s="844"/>
      <c r="H820" s="844"/>
      <c r="I820" s="844"/>
      <c r="J820" s="844"/>
      <c r="K820" s="844"/>
      <c r="L820" s="844"/>
      <c r="M820" s="844"/>
    </row>
    <row r="821" spans="1:13" s="1271" customFormat="1" ht="15" customHeight="1">
      <c r="A821" s="928" t="s">
        <v>1044</v>
      </c>
      <c r="B821" s="928"/>
      <c r="C821" s="804">
        <f t="shared" si="72"/>
        <v>0.77037973313203389</v>
      </c>
      <c r="D821" s="804">
        <f t="shared" si="73"/>
        <v>0.18563890723908116</v>
      </c>
      <c r="E821" s="804">
        <f t="shared" si="74"/>
        <v>0.68331287213034742</v>
      </c>
      <c r="G821" s="844"/>
      <c r="H821" s="844"/>
      <c r="I821" s="844"/>
      <c r="J821" s="844"/>
      <c r="K821" s="844"/>
      <c r="L821" s="844"/>
      <c r="M821" s="844"/>
    </row>
    <row r="822" spans="1:13" s="1271" customFormat="1" ht="15" customHeight="1">
      <c r="A822" s="1278" t="s">
        <v>1601</v>
      </c>
      <c r="B822" s="1307"/>
      <c r="C822" s="1307"/>
      <c r="D822" s="1307"/>
      <c r="E822" s="1309"/>
      <c r="G822" s="844"/>
      <c r="H822" s="844"/>
      <c r="I822" s="844"/>
      <c r="J822" s="844"/>
      <c r="K822" s="844"/>
      <c r="L822" s="844"/>
      <c r="M822" s="844"/>
    </row>
    <row r="823" spans="1:13" ht="15" customHeight="1">
      <c r="A823" s="2638" t="s">
        <v>1616</v>
      </c>
      <c r="B823" s="2638"/>
      <c r="C823" s="2638"/>
      <c r="D823" s="2638"/>
      <c r="E823" s="2638"/>
    </row>
    <row r="824" spans="1:13" ht="15" customHeight="1">
      <c r="A824" s="2638"/>
      <c r="B824" s="2638"/>
      <c r="C824" s="2638"/>
      <c r="D824" s="2638"/>
      <c r="E824" s="2638"/>
      <c r="F824" s="894"/>
      <c r="G824" s="927"/>
      <c r="H824" s="927"/>
      <c r="I824" s="1320"/>
      <c r="J824" s="1320"/>
      <c r="K824" s="1320"/>
    </row>
    <row r="825" spans="1:13" ht="15" customHeight="1">
      <c r="A825" s="1299"/>
      <c r="B825" s="1299"/>
      <c r="C825" s="1299"/>
      <c r="D825" s="1299"/>
      <c r="E825" s="1299"/>
      <c r="F825" s="894"/>
      <c r="G825" s="1269"/>
      <c r="H825" s="927"/>
      <c r="I825" s="1318"/>
      <c r="J825" s="1319"/>
      <c r="K825" s="1319"/>
    </row>
    <row r="826" spans="1:13" ht="15" customHeight="1">
      <c r="A826" s="1317" t="s">
        <v>1649</v>
      </c>
      <c r="B826" s="1269"/>
      <c r="C826" s="1269"/>
      <c r="D826" s="1269"/>
      <c r="E826" s="1269"/>
      <c r="F826" s="894"/>
      <c r="G826" s="1321"/>
      <c r="H826" s="927"/>
      <c r="I826" s="1318"/>
      <c r="J826" s="1319"/>
      <c r="K826" s="1319"/>
    </row>
    <row r="827" spans="1:13" ht="124.5" customHeight="1">
      <c r="A827" s="2641" t="s">
        <v>1650</v>
      </c>
      <c r="B827" s="2643"/>
      <c r="C827" s="2643"/>
      <c r="D827" s="2643"/>
      <c r="E827" s="2643"/>
      <c r="G827" s="1322"/>
      <c r="H827" s="1260"/>
      <c r="I827" s="1314"/>
      <c r="J827" s="1323"/>
      <c r="K827" s="1323"/>
    </row>
    <row r="828" spans="1:13" ht="15" customHeight="1">
      <c r="A828" s="1311"/>
      <c r="B828" s="1269"/>
      <c r="C828" s="1269"/>
      <c r="D828" s="1269"/>
      <c r="E828" s="1269"/>
      <c r="G828" s="1264" t="s">
        <v>1652</v>
      </c>
      <c r="H828" s="1264"/>
      <c r="I828" s="1265">
        <v>2005</v>
      </c>
      <c r="J828" s="1265">
        <v>2006</v>
      </c>
      <c r="K828" s="1265">
        <v>2007</v>
      </c>
      <c r="L828" s="1265">
        <v>2008</v>
      </c>
    </row>
    <row r="829" spans="1:13" ht="15" customHeight="1">
      <c r="A829" s="2645" t="s">
        <v>2220</v>
      </c>
      <c r="B829" s="2645"/>
      <c r="C829" s="2645"/>
      <c r="D829" s="1330"/>
      <c r="E829" s="1330"/>
      <c r="G829" s="1269" t="s">
        <v>14</v>
      </c>
      <c r="H829" s="927"/>
      <c r="I829" s="1318">
        <f>I830+I833</f>
        <v>28573</v>
      </c>
      <c r="J829" s="1319">
        <v>28837</v>
      </c>
      <c r="K829" s="1319">
        <f>K830+K833</f>
        <v>29332</v>
      </c>
      <c r="L829" s="1319">
        <f>L830+L833</f>
        <v>29881</v>
      </c>
    </row>
    <row r="830" spans="1:13" ht="15" customHeight="1">
      <c r="A830" s="1260"/>
      <c r="B830" s="1269"/>
      <c r="C830" s="1269"/>
      <c r="D830" s="1269"/>
      <c r="E830" s="1269"/>
      <c r="G830" s="1321" t="s">
        <v>966</v>
      </c>
      <c r="H830" s="927"/>
      <c r="I830" s="1318">
        <f>I831+I832</f>
        <v>10320</v>
      </c>
      <c r="J830" s="1319">
        <v>10253</v>
      </c>
      <c r="K830" s="1319">
        <f>K831+K832</f>
        <v>10145</v>
      </c>
      <c r="L830" s="1319">
        <f>L832+L831</f>
        <v>10047</v>
      </c>
    </row>
    <row r="831" spans="1:13" ht="15" customHeight="1">
      <c r="A831" s="1260"/>
      <c r="B831" s="1269"/>
      <c r="C831" s="1269"/>
      <c r="D831" s="1269"/>
      <c r="E831" s="1269"/>
      <c r="G831" s="1322" t="s">
        <v>957</v>
      </c>
      <c r="H831" s="1260"/>
      <c r="I831" s="1314">
        <v>7640</v>
      </c>
      <c r="J831" s="1323">
        <v>7676</v>
      </c>
      <c r="K831" s="1323">
        <v>7737</v>
      </c>
      <c r="L831" s="1323">
        <v>7796</v>
      </c>
    </row>
    <row r="832" spans="1:13" ht="15" customHeight="1">
      <c r="A832" s="1260"/>
      <c r="B832" s="1269"/>
      <c r="C832" s="1269"/>
      <c r="D832" s="1269"/>
      <c r="E832" s="1269"/>
      <c r="G832" s="1322" t="s">
        <v>958</v>
      </c>
      <c r="H832" s="1260"/>
      <c r="I832" s="1314">
        <v>2680</v>
      </c>
      <c r="J832" s="1323">
        <v>2577</v>
      </c>
      <c r="K832" s="1323">
        <v>2408</v>
      </c>
      <c r="L832" s="1323">
        <v>2251</v>
      </c>
    </row>
    <row r="833" spans="1:12" ht="15" customHeight="1">
      <c r="A833" s="1260"/>
      <c r="B833" s="1269"/>
      <c r="C833" s="1269"/>
      <c r="D833" s="1269"/>
      <c r="E833" s="1269"/>
      <c r="G833" s="1321" t="s">
        <v>967</v>
      </c>
      <c r="H833" s="1324"/>
      <c r="I833" s="1325">
        <f>I834+I835</f>
        <v>18253</v>
      </c>
      <c r="J833" s="1326">
        <v>18584</v>
      </c>
      <c r="K833" s="1326">
        <f>K834+K835</f>
        <v>19187</v>
      </c>
      <c r="L833" s="1326">
        <f>L834+L835</f>
        <v>19834</v>
      </c>
    </row>
    <row r="834" spans="1:12" ht="15" customHeight="1">
      <c r="A834" s="1260"/>
      <c r="B834" s="1269"/>
      <c r="C834" s="1269"/>
      <c r="D834" s="1269"/>
      <c r="E834" s="1269"/>
      <c r="G834" s="1322" t="s">
        <v>957</v>
      </c>
      <c r="H834" s="1260"/>
      <c r="I834" s="1314">
        <v>11954</v>
      </c>
      <c r="J834" s="1323">
        <v>12374</v>
      </c>
      <c r="K834" s="1323">
        <v>13126</v>
      </c>
      <c r="L834" s="1323">
        <v>13921</v>
      </c>
    </row>
    <row r="835" spans="1:12" ht="15" customHeight="1">
      <c r="A835" s="1260"/>
      <c r="B835" s="1269"/>
      <c r="C835" s="1269"/>
      <c r="D835" s="1269"/>
      <c r="E835" s="1269"/>
      <c r="G835" s="1327" t="s">
        <v>958</v>
      </c>
      <c r="H835" s="1277"/>
      <c r="I835" s="1316">
        <v>6299</v>
      </c>
      <c r="J835" s="1328">
        <v>6210</v>
      </c>
      <c r="K835" s="1328">
        <v>6061</v>
      </c>
      <c r="L835" s="1328">
        <v>5913</v>
      </c>
    </row>
    <row r="836" spans="1:12" ht="15" customHeight="1">
      <c r="A836" s="1260"/>
      <c r="B836" s="1269"/>
      <c r="C836" s="1269"/>
      <c r="D836" s="1269"/>
      <c r="E836" s="1269"/>
      <c r="H836" s="1321" t="s">
        <v>966</v>
      </c>
      <c r="I836" s="844" t="s">
        <v>2219</v>
      </c>
    </row>
    <row r="837" spans="1:12" ht="15" customHeight="1">
      <c r="A837" s="1260"/>
      <c r="B837" s="1269"/>
      <c r="C837" s="1269"/>
      <c r="D837" s="1269"/>
      <c r="E837" s="1269"/>
      <c r="H837" s="1322" t="s">
        <v>957</v>
      </c>
      <c r="I837" s="804">
        <f>I831/I830*100</f>
        <v>74.031007751937977</v>
      </c>
      <c r="J837" s="804">
        <f>J831/J830*100</f>
        <v>74.865892909392372</v>
      </c>
      <c r="K837" s="804">
        <f>K831/K830*100</f>
        <v>76.264169541646126</v>
      </c>
      <c r="L837" s="804">
        <f>L831/L830*100</f>
        <v>77.59530208022295</v>
      </c>
    </row>
    <row r="838" spans="1:12" ht="15" customHeight="1">
      <c r="A838" s="1260"/>
      <c r="B838" s="1269"/>
      <c r="C838" s="1269"/>
      <c r="D838" s="1269"/>
      <c r="E838" s="1269"/>
      <c r="H838" s="1322" t="s">
        <v>958</v>
      </c>
      <c r="I838" s="804">
        <f>I832/I830*100</f>
        <v>25.968992248062015</v>
      </c>
      <c r="J838" s="804">
        <f>J832/J830*100</f>
        <v>25.134107090607628</v>
      </c>
      <c r="K838" s="804">
        <f>K832/K830*100</f>
        <v>23.735830458353867</v>
      </c>
      <c r="L838" s="804">
        <f>L832/L830*100</f>
        <v>22.404697919777046</v>
      </c>
    </row>
    <row r="839" spans="1:12" ht="15" customHeight="1">
      <c r="A839" s="1260"/>
      <c r="B839" s="1269"/>
      <c r="C839" s="1269"/>
      <c r="D839" s="1269"/>
      <c r="E839" s="1269"/>
    </row>
    <row r="840" spans="1:12" ht="15" customHeight="1">
      <c r="A840" s="1260"/>
      <c r="B840" s="1269"/>
      <c r="C840" s="1269"/>
      <c r="D840" s="1269"/>
      <c r="E840" s="1269"/>
    </row>
    <row r="841" spans="1:12" ht="15" customHeight="1">
      <c r="A841" s="1260"/>
      <c r="B841" s="1269"/>
      <c r="C841" s="1269"/>
      <c r="D841" s="1269"/>
      <c r="E841" s="1269"/>
    </row>
    <row r="842" spans="1:12" ht="30.75" customHeight="1">
      <c r="A842" s="1260"/>
      <c r="B842" s="1269"/>
      <c r="C842" s="1269"/>
      <c r="D842" s="1269"/>
      <c r="E842" s="1269"/>
    </row>
    <row r="843" spans="1:12" ht="15" customHeight="1">
      <c r="A843" s="1260"/>
      <c r="B843" s="1269"/>
      <c r="C843" s="1269"/>
      <c r="D843" s="1269"/>
      <c r="E843" s="1269"/>
    </row>
    <row r="844" spans="1:12" ht="15" customHeight="1">
      <c r="A844" s="1260"/>
      <c r="B844" s="1269"/>
      <c r="C844" s="1269"/>
      <c r="D844" s="1269"/>
      <c r="E844" s="1269"/>
    </row>
    <row r="845" spans="1:12" ht="15" customHeight="1">
      <c r="A845" s="1278" t="s">
        <v>1601</v>
      </c>
      <c r="B845" s="1269"/>
      <c r="C845" s="1269"/>
      <c r="D845" s="1269"/>
      <c r="E845" s="1269"/>
    </row>
    <row r="846" spans="1:12" ht="15" customHeight="1">
      <c r="A846" s="2644" t="s">
        <v>1651</v>
      </c>
      <c r="B846" s="2644"/>
      <c r="C846" s="2644"/>
      <c r="D846" s="2644"/>
      <c r="E846" s="2644"/>
    </row>
    <row r="847" spans="1:12" ht="15" customHeight="1">
      <c r="A847" s="1264" t="s">
        <v>1652</v>
      </c>
      <c r="B847" s="1264"/>
      <c r="C847" s="1265" t="s">
        <v>1653</v>
      </c>
      <c r="D847" s="1265" t="s">
        <v>1654</v>
      </c>
      <c r="E847" s="1265" t="s">
        <v>1655</v>
      </c>
    </row>
    <row r="848" spans="1:12" ht="15" customHeight="1">
      <c r="A848" s="1269" t="s">
        <v>14</v>
      </c>
      <c r="B848" s="927"/>
      <c r="C848" s="1318">
        <f>C849+C852</f>
        <v>28573</v>
      </c>
      <c r="D848" s="1319">
        <f>D849+D852</f>
        <v>29332</v>
      </c>
      <c r="E848" s="1319">
        <f>E849+E852</f>
        <v>29881</v>
      </c>
      <c r="G848" s="1271"/>
      <c r="H848" s="1271"/>
      <c r="I848" s="1271"/>
      <c r="J848" s="1271"/>
      <c r="K848" s="1271"/>
    </row>
    <row r="849" spans="1:12" ht="15" customHeight="1">
      <c r="A849" s="1321" t="s">
        <v>966</v>
      </c>
      <c r="B849" s="927"/>
      <c r="C849" s="1318">
        <f>C850+C851</f>
        <v>10320</v>
      </c>
      <c r="D849" s="1319">
        <f>D850+D851</f>
        <v>10145</v>
      </c>
      <c r="E849" s="1319">
        <f>E851+E850</f>
        <v>10047</v>
      </c>
    </row>
    <row r="850" spans="1:12" ht="15" customHeight="1">
      <c r="A850" s="1322" t="s">
        <v>957</v>
      </c>
      <c r="B850" s="1260"/>
      <c r="C850" s="1314">
        <v>7640</v>
      </c>
      <c r="D850" s="1323">
        <v>7737</v>
      </c>
      <c r="E850" s="1323">
        <v>7796</v>
      </c>
    </row>
    <row r="851" spans="1:12" ht="15" customHeight="1">
      <c r="A851" s="1322" t="s">
        <v>958</v>
      </c>
      <c r="B851" s="1260"/>
      <c r="C851" s="1314">
        <v>2680</v>
      </c>
      <c r="D851" s="1323">
        <v>2408</v>
      </c>
      <c r="E851" s="1323">
        <v>2251</v>
      </c>
    </row>
    <row r="852" spans="1:12" ht="15" customHeight="1">
      <c r="A852" s="1321" t="s">
        <v>967</v>
      </c>
      <c r="B852" s="1324"/>
      <c r="C852" s="1325">
        <f>C853+C854</f>
        <v>18253</v>
      </c>
      <c r="D852" s="1326">
        <f>D853+D854</f>
        <v>19187</v>
      </c>
      <c r="E852" s="1326">
        <f>E853+E854</f>
        <v>19834</v>
      </c>
      <c r="F852" s="1271"/>
      <c r="L852" s="1271"/>
    </row>
    <row r="853" spans="1:12" ht="15" customHeight="1">
      <c r="A853" s="1322" t="s">
        <v>957</v>
      </c>
      <c r="B853" s="1260"/>
      <c r="C853" s="1314">
        <v>11954</v>
      </c>
      <c r="D853" s="1323">
        <v>13126</v>
      </c>
      <c r="E853" s="1323">
        <v>13921</v>
      </c>
    </row>
    <row r="854" spans="1:12" ht="15" customHeight="1">
      <c r="A854" s="1327" t="s">
        <v>958</v>
      </c>
      <c r="B854" s="1277"/>
      <c r="C854" s="1316">
        <v>6299</v>
      </c>
      <c r="D854" s="1328">
        <v>6061</v>
      </c>
      <c r="E854" s="1328">
        <v>5913</v>
      </c>
    </row>
    <row r="855" spans="1:12" ht="15" customHeight="1">
      <c r="A855" s="1278" t="s">
        <v>1601</v>
      </c>
      <c r="B855" s="1329"/>
      <c r="C855" s="1329"/>
      <c r="D855" s="1329"/>
      <c r="E855" s="1329"/>
    </row>
    <row r="856" spans="1:12" ht="15" customHeight="1">
      <c r="A856" s="921" t="s">
        <v>1656</v>
      </c>
      <c r="B856" s="1329"/>
      <c r="C856" s="1329"/>
      <c r="D856" s="1329"/>
      <c r="E856" s="1329"/>
    </row>
    <row r="857" spans="1:12" ht="15" customHeight="1">
      <c r="A857" s="921" t="s">
        <v>1657</v>
      </c>
      <c r="B857" s="1329"/>
      <c r="C857" s="1329"/>
      <c r="D857" s="1329"/>
      <c r="E857" s="1329"/>
    </row>
    <row r="858" spans="1:12" ht="15" customHeight="1">
      <c r="A858" s="1260"/>
      <c r="B858" s="1269"/>
      <c r="C858" s="1269"/>
      <c r="D858" s="1269"/>
      <c r="E858" s="1269"/>
    </row>
    <row r="859" spans="1:12" ht="15" customHeight="1">
      <c r="A859" s="2639" t="s">
        <v>1658</v>
      </c>
      <c r="B859" s="2639"/>
      <c r="C859" s="2639"/>
      <c r="D859" s="2639"/>
    </row>
    <row r="860" spans="1:12" ht="15" customHeight="1">
      <c r="A860" s="1264" t="s">
        <v>1604</v>
      </c>
      <c r="B860" s="1281" t="s">
        <v>957</v>
      </c>
      <c r="C860" s="1281" t="s">
        <v>958</v>
      </c>
      <c r="D860" s="1265" t="s">
        <v>14</v>
      </c>
    </row>
    <row r="861" spans="1:12" ht="15" customHeight="1">
      <c r="A861" s="1331" t="s">
        <v>9</v>
      </c>
      <c r="B861" s="1332">
        <v>21717</v>
      </c>
      <c r="C861" s="1332">
        <v>8164.0000000000009</v>
      </c>
      <c r="D861" s="1332">
        <v>29881.000000000004</v>
      </c>
    </row>
    <row r="862" spans="1:12" ht="15" customHeight="1">
      <c r="A862" s="1023" t="s">
        <v>1605</v>
      </c>
      <c r="B862" s="1333">
        <v>1631.7090606487172</v>
      </c>
      <c r="C862" s="1333">
        <v>668.12447042055953</v>
      </c>
      <c r="D862" s="1333">
        <v>2299.8335310692769</v>
      </c>
    </row>
    <row r="863" spans="1:12" ht="15" customHeight="1">
      <c r="A863" s="1023" t="s">
        <v>1606</v>
      </c>
      <c r="B863" s="1333">
        <v>4553.3846332406856</v>
      </c>
      <c r="C863" s="1333">
        <v>2770.3321044207441</v>
      </c>
      <c r="D863" s="1333">
        <v>7323.7167376614298</v>
      </c>
    </row>
    <row r="864" spans="1:12" ht="15" customHeight="1">
      <c r="A864" s="1023" t="s">
        <v>1607</v>
      </c>
      <c r="B864" s="1333">
        <v>3567.0191500227315</v>
      </c>
      <c r="C864" s="1333">
        <v>2048.9453811668754</v>
      </c>
      <c r="D864" s="1333">
        <v>5615.9645311896074</v>
      </c>
    </row>
    <row r="865" spans="1:13" ht="15" customHeight="1">
      <c r="A865" s="1023" t="s">
        <v>1608</v>
      </c>
      <c r="B865" s="1333">
        <v>2148.9813615368512</v>
      </c>
      <c r="C865" s="1333">
        <v>973.80305485589975</v>
      </c>
      <c r="D865" s="1333">
        <v>3122.7844163927512</v>
      </c>
      <c r="M865" s="1271"/>
    </row>
    <row r="866" spans="1:13" ht="15" customHeight="1">
      <c r="A866" s="1023" t="s">
        <v>1609</v>
      </c>
      <c r="B866" s="1333">
        <v>1705.4213998337432</v>
      </c>
      <c r="C866" s="1333">
        <v>653.50012374624737</v>
      </c>
      <c r="D866" s="1333">
        <v>2358.9215235799907</v>
      </c>
    </row>
    <row r="867" spans="1:13" ht="15" customHeight="1">
      <c r="A867" s="1023" t="s">
        <v>1610</v>
      </c>
      <c r="B867" s="1333">
        <v>1570.1088497179853</v>
      </c>
      <c r="C867" s="1333">
        <v>417.83072621098347</v>
      </c>
      <c r="D867" s="1333">
        <v>1987.9395759289687</v>
      </c>
    </row>
    <row r="868" spans="1:13" ht="15" customHeight="1">
      <c r="A868" s="1023" t="s">
        <v>1611</v>
      </c>
      <c r="B868" s="1333">
        <v>1716.535858662394</v>
      </c>
      <c r="C868" s="1333">
        <v>283.19785472936951</v>
      </c>
      <c r="D868" s="1333">
        <v>1999.7337133917636</v>
      </c>
    </row>
    <row r="869" spans="1:13" ht="15" customHeight="1">
      <c r="A869" s="1023" t="s">
        <v>1612</v>
      </c>
      <c r="B869" s="1333">
        <v>1840.0410955784257</v>
      </c>
      <c r="C869" s="1333">
        <v>174.25671973518655</v>
      </c>
      <c r="D869" s="1333">
        <v>2014.2978153136123</v>
      </c>
    </row>
    <row r="870" spans="1:13" ht="15" customHeight="1">
      <c r="A870" s="1023" t="s">
        <v>1613</v>
      </c>
      <c r="B870" s="1333">
        <v>1557.6269686503324</v>
      </c>
      <c r="C870" s="1333">
        <v>110.22580550573059</v>
      </c>
      <c r="D870" s="1333">
        <v>1667.8527741560629</v>
      </c>
    </row>
    <row r="871" spans="1:13" ht="15" customHeight="1">
      <c r="A871" s="1023" t="s">
        <v>1614</v>
      </c>
      <c r="B871" s="1333">
        <v>1426.1716221081338</v>
      </c>
      <c r="C871" s="1333">
        <v>63.783759208403126</v>
      </c>
      <c r="D871" s="1333">
        <v>1489.9553813165369</v>
      </c>
    </row>
    <row r="872" spans="1:13" ht="15" customHeight="1">
      <c r="A872" s="1294" t="s">
        <v>966</v>
      </c>
      <c r="B872" s="1332">
        <v>7796</v>
      </c>
      <c r="C872" s="1332">
        <v>2251.0000000000005</v>
      </c>
      <c r="D872" s="1332">
        <v>10047</v>
      </c>
    </row>
    <row r="873" spans="1:13" ht="15" customHeight="1">
      <c r="A873" s="1023" t="s">
        <v>1605</v>
      </c>
      <c r="B873" s="1333">
        <v>435.71884816753931</v>
      </c>
      <c r="C873" s="1333">
        <v>121.78917910447761</v>
      </c>
      <c r="D873" s="1333">
        <v>557.50802727201688</v>
      </c>
    </row>
    <row r="874" spans="1:13" ht="15" customHeight="1">
      <c r="A874" s="1023" t="s">
        <v>1606</v>
      </c>
      <c r="B874" s="1333">
        <v>1137.7670157068062</v>
      </c>
      <c r="C874" s="1333">
        <v>948.2757462686568</v>
      </c>
      <c r="D874" s="1333">
        <v>2086.0427619754628</v>
      </c>
    </row>
    <row r="875" spans="1:13" ht="15" customHeight="1">
      <c r="A875" s="1023" t="s">
        <v>1607</v>
      </c>
      <c r="B875" s="1333">
        <v>832.66178010471219</v>
      </c>
      <c r="C875" s="1333">
        <v>720.6559701492539</v>
      </c>
      <c r="D875" s="1333">
        <v>1553.3177502539661</v>
      </c>
    </row>
    <row r="876" spans="1:13" ht="15" customHeight="1">
      <c r="A876" s="1023" t="s">
        <v>1608</v>
      </c>
      <c r="B876" s="1333">
        <v>483.67853403141368</v>
      </c>
      <c r="C876" s="1333">
        <v>196.54253731343286</v>
      </c>
      <c r="D876" s="1333">
        <v>680.22107134484656</v>
      </c>
    </row>
    <row r="877" spans="1:13" s="1271" customFormat="1" ht="15" customHeight="1">
      <c r="A877" s="1023" t="s">
        <v>1609</v>
      </c>
      <c r="B877" s="1333">
        <v>474.49476439790584</v>
      </c>
      <c r="C877" s="1333">
        <v>118.4294776119403</v>
      </c>
      <c r="D877" s="1333">
        <v>592.92424200984613</v>
      </c>
      <c r="E877" s="844"/>
      <c r="F877" s="844"/>
      <c r="G877" s="844"/>
      <c r="H877" s="844"/>
      <c r="I877" s="844"/>
      <c r="J877" s="844"/>
      <c r="K877" s="844"/>
      <c r="L877" s="844"/>
      <c r="M877" s="844"/>
    </row>
    <row r="878" spans="1:13" ht="15" customHeight="1">
      <c r="A878" s="1023" t="s">
        <v>1610</v>
      </c>
      <c r="B878" s="1333">
        <v>624.496335078534</v>
      </c>
      <c r="C878" s="1333">
        <v>62.994402985074629</v>
      </c>
      <c r="D878" s="1333">
        <v>687.49073806360866</v>
      </c>
    </row>
    <row r="879" spans="1:13" ht="15" customHeight="1">
      <c r="A879" s="1023" t="s">
        <v>1611</v>
      </c>
      <c r="B879" s="1333">
        <v>923.4790575916229</v>
      </c>
      <c r="C879" s="1333">
        <v>34.436940298507466</v>
      </c>
      <c r="D879" s="1333">
        <v>957.91599789013037</v>
      </c>
    </row>
    <row r="880" spans="1:13" ht="30.75" customHeight="1">
      <c r="A880" s="1023" t="s">
        <v>1612</v>
      </c>
      <c r="B880" s="1333">
        <v>1071.4397905759163</v>
      </c>
      <c r="C880" s="1333">
        <v>26.877611940298507</v>
      </c>
      <c r="D880" s="1333">
        <v>1098.3174025162148</v>
      </c>
    </row>
    <row r="881" spans="1:12" ht="15" customHeight="1">
      <c r="A881" s="1023" t="s">
        <v>1613</v>
      </c>
      <c r="B881" s="1333">
        <v>960.21413612565459</v>
      </c>
      <c r="C881" s="1333">
        <v>12.598880597014922</v>
      </c>
      <c r="D881" s="1333">
        <v>972.81301672266954</v>
      </c>
    </row>
    <row r="882" spans="1:12" ht="15" customHeight="1">
      <c r="A882" s="1023" t="s">
        <v>1614</v>
      </c>
      <c r="B882" s="1333">
        <v>852.0497382198954</v>
      </c>
      <c r="C882" s="1333">
        <v>8.3992537313432827</v>
      </c>
      <c r="D882" s="1333">
        <v>860.44899195123867</v>
      </c>
    </row>
    <row r="883" spans="1:12" ht="15" customHeight="1">
      <c r="A883" s="1294" t="s">
        <v>967</v>
      </c>
      <c r="B883" s="1332">
        <v>13921</v>
      </c>
      <c r="C883" s="1332">
        <v>5912.9999999999991</v>
      </c>
      <c r="D883" s="1332">
        <v>19834</v>
      </c>
    </row>
    <row r="884" spans="1:12" ht="15" customHeight="1">
      <c r="A884" s="1023" t="s">
        <v>1605</v>
      </c>
      <c r="B884" s="1333">
        <v>1195.9902124811779</v>
      </c>
      <c r="C884" s="1333">
        <v>546.33529131608191</v>
      </c>
      <c r="D884" s="1333">
        <v>1742.3255037972599</v>
      </c>
    </row>
    <row r="885" spans="1:12" ht="15" customHeight="1">
      <c r="A885" s="1023" t="s">
        <v>1606</v>
      </c>
      <c r="B885" s="1333">
        <v>3415.6176175338792</v>
      </c>
      <c r="C885" s="1333">
        <v>1822.0563581520876</v>
      </c>
      <c r="D885" s="1333">
        <v>5237.673975685967</v>
      </c>
    </row>
    <row r="886" spans="1:12" ht="15" customHeight="1">
      <c r="A886" s="1023" t="s">
        <v>1607</v>
      </c>
      <c r="B886" s="1333">
        <v>2734.3573699180192</v>
      </c>
      <c r="C886" s="1333">
        <v>1328.2894110176217</v>
      </c>
      <c r="D886" s="1333">
        <v>4062.6467809356409</v>
      </c>
      <c r="G886" s="1271"/>
      <c r="H886" s="1271"/>
      <c r="I886" s="1271"/>
      <c r="J886" s="1271"/>
      <c r="K886" s="1271"/>
    </row>
    <row r="887" spans="1:12" ht="15" customHeight="1">
      <c r="A887" s="1023" t="s">
        <v>1608</v>
      </c>
      <c r="B887" s="1333">
        <v>1665.3028275054376</v>
      </c>
      <c r="C887" s="1333">
        <v>777.26051754246691</v>
      </c>
      <c r="D887" s="1333">
        <v>2442.5633450479045</v>
      </c>
    </row>
    <row r="888" spans="1:12" ht="15" customHeight="1">
      <c r="A888" s="1023" t="s">
        <v>1609</v>
      </c>
      <c r="B888" s="1333">
        <v>1230.9266354358374</v>
      </c>
      <c r="C888" s="1333">
        <v>535.07064613430703</v>
      </c>
      <c r="D888" s="1333">
        <v>1765.9972815701444</v>
      </c>
    </row>
    <row r="889" spans="1:12" ht="15" customHeight="1">
      <c r="A889" s="1023" t="s">
        <v>1610</v>
      </c>
      <c r="B889" s="1333">
        <v>945.61251463945143</v>
      </c>
      <c r="C889" s="1333">
        <v>354.83632322590887</v>
      </c>
      <c r="D889" s="1333">
        <v>1300.4488378653602</v>
      </c>
    </row>
    <row r="890" spans="1:12" ht="15" customHeight="1">
      <c r="A890" s="1023" t="s">
        <v>1611</v>
      </c>
      <c r="B890" s="1333">
        <v>793.05680107077114</v>
      </c>
      <c r="C890" s="1333">
        <v>248.76091443086204</v>
      </c>
      <c r="D890" s="1333">
        <v>1041.8177155016333</v>
      </c>
      <c r="F890" s="1271"/>
      <c r="L890" s="1271"/>
    </row>
    <row r="891" spans="1:12" ht="15" customHeight="1">
      <c r="A891" s="1023" t="s">
        <v>1612</v>
      </c>
      <c r="B891" s="1333">
        <v>768.60130500250943</v>
      </c>
      <c r="C891" s="1333">
        <v>147.37910779488806</v>
      </c>
      <c r="D891" s="1333">
        <v>915.98041279739755</v>
      </c>
    </row>
    <row r="892" spans="1:12" ht="15" customHeight="1">
      <c r="A892" s="1023" t="s">
        <v>1613</v>
      </c>
      <c r="B892" s="1333">
        <v>597.41283252467781</v>
      </c>
      <c r="C892" s="1333">
        <v>97.626924908715665</v>
      </c>
      <c r="D892" s="1333">
        <v>695.03975743339345</v>
      </c>
    </row>
    <row r="893" spans="1:12" ht="15" customHeight="1">
      <c r="A893" s="913" t="s">
        <v>1614</v>
      </c>
      <c r="B893" s="1334">
        <v>574.12188388823824</v>
      </c>
      <c r="C893" s="1334">
        <v>55.384505477059847</v>
      </c>
      <c r="D893" s="1334">
        <v>629.50638936529811</v>
      </c>
    </row>
    <row r="894" spans="1:12" ht="15" customHeight="1">
      <c r="A894" s="1278" t="s">
        <v>1601</v>
      </c>
    </row>
    <row r="895" spans="1:12" ht="15" customHeight="1">
      <c r="A895" s="2638" t="s">
        <v>1616</v>
      </c>
      <c r="B895" s="2638"/>
      <c r="C895" s="2638"/>
      <c r="D895" s="2638"/>
      <c r="E895" s="1285"/>
    </row>
    <row r="896" spans="1:12" ht="15" customHeight="1">
      <c r="A896" s="2638"/>
      <c r="B896" s="2638"/>
      <c r="C896" s="2638"/>
      <c r="D896" s="2638"/>
      <c r="E896" s="1285"/>
    </row>
    <row r="897" spans="1:13" ht="15" customHeight="1">
      <c r="A897" s="1299"/>
      <c r="B897" s="1299"/>
      <c r="C897" s="1299"/>
      <c r="D897" s="1299"/>
      <c r="E897" s="1299"/>
    </row>
    <row r="898" spans="1:13" ht="15" customHeight="1">
      <c r="A898" s="2639" t="s">
        <v>1659</v>
      </c>
      <c r="B898" s="2639"/>
      <c r="C898" s="2639"/>
      <c r="D898" s="2639"/>
    </row>
    <row r="899" spans="1:13" ht="15" customHeight="1">
      <c r="A899" s="1264" t="s">
        <v>1604</v>
      </c>
      <c r="B899" s="1281" t="s">
        <v>957</v>
      </c>
      <c r="C899" s="1281" t="s">
        <v>958</v>
      </c>
      <c r="D899" s="1265" t="s">
        <v>14</v>
      </c>
    </row>
    <row r="900" spans="1:13" ht="15" customHeight="1">
      <c r="A900" s="1331" t="s">
        <v>9</v>
      </c>
      <c r="B900" s="1332">
        <v>12298.24361080477</v>
      </c>
      <c r="C900" s="1332">
        <v>5525.774965464786</v>
      </c>
      <c r="D900" s="1332">
        <v>17824.018576269555</v>
      </c>
    </row>
    <row r="901" spans="1:13" ht="15" customHeight="1">
      <c r="A901" s="1023" t="s">
        <v>1605</v>
      </c>
      <c r="B901" s="1335">
        <v>810.82450037534818</v>
      </c>
      <c r="C901" s="1335">
        <v>395.10384573007326</v>
      </c>
      <c r="D901" s="1335">
        <v>1205.9283461054215</v>
      </c>
    </row>
    <row r="902" spans="1:13" ht="15" customHeight="1">
      <c r="A902" s="1023" t="s">
        <v>1606</v>
      </c>
      <c r="B902" s="1335">
        <v>2681.2081907346392</v>
      </c>
      <c r="C902" s="1335">
        <v>1686.1481891226515</v>
      </c>
      <c r="D902" s="1335">
        <v>4367.3563798572904</v>
      </c>
    </row>
    <row r="903" spans="1:13" ht="15" customHeight="1">
      <c r="A903" s="1023" t="s">
        <v>1607</v>
      </c>
      <c r="B903" s="1335">
        <v>2120.2539864419191</v>
      </c>
      <c r="C903" s="1335">
        <v>1293.0684704750577</v>
      </c>
      <c r="D903" s="1335">
        <v>3413.322456916977</v>
      </c>
    </row>
    <row r="904" spans="1:13" ht="15" customHeight="1">
      <c r="A904" s="1023" t="s">
        <v>1608</v>
      </c>
      <c r="B904" s="1335">
        <v>1330.8582818780894</v>
      </c>
      <c r="C904" s="1335">
        <v>754.38762034011552</v>
      </c>
      <c r="D904" s="1335">
        <v>2085.2459022182047</v>
      </c>
      <c r="M904" s="1271"/>
    </row>
    <row r="905" spans="1:13" ht="15" customHeight="1">
      <c r="A905" s="1023" t="s">
        <v>1609</v>
      </c>
      <c r="B905" s="1335">
        <v>973.01940685367208</v>
      </c>
      <c r="C905" s="1335">
        <v>514.86488076761771</v>
      </c>
      <c r="D905" s="1335">
        <v>1487.8842876212898</v>
      </c>
    </row>
    <row r="906" spans="1:13" ht="15" customHeight="1">
      <c r="A906" s="1023" t="s">
        <v>1610</v>
      </c>
      <c r="B906" s="1335">
        <v>856.65681377216515</v>
      </c>
      <c r="C906" s="1335">
        <v>356.22079304225025</v>
      </c>
      <c r="D906" s="1335">
        <v>1212.8776068144155</v>
      </c>
    </row>
    <row r="907" spans="1:13" ht="15" customHeight="1">
      <c r="A907" s="1023" t="s">
        <v>1611</v>
      </c>
      <c r="B907" s="1335">
        <v>967.12136558377779</v>
      </c>
      <c r="C907" s="1335">
        <v>237.24978372544328</v>
      </c>
      <c r="D907" s="1335">
        <v>1204.371149309221</v>
      </c>
    </row>
    <row r="908" spans="1:13" ht="15" customHeight="1">
      <c r="A908" s="1023" t="s">
        <v>1612</v>
      </c>
      <c r="B908" s="1335">
        <v>947.83707633187259</v>
      </c>
      <c r="C908" s="1335">
        <v>154.29643564602767</v>
      </c>
      <c r="D908" s="1335">
        <v>1102.1335119779003</v>
      </c>
    </row>
    <row r="909" spans="1:13" ht="15" customHeight="1">
      <c r="A909" s="1023" t="s">
        <v>1613</v>
      </c>
      <c r="B909" s="1335">
        <v>837.60289977198806</v>
      </c>
      <c r="C909" s="1335">
        <v>86.214254513272664</v>
      </c>
      <c r="D909" s="1335">
        <v>923.8171542852607</v>
      </c>
    </row>
    <row r="910" spans="1:13" ht="15" customHeight="1">
      <c r="A910" s="1023" t="s">
        <v>1614</v>
      </c>
      <c r="B910" s="1335">
        <v>772.86108906129698</v>
      </c>
      <c r="C910" s="1335">
        <v>48.220692102276359</v>
      </c>
      <c r="D910" s="1335">
        <v>821.0817811635734</v>
      </c>
    </row>
    <row r="911" spans="1:13" ht="15" customHeight="1">
      <c r="A911" s="1294" t="s">
        <v>966</v>
      </c>
      <c r="B911" s="1332">
        <v>4052.0832460732981</v>
      </c>
      <c r="C911" s="1332">
        <v>1041.5074626865674</v>
      </c>
      <c r="D911" s="1332">
        <v>5093.5907087598662</v>
      </c>
    </row>
    <row r="912" spans="1:13" ht="15" customHeight="1">
      <c r="A912" s="1023" t="s">
        <v>1605</v>
      </c>
      <c r="B912" s="1049">
        <v>212.24712041884817</v>
      </c>
      <c r="C912" s="1049">
        <v>64.674253731343285</v>
      </c>
      <c r="D912" s="1049">
        <v>276.92137415019147</v>
      </c>
    </row>
    <row r="913" spans="1:13" ht="15" customHeight="1">
      <c r="A913" s="1023" t="s">
        <v>1606</v>
      </c>
      <c r="B913" s="1049">
        <v>607.14921465968575</v>
      </c>
      <c r="C913" s="1049">
        <v>413.24328358208959</v>
      </c>
      <c r="D913" s="1049">
        <v>1020.3924982417753</v>
      </c>
    </row>
    <row r="914" spans="1:13" ht="15" customHeight="1">
      <c r="A914" s="1023" t="s">
        <v>1607</v>
      </c>
      <c r="B914" s="1049">
        <v>447.96387434554975</v>
      </c>
      <c r="C914" s="1049">
        <v>275.49552238805973</v>
      </c>
      <c r="D914" s="1049">
        <v>723.45939673360954</v>
      </c>
    </row>
    <row r="915" spans="1:13" ht="15" customHeight="1">
      <c r="A915" s="1023" t="s">
        <v>1608</v>
      </c>
      <c r="B915" s="1049">
        <v>257.14554973821993</v>
      </c>
      <c r="C915" s="1049">
        <v>106.67052238805971</v>
      </c>
      <c r="D915" s="1049">
        <v>363.81607212627966</v>
      </c>
    </row>
    <row r="916" spans="1:13" s="1271" customFormat="1" ht="15" customHeight="1">
      <c r="A916" s="1023" t="s">
        <v>1609</v>
      </c>
      <c r="B916" s="1049">
        <v>234.69633507853408</v>
      </c>
      <c r="C916" s="1049">
        <v>68.033955223880596</v>
      </c>
      <c r="D916" s="1049">
        <v>302.73029030241469</v>
      </c>
      <c r="E916" s="844"/>
      <c r="F916" s="844"/>
      <c r="G916" s="844"/>
      <c r="H916" s="844"/>
      <c r="I916" s="844"/>
      <c r="J916" s="844"/>
      <c r="K916" s="844"/>
      <c r="L916" s="844"/>
      <c r="M916" s="844"/>
    </row>
    <row r="917" spans="1:13" ht="15" customHeight="1">
      <c r="A917" s="1023" t="s">
        <v>1610</v>
      </c>
      <c r="B917" s="1049">
        <v>300.00314136125655</v>
      </c>
      <c r="C917" s="1049">
        <v>52.075373134328359</v>
      </c>
      <c r="D917" s="1049">
        <v>352.0785144955849</v>
      </c>
    </row>
    <row r="918" spans="1:13" ht="15" customHeight="1">
      <c r="A918" s="1023" t="s">
        <v>1611</v>
      </c>
      <c r="B918" s="1049">
        <v>490.82146596858627</v>
      </c>
      <c r="C918" s="1049">
        <v>26.037686567164183</v>
      </c>
      <c r="D918" s="1049">
        <v>516.85915253575047</v>
      </c>
    </row>
    <row r="919" spans="1:13" ht="33.75" customHeight="1">
      <c r="A919" s="1023" t="s">
        <v>1612</v>
      </c>
      <c r="B919" s="1049">
        <v>544.90366492146609</v>
      </c>
      <c r="C919" s="1049">
        <v>20.998134328358208</v>
      </c>
      <c r="D919" s="1049">
        <v>565.90179924982431</v>
      </c>
    </row>
    <row r="920" spans="1:13" ht="15" customHeight="1">
      <c r="A920" s="1023" t="s">
        <v>1613</v>
      </c>
      <c r="B920" s="1049">
        <v>517.35235602094247</v>
      </c>
      <c r="C920" s="1049">
        <v>9.2391791044776088</v>
      </c>
      <c r="D920" s="1049">
        <v>526.59153512542002</v>
      </c>
    </row>
    <row r="921" spans="1:13" ht="15" customHeight="1">
      <c r="A921" s="1023" t="s">
        <v>1614</v>
      </c>
      <c r="B921" s="1049">
        <v>439.80052356020946</v>
      </c>
      <c r="C921" s="1049">
        <v>5.0395522388059693</v>
      </c>
      <c r="D921" s="1049">
        <v>444.84007579901544</v>
      </c>
    </row>
    <row r="922" spans="1:13" ht="15" customHeight="1">
      <c r="A922" s="1294" t="s">
        <v>967</v>
      </c>
      <c r="B922" s="1282">
        <v>8246.1603647314696</v>
      </c>
      <c r="C922" s="1282">
        <v>4484.2675027782179</v>
      </c>
      <c r="D922" s="1332">
        <v>12730.42786750969</v>
      </c>
    </row>
    <row r="923" spans="1:13" ht="15" customHeight="1">
      <c r="A923" s="1023" t="s">
        <v>1605</v>
      </c>
      <c r="B923" s="1049">
        <v>598.57737995649995</v>
      </c>
      <c r="C923" s="1049">
        <v>330.42959199872996</v>
      </c>
      <c r="D923" s="1049">
        <v>929.00697195522991</v>
      </c>
    </row>
    <row r="924" spans="1:13" ht="15" customHeight="1">
      <c r="A924" s="1023" t="s">
        <v>1606</v>
      </c>
      <c r="B924" s="1049">
        <v>2074.0589760749535</v>
      </c>
      <c r="C924" s="1049">
        <v>1272.9049055405619</v>
      </c>
      <c r="D924" s="1049">
        <v>3346.9638816155157</v>
      </c>
    </row>
    <row r="925" spans="1:13" ht="15" customHeight="1">
      <c r="A925" s="1023" t="s">
        <v>1607</v>
      </c>
      <c r="B925" s="1049">
        <v>1672.2901120963695</v>
      </c>
      <c r="C925" s="1049">
        <v>1017.5729480869979</v>
      </c>
      <c r="D925" s="1049">
        <v>2689.8630601833675</v>
      </c>
      <c r="G925" s="1271"/>
      <c r="H925" s="1271"/>
      <c r="I925" s="1271"/>
      <c r="J925" s="1271"/>
      <c r="K925" s="1271"/>
    </row>
    <row r="926" spans="1:13" ht="15" customHeight="1">
      <c r="A926" s="1023" t="s">
        <v>1608</v>
      </c>
      <c r="B926" s="1049">
        <v>1073.7127321398696</v>
      </c>
      <c r="C926" s="1049">
        <v>647.71709795205584</v>
      </c>
      <c r="D926" s="1049">
        <v>1721.4298300919254</v>
      </c>
    </row>
    <row r="927" spans="1:13" ht="15" customHeight="1">
      <c r="A927" s="1023" t="s">
        <v>1609</v>
      </c>
      <c r="B927" s="1049">
        <v>738.32307177513803</v>
      </c>
      <c r="C927" s="1049">
        <v>446.83092554373712</v>
      </c>
      <c r="D927" s="1049">
        <v>1185.1539973188751</v>
      </c>
    </row>
    <row r="928" spans="1:13" ht="15" customHeight="1">
      <c r="A928" s="1023" t="s">
        <v>1610</v>
      </c>
      <c r="B928" s="1049">
        <v>556.6536724109086</v>
      </c>
      <c r="C928" s="1049">
        <v>304.14541990792191</v>
      </c>
      <c r="D928" s="1049">
        <v>860.7990923188305</v>
      </c>
    </row>
    <row r="929" spans="1:13" ht="15" customHeight="1">
      <c r="A929" s="1023" t="s">
        <v>1611</v>
      </c>
      <c r="B929" s="1049">
        <v>476.29989961519152</v>
      </c>
      <c r="C929" s="1049">
        <v>211.21209715827911</v>
      </c>
      <c r="D929" s="1049">
        <v>687.51199677347063</v>
      </c>
      <c r="F929" s="1271"/>
      <c r="L929" s="1271"/>
    </row>
    <row r="930" spans="1:13" ht="15" customHeight="1">
      <c r="A930" s="1023" t="s">
        <v>1612</v>
      </c>
      <c r="B930" s="1049">
        <v>402.93341141040651</v>
      </c>
      <c r="C930" s="1049">
        <v>133.29830131766946</v>
      </c>
      <c r="D930" s="1049">
        <v>536.23171272807599</v>
      </c>
    </row>
    <row r="931" spans="1:13" ht="15" customHeight="1">
      <c r="A931" s="1023" t="s">
        <v>1613</v>
      </c>
      <c r="B931" s="1049">
        <v>320.2505437510456</v>
      </c>
      <c r="C931" s="1049">
        <v>76.97507540879505</v>
      </c>
      <c r="D931" s="1049">
        <v>397.22561915984068</v>
      </c>
    </row>
    <row r="932" spans="1:13" ht="15" customHeight="1">
      <c r="A932" s="913" t="s">
        <v>1614</v>
      </c>
      <c r="B932" s="1336">
        <v>333.06056550108747</v>
      </c>
      <c r="C932" s="1336">
        <v>43.181139863470392</v>
      </c>
      <c r="D932" s="1336">
        <v>376.24170536455784</v>
      </c>
    </row>
    <row r="933" spans="1:13" ht="15" customHeight="1">
      <c r="A933" s="1278" t="s">
        <v>1601</v>
      </c>
    </row>
    <row r="934" spans="1:13" ht="15" customHeight="1">
      <c r="A934" s="2638" t="s">
        <v>1616</v>
      </c>
      <c r="B934" s="2638"/>
      <c r="C934" s="2638"/>
      <c r="D934" s="2638"/>
      <c r="E934" s="1285"/>
    </row>
    <row r="935" spans="1:13" ht="15" customHeight="1">
      <c r="A935" s="2638"/>
      <c r="B935" s="2638"/>
      <c r="C935" s="2638"/>
      <c r="D935" s="2638"/>
      <c r="E935" s="1285"/>
    </row>
    <row r="936" spans="1:13" ht="15" customHeight="1">
      <c r="A936" s="1299"/>
      <c r="B936" s="1299"/>
      <c r="C936" s="1299"/>
      <c r="D936" s="1299"/>
      <c r="E936" s="1299"/>
    </row>
    <row r="937" spans="1:13" ht="15" customHeight="1">
      <c r="A937" s="2639" t="s">
        <v>1660</v>
      </c>
      <c r="B937" s="2639"/>
      <c r="C937" s="2639"/>
      <c r="D937" s="2639"/>
    </row>
    <row r="938" spans="1:13" ht="15" customHeight="1">
      <c r="A938" s="1264" t="s">
        <v>1604</v>
      </c>
      <c r="B938" s="1281" t="s">
        <v>957</v>
      </c>
      <c r="C938" s="1281" t="s">
        <v>958</v>
      </c>
      <c r="D938" s="1265" t="s">
        <v>14</v>
      </c>
    </row>
    <row r="939" spans="1:13" ht="15" customHeight="1">
      <c r="A939" s="1331" t="s">
        <v>9</v>
      </c>
      <c r="B939" s="1332">
        <v>8323.2060892233494</v>
      </c>
      <c r="C939" s="1332">
        <v>2428.591649823592</v>
      </c>
      <c r="D939" s="1332">
        <v>10751.797739046942</v>
      </c>
    </row>
    <row r="940" spans="1:13" ht="15" customHeight="1">
      <c r="A940" s="1023" t="s">
        <v>1605</v>
      </c>
      <c r="B940" s="1337">
        <v>744.55486905739019</v>
      </c>
      <c r="C940" s="1337">
        <v>242.78364600635496</v>
      </c>
      <c r="D940" s="1337">
        <v>987.33851506374515</v>
      </c>
    </row>
    <row r="941" spans="1:13" ht="15" customHeight="1">
      <c r="A941" s="1023" t="s">
        <v>1606</v>
      </c>
      <c r="B941" s="1337">
        <v>1641.5789169127377</v>
      </c>
      <c r="C941" s="1337">
        <v>988.92740230029403</v>
      </c>
      <c r="D941" s="1337">
        <v>2630.5063192130319</v>
      </c>
    </row>
    <row r="942" spans="1:13" ht="15" customHeight="1">
      <c r="A942" s="1023" t="s">
        <v>1607</v>
      </c>
      <c r="B942" s="1337">
        <v>1290.6466951411476</v>
      </c>
      <c r="C942" s="1337">
        <v>701.62804626652428</v>
      </c>
      <c r="D942" s="1337">
        <v>1992.2747414076719</v>
      </c>
    </row>
    <row r="943" spans="1:13" ht="15" customHeight="1">
      <c r="A943" s="1023" t="s">
        <v>1608</v>
      </c>
      <c r="B943" s="1337">
        <v>707.01261283436429</v>
      </c>
      <c r="C943" s="1337">
        <v>204.14875258569828</v>
      </c>
      <c r="D943" s="1337">
        <v>911.16136542006257</v>
      </c>
      <c r="M943" s="1271"/>
    </row>
    <row r="944" spans="1:13" ht="15" customHeight="1">
      <c r="A944" s="1023" t="s">
        <v>1609</v>
      </c>
      <c r="B944" s="1337">
        <v>600.34119114546434</v>
      </c>
      <c r="C944" s="1337">
        <v>128.60570340471003</v>
      </c>
      <c r="D944" s="1337">
        <v>728.94689455017442</v>
      </c>
    </row>
    <row r="945" spans="1:13" ht="15" customHeight="1">
      <c r="A945" s="1023" t="s">
        <v>1610</v>
      </c>
      <c r="B945" s="1337">
        <v>595.066027363182</v>
      </c>
      <c r="C945" s="1337">
        <v>57.015126068340628</v>
      </c>
      <c r="D945" s="1337">
        <v>652.08115343152258</v>
      </c>
    </row>
    <row r="946" spans="1:13" ht="15" customHeight="1">
      <c r="A946" s="1023" t="s">
        <v>1611</v>
      </c>
      <c r="B946" s="1337">
        <v>640.04508802065857</v>
      </c>
      <c r="C946" s="1337">
        <v>45.948071003926231</v>
      </c>
      <c r="D946" s="1337">
        <v>685.99315902458477</v>
      </c>
    </row>
    <row r="947" spans="1:13" ht="15" customHeight="1">
      <c r="A947" s="1023" t="s">
        <v>1612</v>
      </c>
      <c r="B947" s="1337">
        <v>820.53251775786237</v>
      </c>
      <c r="C947" s="1337">
        <v>19.960284089158904</v>
      </c>
      <c r="D947" s="1337">
        <v>840.49280184702127</v>
      </c>
    </row>
    <row r="948" spans="1:13" ht="15" customHeight="1">
      <c r="A948" s="1023" t="s">
        <v>1613</v>
      </c>
      <c r="B948" s="1337">
        <v>677.76602911509826</v>
      </c>
      <c r="C948" s="1337">
        <v>24.011550992457934</v>
      </c>
      <c r="D948" s="1337">
        <v>701.77758010755622</v>
      </c>
    </row>
    <row r="949" spans="1:13" ht="15" customHeight="1">
      <c r="A949" s="1023" t="s">
        <v>1614</v>
      </c>
      <c r="B949" s="1337">
        <v>605.66214187544404</v>
      </c>
      <c r="C949" s="1337">
        <v>15.563067106126772</v>
      </c>
      <c r="D949" s="1337">
        <v>621.22520898157086</v>
      </c>
    </row>
    <row r="950" spans="1:13" ht="15" customHeight="1">
      <c r="A950" s="1294" t="s">
        <v>966</v>
      </c>
      <c r="B950" s="1332">
        <v>3329.6267015706808</v>
      </c>
      <c r="C950" s="1332">
        <v>1100.3022388059705</v>
      </c>
      <c r="D950" s="1332">
        <v>4429.9289403766506</v>
      </c>
    </row>
    <row r="951" spans="1:13" ht="15" customHeight="1">
      <c r="A951" s="1023" t="s">
        <v>1605</v>
      </c>
      <c r="B951" s="1283">
        <v>186.73664921465971</v>
      </c>
      <c r="C951" s="1283">
        <v>42.836194029850752</v>
      </c>
      <c r="D951" s="1283">
        <v>229.57284324451047</v>
      </c>
    </row>
    <row r="952" spans="1:13" ht="15" customHeight="1">
      <c r="A952" s="1023" t="s">
        <v>1606</v>
      </c>
      <c r="B952" s="1283">
        <v>415.31047120418845</v>
      </c>
      <c r="C952" s="1283">
        <v>482.95708955223881</v>
      </c>
      <c r="D952" s="1283">
        <v>898.2675607564272</v>
      </c>
    </row>
    <row r="953" spans="1:13" ht="15" customHeight="1">
      <c r="A953" s="1023" t="s">
        <v>1607</v>
      </c>
      <c r="B953" s="1283">
        <v>335.71780104712047</v>
      </c>
      <c r="C953" s="1283">
        <v>411.56343283582095</v>
      </c>
      <c r="D953" s="1283">
        <v>747.28123388294148</v>
      </c>
    </row>
    <row r="954" spans="1:13" ht="15" customHeight="1">
      <c r="A954" s="1023" t="s">
        <v>1608</v>
      </c>
      <c r="B954" s="1283">
        <v>196.94083769633511</v>
      </c>
      <c r="C954" s="1283">
        <v>83.992537313432834</v>
      </c>
      <c r="D954" s="1283">
        <v>280.93337500976793</v>
      </c>
    </row>
    <row r="955" spans="1:13" s="1271" customFormat="1" ht="15" customHeight="1">
      <c r="A955" s="1023" t="s">
        <v>1609</v>
      </c>
      <c r="B955" s="1283">
        <v>218.36963350785342</v>
      </c>
      <c r="C955" s="1283">
        <v>47.875746268656712</v>
      </c>
      <c r="D955" s="1283">
        <v>266.24537977651016</v>
      </c>
      <c r="E955" s="844"/>
      <c r="F955" s="844"/>
      <c r="G955" s="844"/>
      <c r="H955" s="844"/>
      <c r="I955" s="844"/>
      <c r="J955" s="844"/>
      <c r="K955" s="844"/>
      <c r="L955" s="844"/>
      <c r="M955" s="844"/>
    </row>
    <row r="956" spans="1:13" ht="15" customHeight="1">
      <c r="A956" s="1023" t="s">
        <v>1610</v>
      </c>
      <c r="B956" s="1283">
        <v>296.94188481675394</v>
      </c>
      <c r="C956" s="1283">
        <v>10.07910447761194</v>
      </c>
      <c r="D956" s="1283">
        <v>307.0209892943659</v>
      </c>
    </row>
    <row r="957" spans="1:13" ht="15" customHeight="1">
      <c r="A957" s="1023" t="s">
        <v>1611</v>
      </c>
      <c r="B957" s="1283">
        <v>398.98376963350779</v>
      </c>
      <c r="C957" s="1283">
        <v>8.3992537313432862</v>
      </c>
      <c r="D957" s="1283">
        <v>407.38302336485106</v>
      </c>
    </row>
    <row r="958" spans="1:13" ht="37.5" customHeight="1">
      <c r="A958" s="1023" t="s">
        <v>1612</v>
      </c>
      <c r="B958" s="1283">
        <v>489.8010471204189</v>
      </c>
      <c r="C958" s="1283">
        <v>5.8794776119402981</v>
      </c>
      <c r="D958" s="1283">
        <v>495.68052473235917</v>
      </c>
    </row>
    <row r="959" spans="1:13" ht="15" customHeight="1">
      <c r="A959" s="1023" t="s">
        <v>1613</v>
      </c>
      <c r="B959" s="1283">
        <v>412.24921465968589</v>
      </c>
      <c r="C959" s="1283">
        <v>3.359701492537313</v>
      </c>
      <c r="D959" s="1283">
        <v>415.60891615222323</v>
      </c>
    </row>
    <row r="960" spans="1:13" ht="15" customHeight="1">
      <c r="A960" s="1023" t="s">
        <v>1614</v>
      </c>
      <c r="B960" s="1283">
        <v>378.5753926701571</v>
      </c>
      <c r="C960" s="1283">
        <v>3.359701492537313</v>
      </c>
      <c r="D960" s="1283">
        <v>381.93509416269444</v>
      </c>
    </row>
    <row r="961" spans="1:12" ht="15" customHeight="1">
      <c r="A961" s="1294" t="s">
        <v>967</v>
      </c>
      <c r="B961" s="1332">
        <v>4993.5793876526686</v>
      </c>
      <c r="C961" s="1332">
        <v>1328.2894110176219</v>
      </c>
      <c r="D961" s="1332">
        <v>6321.8687986702898</v>
      </c>
    </row>
    <row r="962" spans="1:12" ht="15" customHeight="1">
      <c r="A962" s="1023" t="s">
        <v>1605</v>
      </c>
      <c r="B962" s="1283">
        <v>557.81821984273051</v>
      </c>
      <c r="C962" s="1283">
        <v>199.9474519765042</v>
      </c>
      <c r="D962" s="1283">
        <v>757.76567181923474</v>
      </c>
    </row>
    <row r="963" spans="1:12" ht="15" customHeight="1">
      <c r="A963" s="1023" t="s">
        <v>1606</v>
      </c>
      <c r="B963" s="1283">
        <v>1226.2684457085493</v>
      </c>
      <c r="C963" s="1283">
        <v>505.97031274805522</v>
      </c>
      <c r="D963" s="1283">
        <v>1732.2387584566045</v>
      </c>
    </row>
    <row r="964" spans="1:12" ht="15" customHeight="1">
      <c r="A964" s="1023" t="s">
        <v>1607</v>
      </c>
      <c r="B964" s="1283">
        <v>954.92889409402721</v>
      </c>
      <c r="C964" s="1283">
        <v>290.06461343070328</v>
      </c>
      <c r="D964" s="1283">
        <v>1244.9935075247304</v>
      </c>
      <c r="G964" s="1271"/>
      <c r="H964" s="1271"/>
      <c r="I964" s="1271"/>
      <c r="J964" s="1271"/>
      <c r="K964" s="1271"/>
    </row>
    <row r="965" spans="1:12" ht="15" customHeight="1">
      <c r="A965" s="1023" t="s">
        <v>1608</v>
      </c>
      <c r="B965" s="1283">
        <v>510.07177513802918</v>
      </c>
      <c r="C965" s="1283">
        <v>120.15621527226544</v>
      </c>
      <c r="D965" s="1283">
        <v>630.22799041029464</v>
      </c>
    </row>
    <row r="966" spans="1:12" ht="15" customHeight="1">
      <c r="A966" s="1023" t="s">
        <v>1609</v>
      </c>
      <c r="B966" s="1283">
        <v>381.97155763761089</v>
      </c>
      <c r="C966" s="1283">
        <v>80.729957136053329</v>
      </c>
      <c r="D966" s="1283">
        <v>462.7015147736642</v>
      </c>
    </row>
    <row r="967" spans="1:12" ht="15" customHeight="1">
      <c r="A967" s="1023" t="s">
        <v>1610</v>
      </c>
      <c r="B967" s="1283">
        <v>298.124142546428</v>
      </c>
      <c r="C967" s="1283">
        <v>46.936021590728686</v>
      </c>
      <c r="D967" s="1283">
        <v>345.06016413715668</v>
      </c>
    </row>
    <row r="968" spans="1:12" ht="15" customHeight="1">
      <c r="A968" s="1023" t="s">
        <v>1611</v>
      </c>
      <c r="B968" s="1283">
        <v>241.06131838715072</v>
      </c>
      <c r="C968" s="1283">
        <v>37.548817272582944</v>
      </c>
      <c r="D968" s="1283">
        <v>278.61013565973366</v>
      </c>
      <c r="F968" s="1271"/>
      <c r="L968" s="1271"/>
    </row>
    <row r="969" spans="1:12" ht="15" customHeight="1">
      <c r="A969" s="1023" t="s">
        <v>1612</v>
      </c>
      <c r="B969" s="1283">
        <v>330.73147063744346</v>
      </c>
      <c r="C969" s="1283">
        <v>14.080806477218605</v>
      </c>
      <c r="D969" s="1283">
        <v>344.81227711466209</v>
      </c>
    </row>
    <row r="970" spans="1:12" ht="15" customHeight="1">
      <c r="A970" s="1023" t="s">
        <v>1613</v>
      </c>
      <c r="B970" s="1283">
        <v>265.51681445541237</v>
      </c>
      <c r="C970" s="1283">
        <v>20.651849499920623</v>
      </c>
      <c r="D970" s="1283">
        <v>286.16866395533299</v>
      </c>
    </row>
    <row r="971" spans="1:12" ht="15" customHeight="1">
      <c r="A971" s="913" t="s">
        <v>1614</v>
      </c>
      <c r="B971" s="1284">
        <v>227.08674920528691</v>
      </c>
      <c r="C971" s="1284">
        <v>12.203365613589458</v>
      </c>
      <c r="D971" s="1284">
        <v>239.29011481887636</v>
      </c>
    </row>
    <row r="972" spans="1:12" ht="15" customHeight="1">
      <c r="A972" s="1278" t="s">
        <v>1601</v>
      </c>
    </row>
    <row r="973" spans="1:12" ht="15" customHeight="1">
      <c r="A973" s="2638" t="s">
        <v>1616</v>
      </c>
      <c r="B973" s="2638"/>
      <c r="C973" s="2638"/>
      <c r="D973" s="2638"/>
      <c r="E973" s="1285"/>
    </row>
    <row r="974" spans="1:12" ht="15" customHeight="1">
      <c r="A974" s="2638"/>
      <c r="B974" s="2638"/>
      <c r="C974" s="2638"/>
      <c r="D974" s="2638"/>
      <c r="E974" s="1285"/>
    </row>
    <row r="975" spans="1:12" ht="15" customHeight="1">
      <c r="A975" s="1299"/>
      <c r="B975" s="1299"/>
      <c r="C975" s="1299"/>
      <c r="D975" s="1299"/>
      <c r="E975" s="1299"/>
    </row>
    <row r="976" spans="1:12" ht="15" customHeight="1">
      <c r="A976" s="2639" t="s">
        <v>1661</v>
      </c>
      <c r="B976" s="2639"/>
      <c r="C976" s="2639"/>
      <c r="D976" s="2639"/>
    </row>
    <row r="977" spans="1:13" ht="15" customHeight="1">
      <c r="A977" s="1264" t="s">
        <v>1604</v>
      </c>
      <c r="B977" s="1281" t="s">
        <v>957</v>
      </c>
      <c r="C977" s="1281" t="s">
        <v>958</v>
      </c>
      <c r="D977" s="1265" t="s">
        <v>14</v>
      </c>
    </row>
    <row r="978" spans="1:13" ht="15" customHeight="1">
      <c r="A978" s="1331" t="s">
        <v>9</v>
      </c>
      <c r="B978" s="1332">
        <v>1043.555013765683</v>
      </c>
      <c r="C978" s="1332">
        <v>187.30134971672831</v>
      </c>
      <c r="D978" s="1332">
        <v>1230.8563634824109</v>
      </c>
    </row>
    <row r="979" spans="1:13" ht="15" customHeight="1">
      <c r="A979" s="1023" t="s">
        <v>1605</v>
      </c>
      <c r="B979" s="1335">
        <v>72.24801582330872</v>
      </c>
      <c r="C979" s="1335">
        <v>27.618407506048104</v>
      </c>
      <c r="D979" s="1335">
        <v>99.86642332935682</v>
      </c>
    </row>
    <row r="980" spans="1:13" ht="15" customHeight="1">
      <c r="A980" s="1023" t="s">
        <v>1606</v>
      </c>
      <c r="B980" s="1335">
        <v>222.14591764065915</v>
      </c>
      <c r="C980" s="1335">
        <v>82.657632400783825</v>
      </c>
      <c r="D980" s="1335">
        <v>304.80355004144297</v>
      </c>
    </row>
    <row r="981" spans="1:13" ht="15" customHeight="1">
      <c r="A981" s="1023" t="s">
        <v>1607</v>
      </c>
      <c r="B981" s="1335">
        <v>152.76895472785296</v>
      </c>
      <c r="C981" s="1335">
        <v>48.912927010447056</v>
      </c>
      <c r="D981" s="1335">
        <v>201.68188173830001</v>
      </c>
    </row>
    <row r="982" spans="1:13" ht="15" customHeight="1">
      <c r="A982" s="1023" t="s">
        <v>1608</v>
      </c>
      <c r="B982" s="1335">
        <v>108.92550054440802</v>
      </c>
      <c r="C982" s="1335">
        <v>13.488036125137132</v>
      </c>
      <c r="D982" s="1335">
        <v>122.41353666954515</v>
      </c>
      <c r="M982" s="1271"/>
    </row>
    <row r="983" spans="1:13" ht="15" customHeight="1">
      <c r="A983" s="1023" t="s">
        <v>1609</v>
      </c>
      <c r="B983" s="1335">
        <v>122.74442238003098</v>
      </c>
      <c r="C983" s="1335">
        <v>10.029539573919575</v>
      </c>
      <c r="D983" s="1335">
        <v>132.77396195395056</v>
      </c>
    </row>
    <row r="984" spans="1:13" ht="15" customHeight="1">
      <c r="A984" s="1023" t="s">
        <v>1610</v>
      </c>
      <c r="B984" s="1335">
        <v>106.88466284807294</v>
      </c>
      <c r="C984" s="1335">
        <v>4.5948071003926234</v>
      </c>
      <c r="D984" s="1335">
        <v>111.47946994846556</v>
      </c>
    </row>
    <row r="985" spans="1:13" ht="15" customHeight="1">
      <c r="A985" s="1023" t="s">
        <v>1611</v>
      </c>
      <c r="B985" s="1335">
        <v>105.8757627624918</v>
      </c>
      <c r="C985" s="1335">
        <v>0</v>
      </c>
      <c r="D985" s="1335">
        <v>105.8757627624918</v>
      </c>
    </row>
    <row r="986" spans="1:13" ht="15" customHeight="1">
      <c r="A986" s="1023" t="s">
        <v>1612</v>
      </c>
      <c r="B986" s="1335">
        <v>65.404859816031262</v>
      </c>
      <c r="C986" s="1335">
        <v>0</v>
      </c>
      <c r="D986" s="1335">
        <v>65.404859816031262</v>
      </c>
    </row>
    <row r="987" spans="1:13" ht="15" customHeight="1">
      <c r="A987" s="1023" t="s">
        <v>1613</v>
      </c>
      <c r="B987" s="1335">
        <v>41.093492331424038</v>
      </c>
      <c r="C987" s="1335">
        <v>0</v>
      </c>
      <c r="D987" s="1335">
        <v>41.093492331424038</v>
      </c>
    </row>
    <row r="988" spans="1:13" ht="15" customHeight="1">
      <c r="A988" s="1023" t="s">
        <v>1614</v>
      </c>
      <c r="B988" s="1335">
        <v>45.463424891403086</v>
      </c>
      <c r="C988" s="1335">
        <v>0</v>
      </c>
      <c r="D988" s="1335">
        <v>45.463424891403086</v>
      </c>
    </row>
    <row r="989" spans="1:13" ht="15" customHeight="1">
      <c r="A989" s="1294" t="s">
        <v>966</v>
      </c>
      <c r="B989" s="1338">
        <v>394.9020942408377</v>
      </c>
      <c r="C989" s="1338">
        <v>91.551865671641806</v>
      </c>
      <c r="D989" s="1338">
        <v>486.45395991247949</v>
      </c>
    </row>
    <row r="990" spans="1:13" ht="15" customHeight="1">
      <c r="A990" s="1023" t="s">
        <v>1605</v>
      </c>
      <c r="B990" s="1049">
        <v>32.65340314136126</v>
      </c>
      <c r="C990" s="1049">
        <v>12.598880597014924</v>
      </c>
      <c r="D990" s="1049">
        <v>45.252283738376185</v>
      </c>
    </row>
    <row r="991" spans="1:13" ht="15" customHeight="1">
      <c r="A991" s="1023" t="s">
        <v>1606</v>
      </c>
      <c r="B991" s="1049">
        <v>109.18481675392668</v>
      </c>
      <c r="C991" s="1049">
        <v>39.476492537313433</v>
      </c>
      <c r="D991" s="1049">
        <v>148.66130929124012</v>
      </c>
    </row>
    <row r="992" spans="1:13" ht="15" customHeight="1">
      <c r="A992" s="1023" t="s">
        <v>1607</v>
      </c>
      <c r="B992" s="1049">
        <v>47.959685863874348</v>
      </c>
      <c r="C992" s="1049">
        <v>31.077238805970154</v>
      </c>
      <c r="D992" s="1049">
        <v>79.036924669844495</v>
      </c>
    </row>
    <row r="993" spans="1:13" ht="15" customHeight="1">
      <c r="A993" s="1023" t="s">
        <v>1608</v>
      </c>
      <c r="B993" s="1049">
        <v>28.571727748691099</v>
      </c>
      <c r="C993" s="1049">
        <v>5.0395522388059701</v>
      </c>
      <c r="D993" s="1049">
        <v>33.61127998749707</v>
      </c>
    </row>
    <row r="994" spans="1:13" s="1271" customFormat="1" ht="15" customHeight="1">
      <c r="A994" s="1023" t="s">
        <v>1609</v>
      </c>
      <c r="B994" s="1049">
        <v>21.428795811518327</v>
      </c>
      <c r="C994" s="1049">
        <v>2.5197761194029851</v>
      </c>
      <c r="D994" s="1049">
        <v>23.948571930921311</v>
      </c>
      <c r="E994" s="844"/>
      <c r="F994" s="844"/>
      <c r="G994" s="844"/>
      <c r="H994" s="844"/>
      <c r="I994" s="844"/>
      <c r="J994" s="844"/>
      <c r="K994" s="844"/>
      <c r="L994" s="844"/>
      <c r="M994" s="844"/>
    </row>
    <row r="995" spans="1:13" ht="15" customHeight="1">
      <c r="A995" s="1023" t="s">
        <v>1610</v>
      </c>
      <c r="B995" s="1049">
        <v>26.530890052356021</v>
      </c>
      <c r="C995" s="1049">
        <v>0.83992537313432836</v>
      </c>
      <c r="D995" s="1049">
        <v>27.370815425490349</v>
      </c>
    </row>
    <row r="996" spans="1:13" ht="15" customHeight="1">
      <c r="A996" s="1023" t="s">
        <v>1611</v>
      </c>
      <c r="B996" s="1049">
        <v>33.67382198952879</v>
      </c>
      <c r="C996" s="1049">
        <v>0</v>
      </c>
      <c r="D996" s="1049">
        <v>33.67382198952879</v>
      </c>
    </row>
    <row r="997" spans="1:13" ht="32.25" customHeight="1">
      <c r="A997" s="1023" t="s">
        <v>1612</v>
      </c>
      <c r="B997" s="1049">
        <v>31.632984293193722</v>
      </c>
      <c r="C997" s="1049">
        <v>0</v>
      </c>
      <c r="D997" s="1049">
        <v>31.632984293193722</v>
      </c>
    </row>
    <row r="998" spans="1:13" ht="15" customHeight="1">
      <c r="A998" s="1023" t="s">
        <v>1613</v>
      </c>
      <c r="B998" s="1049">
        <v>30.612565445026181</v>
      </c>
      <c r="C998" s="1049">
        <v>0</v>
      </c>
      <c r="D998" s="1049">
        <v>30.612565445026181</v>
      </c>
    </row>
    <row r="999" spans="1:13" ht="15" customHeight="1">
      <c r="A999" s="1023" t="s">
        <v>1614</v>
      </c>
      <c r="B999" s="1049">
        <v>32.65340314136126</v>
      </c>
      <c r="C999" s="1049">
        <v>0</v>
      </c>
      <c r="D999" s="1049">
        <v>32.65340314136126</v>
      </c>
    </row>
    <row r="1000" spans="1:13" ht="15" customHeight="1">
      <c r="A1000" s="1294" t="s">
        <v>967</v>
      </c>
      <c r="B1000" s="1338">
        <v>648.65291952484517</v>
      </c>
      <c r="C1000" s="1338">
        <v>95.749484045086518</v>
      </c>
      <c r="D1000" s="1338">
        <v>744.40240356993183</v>
      </c>
    </row>
    <row r="1001" spans="1:13" ht="15" customHeight="1">
      <c r="A1001" s="1023" t="s">
        <v>1605</v>
      </c>
      <c r="B1001" s="1049">
        <v>39.594612681947467</v>
      </c>
      <c r="C1001" s="1049">
        <v>15.01952690903318</v>
      </c>
      <c r="D1001" s="1049">
        <v>54.614139590980649</v>
      </c>
    </row>
    <row r="1002" spans="1:13" ht="15" customHeight="1">
      <c r="A1002" s="1023" t="s">
        <v>1606</v>
      </c>
      <c r="B1002" s="1049">
        <v>112.96110088673245</v>
      </c>
      <c r="C1002" s="1049">
        <v>43.181139863470392</v>
      </c>
      <c r="D1002" s="1049">
        <v>156.14224075020286</v>
      </c>
    </row>
    <row r="1003" spans="1:13" ht="15" customHeight="1">
      <c r="A1003" s="1023" t="s">
        <v>1607</v>
      </c>
      <c r="B1003" s="1049">
        <v>104.8092688639786</v>
      </c>
      <c r="C1003" s="1049">
        <v>17.835688204476902</v>
      </c>
      <c r="D1003" s="1049">
        <v>122.64495706845551</v>
      </c>
      <c r="G1003" s="1271"/>
      <c r="H1003" s="1271"/>
      <c r="I1003" s="1271"/>
      <c r="J1003" s="1271"/>
      <c r="K1003" s="1271"/>
    </row>
    <row r="1004" spans="1:13" ht="15" customHeight="1">
      <c r="A1004" s="1023" t="s">
        <v>1608</v>
      </c>
      <c r="B1004" s="1049">
        <v>80.353772795716921</v>
      </c>
      <c r="C1004" s="1049">
        <v>8.4484838863311627</v>
      </c>
      <c r="D1004" s="1049">
        <v>88.802256682048082</v>
      </c>
    </row>
    <row r="1005" spans="1:13" ht="15" customHeight="1">
      <c r="A1005" s="1023" t="s">
        <v>1609</v>
      </c>
      <c r="B1005" s="1049">
        <v>101.31562656851266</v>
      </c>
      <c r="C1005" s="1049">
        <v>7.5097634545165901</v>
      </c>
      <c r="D1005" s="1049">
        <v>108.82539002302924</v>
      </c>
    </row>
    <row r="1006" spans="1:13" ht="15" customHeight="1">
      <c r="A1006" s="1023" t="s">
        <v>1610</v>
      </c>
      <c r="B1006" s="1049">
        <v>80.353772795716921</v>
      </c>
      <c r="C1006" s="1049">
        <v>3.7548817272582951</v>
      </c>
      <c r="D1006" s="1049">
        <v>84.108654522975215</v>
      </c>
      <c r="G1006" s="1280"/>
      <c r="H1006" s="1280"/>
      <c r="I1006" s="1280"/>
      <c r="J1006" s="1280"/>
      <c r="K1006" s="1280"/>
    </row>
    <row r="1007" spans="1:13" ht="15" customHeight="1">
      <c r="A1007" s="1023" t="s">
        <v>1611</v>
      </c>
      <c r="B1007" s="1049">
        <v>72.201940772963013</v>
      </c>
      <c r="C1007" s="1049">
        <v>0</v>
      </c>
      <c r="D1007" s="1049">
        <v>72.201940772963013</v>
      </c>
      <c r="F1007" s="1271"/>
      <c r="L1007" s="1271"/>
    </row>
    <row r="1008" spans="1:13" ht="15" customHeight="1">
      <c r="A1008" s="1023" t="s">
        <v>1612</v>
      </c>
      <c r="B1008" s="1049">
        <v>33.77187552283754</v>
      </c>
      <c r="C1008" s="1049">
        <v>0</v>
      </c>
      <c r="D1008" s="1049">
        <v>33.77187552283754</v>
      </c>
    </row>
    <row r="1009" spans="1:13" ht="15" customHeight="1">
      <c r="A1009" s="1023" t="s">
        <v>1613</v>
      </c>
      <c r="B1009" s="1049">
        <v>10.480926886397858</v>
      </c>
      <c r="C1009" s="1049">
        <v>0</v>
      </c>
      <c r="D1009" s="1049">
        <v>10.480926886397858</v>
      </c>
    </row>
    <row r="1010" spans="1:13" ht="15" customHeight="1">
      <c r="A1010" s="913" t="s">
        <v>1614</v>
      </c>
      <c r="B1010" s="1336">
        <v>12.810021750041827</v>
      </c>
      <c r="C1010" s="1336">
        <v>0</v>
      </c>
      <c r="D1010" s="1336">
        <v>12.810021750041827</v>
      </c>
      <c r="F1010" s="1269"/>
      <c r="L1010" s="1280"/>
    </row>
    <row r="1011" spans="1:13" ht="15" customHeight="1">
      <c r="A1011" s="1278" t="s">
        <v>1601</v>
      </c>
      <c r="F1011" s="1280"/>
    </row>
    <row r="1012" spans="1:13" ht="15" customHeight="1">
      <c r="A1012" s="2638" t="s">
        <v>1616</v>
      </c>
      <c r="B1012" s="2638"/>
      <c r="C1012" s="2638"/>
      <c r="D1012" s="2638"/>
      <c r="E1012" s="1285"/>
    </row>
    <row r="1013" spans="1:13" ht="15" customHeight="1">
      <c r="A1013" s="2638"/>
      <c r="B1013" s="2638"/>
      <c r="C1013" s="2638"/>
      <c r="D1013" s="2638"/>
      <c r="E1013" s="1285"/>
    </row>
    <row r="1015" spans="1:13" ht="15" customHeight="1">
      <c r="A1015" s="2639" t="s">
        <v>1662</v>
      </c>
      <c r="B1015" s="2639"/>
      <c r="C1015" s="2639"/>
      <c r="D1015" s="2639"/>
    </row>
    <row r="1016" spans="1:13" ht="15" customHeight="1">
      <c r="A1016" s="1264" t="s">
        <v>1604</v>
      </c>
      <c r="B1016" s="1281" t="s">
        <v>957</v>
      </c>
      <c r="C1016" s="1281" t="s">
        <v>958</v>
      </c>
      <c r="D1016" s="1265" t="s">
        <v>14</v>
      </c>
    </row>
    <row r="1017" spans="1:13" ht="15" customHeight="1">
      <c r="A1017" s="1331" t="s">
        <v>9</v>
      </c>
      <c r="B1017" s="1338">
        <v>51.995286206198813</v>
      </c>
      <c r="C1017" s="1338">
        <v>22.332034994893764</v>
      </c>
      <c r="D1017" s="1338">
        <v>74.327321201092573</v>
      </c>
    </row>
    <row r="1018" spans="1:13" ht="15" customHeight="1">
      <c r="A1018" s="1023" t="s">
        <v>1605</v>
      </c>
      <c r="B1018" s="1335">
        <v>4.0816753926701574</v>
      </c>
      <c r="C1018" s="1335">
        <v>2.6185711780832306</v>
      </c>
      <c r="D1018" s="1335">
        <v>6.7002465707533876</v>
      </c>
    </row>
    <row r="1019" spans="1:13" ht="15" customHeight="1">
      <c r="A1019" s="1023" t="s">
        <v>1606</v>
      </c>
      <c r="B1019" s="1335">
        <v>8.4516079526492032</v>
      </c>
      <c r="C1019" s="1335">
        <v>12.598880597014924</v>
      </c>
      <c r="D1019" s="1335">
        <v>21.050488549664127</v>
      </c>
    </row>
    <row r="1020" spans="1:13" ht="15" customHeight="1">
      <c r="A1020" s="1023" t="s">
        <v>1607</v>
      </c>
      <c r="B1020" s="1335">
        <v>3.3495137118115084</v>
      </c>
      <c r="C1020" s="1335">
        <v>5.3359374148467076</v>
      </c>
      <c r="D1020" s="1335">
        <v>8.6854511266582151</v>
      </c>
      <c r="G1020" s="1271"/>
      <c r="H1020" s="1271"/>
      <c r="I1020" s="1271"/>
      <c r="J1020" s="1271"/>
      <c r="K1020" s="1271"/>
    </row>
    <row r="1021" spans="1:13" ht="15" customHeight="1">
      <c r="A1021" s="1023" t="s">
        <v>1608</v>
      </c>
      <c r="B1021" s="1335">
        <v>2.1849662799895238</v>
      </c>
      <c r="C1021" s="1335">
        <v>1.7786458049489022</v>
      </c>
      <c r="D1021" s="1335">
        <v>3.963612084938426</v>
      </c>
      <c r="M1021" s="1271"/>
    </row>
    <row r="1022" spans="1:13" ht="15" customHeight="1">
      <c r="A1022" s="1023" t="s">
        <v>1609</v>
      </c>
      <c r="B1022" s="1335">
        <v>9.3163794545758751</v>
      </c>
      <c r="C1022" s="1335">
        <v>0</v>
      </c>
      <c r="D1022" s="1335">
        <v>9.3163794545758751</v>
      </c>
    </row>
    <row r="1023" spans="1:13" ht="15" customHeight="1">
      <c r="A1023" s="1023" t="s">
        <v>1610</v>
      </c>
      <c r="B1023" s="1335">
        <v>11.501345734565399</v>
      </c>
      <c r="C1023" s="1335">
        <v>0</v>
      </c>
      <c r="D1023" s="1335">
        <v>11.501345734565399</v>
      </c>
      <c r="G1023" s="1290"/>
      <c r="H1023" s="1290"/>
      <c r="I1023" s="1290"/>
      <c r="J1023" s="1290"/>
      <c r="K1023" s="1290"/>
    </row>
    <row r="1024" spans="1:13" ht="15" customHeight="1">
      <c r="A1024" s="1023" t="s">
        <v>1611</v>
      </c>
      <c r="B1024" s="1335">
        <v>3.4936422954659525</v>
      </c>
      <c r="C1024" s="1335">
        <v>0</v>
      </c>
      <c r="D1024" s="1335">
        <v>3.4936422954659525</v>
      </c>
      <c r="F1024" s="1271"/>
      <c r="L1024" s="1271"/>
      <c r="M1024" s="1280"/>
    </row>
    <row r="1025" spans="1:13" ht="15" customHeight="1">
      <c r="A1025" s="1023" t="s">
        <v>1612</v>
      </c>
      <c r="B1025" s="1335">
        <v>6.2666416726596816</v>
      </c>
      <c r="C1025" s="1335">
        <v>0</v>
      </c>
      <c r="D1025" s="1335">
        <v>6.2666416726596816</v>
      </c>
    </row>
    <row r="1026" spans="1:13" ht="15" customHeight="1">
      <c r="A1026" s="1023" t="s">
        <v>1613</v>
      </c>
      <c r="B1026" s="1335">
        <v>1.1645474318219842</v>
      </c>
      <c r="C1026" s="1335">
        <v>0</v>
      </c>
      <c r="D1026" s="1335">
        <v>1.1645474318219842</v>
      </c>
    </row>
    <row r="1027" spans="1:13" ht="15" customHeight="1">
      <c r="A1027" s="1023" t="s">
        <v>1614</v>
      </c>
      <c r="B1027" s="1335">
        <v>2.1849662799895233</v>
      </c>
      <c r="C1027" s="1335">
        <v>0</v>
      </c>
      <c r="D1027" s="1335">
        <v>2.1849662799895233</v>
      </c>
      <c r="F1027" s="1290"/>
      <c r="L1027" s="1290"/>
    </row>
    <row r="1028" spans="1:13" ht="15" customHeight="1">
      <c r="A1028" s="1294" t="s">
        <v>966</v>
      </c>
      <c r="B1028" s="1338">
        <v>19.387958115183249</v>
      </c>
      <c r="C1028" s="1338">
        <v>17.638432835820893</v>
      </c>
      <c r="D1028" s="1338">
        <v>37.026390951004139</v>
      </c>
    </row>
    <row r="1029" spans="1:13" ht="15" customHeight="1">
      <c r="A1029" s="1023" t="s">
        <v>1605</v>
      </c>
      <c r="B1029" s="1049">
        <v>4.0816753926701574</v>
      </c>
      <c r="C1029" s="1049">
        <v>1.6798507462686567</v>
      </c>
      <c r="D1029" s="1049">
        <v>5.7615261389388142</v>
      </c>
      <c r="F1029" s="1269"/>
    </row>
    <row r="1030" spans="1:13" ht="15" customHeight="1">
      <c r="A1030" s="1023" t="s">
        <v>1606</v>
      </c>
      <c r="B1030" s="1049">
        <v>6.1225130890052348</v>
      </c>
      <c r="C1030" s="1049">
        <v>12.598880597014924</v>
      </c>
      <c r="D1030" s="1049">
        <v>18.721393686020157</v>
      </c>
      <c r="F1030" s="1280"/>
    </row>
    <row r="1031" spans="1:13" ht="15" customHeight="1">
      <c r="A1031" s="1023" t="s">
        <v>1607</v>
      </c>
      <c r="B1031" s="1049">
        <v>1.0204188481675394</v>
      </c>
      <c r="C1031" s="1049">
        <v>2.5197761194029855</v>
      </c>
      <c r="D1031" s="1049">
        <v>3.5401949675705247</v>
      </c>
    </row>
    <row r="1032" spans="1:13" ht="15" customHeight="1">
      <c r="A1032" s="1023" t="s">
        <v>1608</v>
      </c>
      <c r="B1032" s="1049">
        <v>1.0204188481675394</v>
      </c>
      <c r="C1032" s="1049">
        <v>0.83992537313432836</v>
      </c>
      <c r="D1032" s="1049">
        <v>1.8603442213018677</v>
      </c>
    </row>
    <row r="1033" spans="1:13" s="1271" customFormat="1" ht="15" customHeight="1">
      <c r="A1033" s="1023" t="s">
        <v>1609</v>
      </c>
      <c r="B1033" s="1049">
        <v>0</v>
      </c>
      <c r="C1033" s="1049">
        <v>0</v>
      </c>
      <c r="D1033" s="1049">
        <v>0</v>
      </c>
      <c r="E1033" s="844"/>
      <c r="F1033" s="844"/>
      <c r="G1033" s="844"/>
      <c r="H1033" s="844"/>
      <c r="I1033" s="844"/>
      <c r="J1033" s="844"/>
      <c r="K1033" s="844"/>
      <c r="L1033" s="844"/>
      <c r="M1033" s="844"/>
    </row>
    <row r="1034" spans="1:13" ht="15" customHeight="1">
      <c r="A1034" s="1023" t="s">
        <v>1610</v>
      </c>
      <c r="B1034" s="1049">
        <v>1.0204188481675394</v>
      </c>
      <c r="C1034" s="1049">
        <v>0</v>
      </c>
      <c r="D1034" s="1049">
        <v>1.0204188481675394</v>
      </c>
    </row>
    <row r="1035" spans="1:13" ht="15" customHeight="1">
      <c r="A1035" s="1023" t="s">
        <v>1611</v>
      </c>
      <c r="B1035" s="1049">
        <v>0</v>
      </c>
      <c r="C1035" s="1049">
        <v>0</v>
      </c>
      <c r="D1035" s="1049">
        <v>0</v>
      </c>
    </row>
    <row r="1036" spans="1:13" s="1280" customFormat="1" ht="34.5" customHeight="1">
      <c r="A1036" s="1023" t="s">
        <v>1612</v>
      </c>
      <c r="B1036" s="1049">
        <v>5.1020942408376975</v>
      </c>
      <c r="C1036" s="1049">
        <v>0</v>
      </c>
      <c r="D1036" s="1049">
        <v>5.1020942408376975</v>
      </c>
      <c r="E1036" s="844"/>
      <c r="F1036" s="844"/>
      <c r="G1036" s="844"/>
      <c r="H1036" s="844"/>
      <c r="I1036" s="844"/>
      <c r="J1036" s="844"/>
      <c r="K1036" s="844"/>
      <c r="L1036" s="844"/>
      <c r="M1036" s="844"/>
    </row>
    <row r="1037" spans="1:13" ht="15" customHeight="1">
      <c r="A1037" s="1023" t="s">
        <v>1613</v>
      </c>
      <c r="B1037" s="1049">
        <v>0</v>
      </c>
      <c r="C1037" s="1049">
        <v>0</v>
      </c>
      <c r="D1037" s="1049">
        <v>0</v>
      </c>
      <c r="G1037" s="1271"/>
      <c r="H1037" s="1271"/>
      <c r="I1037" s="1271"/>
      <c r="J1037" s="1271"/>
      <c r="K1037" s="1271"/>
    </row>
    <row r="1038" spans="1:13" ht="15" customHeight="1">
      <c r="A1038" s="1023" t="s">
        <v>1614</v>
      </c>
      <c r="B1038" s="1049">
        <v>1.0204188481675394</v>
      </c>
      <c r="C1038" s="1049">
        <v>0</v>
      </c>
      <c r="D1038" s="1049">
        <v>1.0204188481675394</v>
      </c>
      <c r="M1038" s="1271"/>
    </row>
    <row r="1039" spans="1:13" ht="15" customHeight="1">
      <c r="A1039" s="1294" t="s">
        <v>967</v>
      </c>
      <c r="B1039" s="1338">
        <v>32.60732809101556</v>
      </c>
      <c r="C1039" s="1338">
        <v>4.6936021590728689</v>
      </c>
      <c r="D1039" s="1338">
        <v>37.300930250088442</v>
      </c>
    </row>
    <row r="1040" spans="1:13" ht="15" customHeight="1">
      <c r="A1040" s="1023" t="s">
        <v>1605</v>
      </c>
      <c r="B1040" s="1049">
        <v>0</v>
      </c>
      <c r="C1040" s="1049">
        <v>0.93872043181457376</v>
      </c>
      <c r="D1040" s="1049">
        <v>0.93872043181457376</v>
      </c>
      <c r="G1040" s="1290"/>
      <c r="H1040" s="1290"/>
      <c r="I1040" s="1290"/>
      <c r="J1040" s="1290"/>
      <c r="K1040" s="1290"/>
    </row>
    <row r="1041" spans="1:13" ht="15" customHeight="1">
      <c r="A1041" s="1023" t="s">
        <v>1606</v>
      </c>
      <c r="B1041" s="1049">
        <v>2.3290948636439683</v>
      </c>
      <c r="C1041" s="1049">
        <v>0</v>
      </c>
      <c r="D1041" s="1049">
        <v>2.3290948636439683</v>
      </c>
      <c r="F1041" s="1271"/>
      <c r="L1041" s="1271"/>
      <c r="M1041" s="1290"/>
    </row>
    <row r="1042" spans="1:13" ht="15" customHeight="1">
      <c r="A1042" s="1023" t="s">
        <v>1607</v>
      </c>
      <c r="B1042" s="1049">
        <v>2.3290948636439688</v>
      </c>
      <c r="C1042" s="1049">
        <v>2.8161612954437216</v>
      </c>
      <c r="D1042" s="1049">
        <v>5.1452561590876904</v>
      </c>
    </row>
    <row r="1043" spans="1:13" ht="15" customHeight="1">
      <c r="A1043" s="1023" t="s">
        <v>1608</v>
      </c>
      <c r="B1043" s="1049">
        <v>1.1645474318219844</v>
      </c>
      <c r="C1043" s="1049">
        <v>0.93872043181457376</v>
      </c>
      <c r="D1043" s="1049">
        <v>2.103267863636558</v>
      </c>
    </row>
    <row r="1044" spans="1:13" ht="15" customHeight="1">
      <c r="A1044" s="1023" t="s">
        <v>1609</v>
      </c>
      <c r="B1044" s="1049">
        <v>9.3163794545758751</v>
      </c>
      <c r="C1044" s="1049">
        <v>0</v>
      </c>
      <c r="D1044" s="1049">
        <v>9.3163794545758751</v>
      </c>
      <c r="F1044" s="1290"/>
      <c r="L1044" s="1290"/>
    </row>
    <row r="1045" spans="1:13" ht="15" customHeight="1">
      <c r="A1045" s="1023" t="s">
        <v>1610</v>
      </c>
      <c r="B1045" s="1049">
        <v>10.48092688639786</v>
      </c>
      <c r="C1045" s="1049">
        <v>0</v>
      </c>
      <c r="D1045" s="1049">
        <v>10.48092688639786</v>
      </c>
    </row>
    <row r="1046" spans="1:13" ht="15" customHeight="1">
      <c r="A1046" s="1023" t="s">
        <v>1611</v>
      </c>
      <c r="B1046" s="1049">
        <v>3.4936422954659525</v>
      </c>
      <c r="C1046" s="1049">
        <v>0</v>
      </c>
      <c r="D1046" s="1049">
        <v>3.4936422954659525</v>
      </c>
    </row>
    <row r="1047" spans="1:13" ht="15" customHeight="1">
      <c r="A1047" s="1023" t="s">
        <v>1612</v>
      </c>
      <c r="B1047" s="1049">
        <v>1.1645474318219842</v>
      </c>
      <c r="C1047" s="1049">
        <v>0</v>
      </c>
      <c r="D1047" s="1049">
        <v>1.1645474318219842</v>
      </c>
    </row>
    <row r="1048" spans="1:13" ht="15" customHeight="1">
      <c r="A1048" s="1023" t="s">
        <v>1613</v>
      </c>
      <c r="B1048" s="1049">
        <v>1.1645474318219842</v>
      </c>
      <c r="C1048" s="1049">
        <v>0</v>
      </c>
      <c r="D1048" s="1049">
        <v>1.1645474318219842</v>
      </c>
    </row>
    <row r="1049" spans="1:13" ht="15" customHeight="1">
      <c r="A1049" s="913" t="s">
        <v>1614</v>
      </c>
      <c r="B1049" s="1336">
        <v>1.1645474318219842</v>
      </c>
      <c r="C1049" s="1336">
        <v>0</v>
      </c>
      <c r="D1049" s="1336">
        <v>1.1645474318219842</v>
      </c>
    </row>
    <row r="1050" spans="1:13" s="1271" customFormat="1" ht="15" customHeight="1">
      <c r="A1050" s="1278" t="s">
        <v>1601</v>
      </c>
      <c r="B1050" s="844"/>
      <c r="C1050" s="844"/>
      <c r="D1050" s="844"/>
      <c r="E1050" s="844"/>
      <c r="F1050" s="844"/>
      <c r="G1050" s="844"/>
      <c r="H1050" s="844"/>
      <c r="I1050" s="844"/>
      <c r="J1050" s="844"/>
      <c r="K1050" s="844"/>
      <c r="L1050" s="844"/>
      <c r="M1050" s="844"/>
    </row>
    <row r="1051" spans="1:13" ht="15" customHeight="1">
      <c r="A1051" s="2638" t="s">
        <v>1616</v>
      </c>
      <c r="B1051" s="2638"/>
      <c r="C1051" s="2638"/>
      <c r="D1051" s="2638"/>
      <c r="E1051" s="1285"/>
    </row>
    <row r="1052" spans="1:13" ht="15" customHeight="1">
      <c r="A1052" s="2638"/>
      <c r="B1052" s="2638"/>
      <c r="C1052" s="2638"/>
      <c r="D1052" s="2638"/>
      <c r="E1052" s="1285"/>
    </row>
    <row r="1053" spans="1:13" s="1290" customFormat="1" ht="42" customHeight="1">
      <c r="A1053" s="1311"/>
      <c r="B1053" s="1269"/>
      <c r="C1053" s="1269"/>
      <c r="D1053" s="1269"/>
      <c r="E1053" s="1269"/>
      <c r="F1053" s="844"/>
      <c r="G1053" s="844"/>
      <c r="H1053" s="844"/>
      <c r="I1053" s="844"/>
      <c r="J1053" s="844"/>
      <c r="K1053" s="844"/>
      <c r="L1053" s="844"/>
      <c r="M1053" s="844"/>
    </row>
    <row r="1054" spans="1:13" ht="15" customHeight="1">
      <c r="A1054" s="2639" t="s">
        <v>1663</v>
      </c>
      <c r="B1054" s="2639"/>
      <c r="C1054" s="2639"/>
      <c r="D1054" s="2639"/>
      <c r="E1054" s="1339"/>
      <c r="G1054" s="1271"/>
      <c r="H1054" s="1271"/>
      <c r="I1054" s="1271"/>
      <c r="J1054" s="1271"/>
      <c r="K1054" s="1271"/>
    </row>
    <row r="1055" spans="1:13" ht="15" customHeight="1">
      <c r="A1055" s="1264" t="s">
        <v>1664</v>
      </c>
      <c r="B1055" s="1264"/>
      <c r="C1055" s="1265" t="s">
        <v>957</v>
      </c>
      <c r="D1055" s="1265" t="s">
        <v>958</v>
      </c>
      <c r="E1055" s="1265" t="s">
        <v>14</v>
      </c>
      <c r="M1055" s="1271"/>
    </row>
    <row r="1056" spans="1:13" ht="15" customHeight="1">
      <c r="A1056" s="1304" t="s">
        <v>14</v>
      </c>
      <c r="B1056" s="1304"/>
      <c r="C1056" s="1340">
        <f>SUM(C1057:C1066)</f>
        <v>21718</v>
      </c>
      <c r="D1056" s="1340">
        <f>SUM(D1057:D1066)</f>
        <v>8164</v>
      </c>
      <c r="E1056" s="1340">
        <f>SUM(E1057:E1066)</f>
        <v>29882</v>
      </c>
    </row>
    <row r="1057" spans="1:13" ht="15" customHeight="1">
      <c r="A1057" s="926" t="s">
        <v>1254</v>
      </c>
      <c r="B1057" s="1057"/>
      <c r="C1057" s="1268">
        <v>1246</v>
      </c>
      <c r="D1057" s="1268">
        <v>560</v>
      </c>
      <c r="E1057" s="1268">
        <f>C1057+D1057</f>
        <v>1806</v>
      </c>
    </row>
    <row r="1058" spans="1:13" ht="15" customHeight="1">
      <c r="A1058" s="926" t="s">
        <v>1255</v>
      </c>
      <c r="B1058" s="1057"/>
      <c r="C1058" s="1268">
        <v>1421</v>
      </c>
      <c r="D1058" s="1268">
        <v>686</v>
      </c>
      <c r="E1058" s="1268">
        <f t="shared" ref="E1058:E1066" si="75">C1058+D1058</f>
        <v>2107</v>
      </c>
      <c r="F1058" s="1271"/>
      <c r="L1058" s="1271"/>
      <c r="M1058" s="1290"/>
    </row>
    <row r="1059" spans="1:13" ht="15" customHeight="1">
      <c r="A1059" s="926" t="s">
        <v>1256</v>
      </c>
      <c r="B1059" s="1057"/>
      <c r="C1059" s="1268">
        <v>1650</v>
      </c>
      <c r="D1059" s="1268">
        <v>559</v>
      </c>
      <c r="E1059" s="1268">
        <f t="shared" si="75"/>
        <v>2209</v>
      </c>
    </row>
    <row r="1060" spans="1:13" ht="15" customHeight="1">
      <c r="A1060" s="926" t="s">
        <v>1257</v>
      </c>
      <c r="B1060" s="1057"/>
      <c r="C1060" s="1268">
        <v>2789</v>
      </c>
      <c r="D1060" s="1268">
        <v>940</v>
      </c>
      <c r="E1060" s="1268">
        <f t="shared" si="75"/>
        <v>3729</v>
      </c>
    </row>
    <row r="1061" spans="1:13" ht="15" customHeight="1">
      <c r="A1061" s="926" t="s">
        <v>1154</v>
      </c>
      <c r="B1061" s="1057"/>
      <c r="C1061" s="1268">
        <v>6716</v>
      </c>
      <c r="D1061" s="1268">
        <v>2575</v>
      </c>
      <c r="E1061" s="1268">
        <f t="shared" si="75"/>
        <v>9291</v>
      </c>
    </row>
    <row r="1062" spans="1:13" ht="15" customHeight="1">
      <c r="A1062" s="926" t="s">
        <v>1665</v>
      </c>
      <c r="B1062" s="1057"/>
      <c r="C1062" s="1268">
        <v>1595</v>
      </c>
      <c r="D1062" s="1268">
        <v>599</v>
      </c>
      <c r="E1062" s="1268">
        <f t="shared" si="75"/>
        <v>2194</v>
      </c>
    </row>
    <row r="1063" spans="1:13" ht="15" customHeight="1">
      <c r="A1063" s="926" t="s">
        <v>1259</v>
      </c>
      <c r="B1063" s="1057"/>
      <c r="C1063" s="1268">
        <v>5648</v>
      </c>
      <c r="D1063" s="1268">
        <v>2069</v>
      </c>
      <c r="E1063" s="1268">
        <f t="shared" si="75"/>
        <v>7717</v>
      </c>
    </row>
    <row r="1064" spans="1:13" ht="15" customHeight="1">
      <c r="A1064" s="926" t="s">
        <v>1260</v>
      </c>
      <c r="B1064" s="1057"/>
      <c r="C1064" s="1268">
        <v>205</v>
      </c>
      <c r="D1064" s="1268">
        <v>63</v>
      </c>
      <c r="E1064" s="1268">
        <f t="shared" si="75"/>
        <v>268</v>
      </c>
    </row>
    <row r="1065" spans="1:13" ht="15" customHeight="1">
      <c r="A1065" s="926" t="s">
        <v>1261</v>
      </c>
      <c r="B1065" s="1057"/>
      <c r="C1065" s="1268">
        <v>370</v>
      </c>
      <c r="D1065" s="1268">
        <v>83</v>
      </c>
      <c r="E1065" s="1268">
        <f t="shared" si="75"/>
        <v>453</v>
      </c>
    </row>
    <row r="1066" spans="1:13" ht="15" customHeight="1">
      <c r="A1066" s="926" t="s">
        <v>1262</v>
      </c>
      <c r="B1066" s="1057"/>
      <c r="C1066" s="1268">
        <v>78</v>
      </c>
      <c r="D1066" s="1268">
        <v>30</v>
      </c>
      <c r="E1066" s="1268">
        <f t="shared" si="75"/>
        <v>108</v>
      </c>
    </row>
    <row r="1067" spans="1:13" s="1271" customFormat="1" ht="15" customHeight="1">
      <c r="A1067" s="1270" t="s">
        <v>1601</v>
      </c>
      <c r="B1067" s="1304"/>
      <c r="C1067" s="1341"/>
      <c r="D1067" s="1341"/>
      <c r="E1067" s="1341"/>
      <c r="F1067" s="844"/>
      <c r="G1067" s="844"/>
      <c r="H1067" s="844"/>
      <c r="I1067" s="844"/>
      <c r="J1067" s="844"/>
      <c r="K1067" s="844"/>
      <c r="L1067" s="844"/>
      <c r="M1067" s="844"/>
    </row>
    <row r="1068" spans="1:13" ht="15" customHeight="1">
      <c r="A1068" s="2638" t="s">
        <v>1616</v>
      </c>
      <c r="B1068" s="2638"/>
      <c r="C1068" s="2638"/>
      <c r="D1068" s="2638"/>
      <c r="E1068" s="2638"/>
    </row>
    <row r="1069" spans="1:13" ht="15" customHeight="1">
      <c r="A1069" s="2638"/>
      <c r="B1069" s="2638"/>
      <c r="C1069" s="2638"/>
      <c r="D1069" s="2638"/>
      <c r="E1069" s="2638"/>
    </row>
    <row r="1070" spans="1:13" s="1290" customFormat="1" ht="30.75" customHeight="1">
      <c r="A1070" s="927"/>
      <c r="B1070" s="927"/>
      <c r="C1070" s="927"/>
      <c r="D1070" s="927"/>
      <c r="E1070" s="927"/>
      <c r="F1070" s="844"/>
      <c r="G1070" s="844"/>
      <c r="H1070" s="844"/>
      <c r="I1070" s="844"/>
      <c r="J1070" s="844"/>
      <c r="K1070" s="844"/>
      <c r="L1070" s="844"/>
      <c r="M1070" s="844"/>
    </row>
    <row r="1071" spans="1:13" ht="15" customHeight="1">
      <c r="A1071" s="2639" t="s">
        <v>1666</v>
      </c>
      <c r="B1071" s="2639"/>
      <c r="C1071" s="2639"/>
      <c r="D1071" s="2639"/>
      <c r="E1071" s="1339"/>
      <c r="G1071" s="1271"/>
      <c r="H1071" s="1271"/>
      <c r="I1071" s="1271"/>
      <c r="J1071" s="1271"/>
      <c r="K1071" s="1271"/>
    </row>
    <row r="1072" spans="1:13" ht="15" customHeight="1">
      <c r="A1072" s="1264" t="s">
        <v>1664</v>
      </c>
      <c r="B1072" s="1264"/>
      <c r="C1072" s="1265" t="s">
        <v>957</v>
      </c>
      <c r="D1072" s="1265" t="s">
        <v>958</v>
      </c>
      <c r="E1072" s="1265" t="s">
        <v>14</v>
      </c>
      <c r="M1072" s="1271"/>
    </row>
    <row r="1073" spans="1:13" ht="15" customHeight="1">
      <c r="A1073" s="1304" t="s">
        <v>1667</v>
      </c>
      <c r="B1073" s="1304"/>
      <c r="C1073" s="1340">
        <f>SUM(C1074:C1083)</f>
        <v>100</v>
      </c>
      <c r="D1073" s="1340">
        <f>SUM(D1074:D1083)</f>
        <v>99.999999999999986</v>
      </c>
      <c r="E1073" s="1340">
        <f>SUM(E1074:E1083)</f>
        <v>100</v>
      </c>
    </row>
    <row r="1074" spans="1:13" ht="15" customHeight="1">
      <c r="A1074" s="926" t="s">
        <v>1254</v>
      </c>
      <c r="B1074" s="1057"/>
      <c r="C1074" s="804">
        <f t="shared" ref="C1074:C1083" si="76">C1057/$C$1056*100</f>
        <v>5.7371765355925959</v>
      </c>
      <c r="D1074" s="804">
        <f t="shared" ref="D1074:D1083" si="77">D1057/$D$1056*100</f>
        <v>6.8593826555610002</v>
      </c>
      <c r="E1074" s="804">
        <f t="shared" ref="E1074:E1083" si="78">E1057/$E$1056*100</f>
        <v>6.043772170537447</v>
      </c>
    </row>
    <row r="1075" spans="1:13" ht="15" customHeight="1">
      <c r="A1075" s="926" t="s">
        <v>1255</v>
      </c>
      <c r="B1075" s="1057"/>
      <c r="C1075" s="804">
        <f t="shared" si="76"/>
        <v>6.5429597568836915</v>
      </c>
      <c r="D1075" s="804">
        <f t="shared" si="77"/>
        <v>8.4027437530622233</v>
      </c>
      <c r="E1075" s="804">
        <f t="shared" si="78"/>
        <v>7.051067532293688</v>
      </c>
      <c r="F1075" s="1271"/>
      <c r="G1075" s="1290"/>
      <c r="H1075" s="1290"/>
      <c r="I1075" s="1290"/>
      <c r="J1075" s="1290"/>
      <c r="K1075" s="1290"/>
      <c r="L1075" s="1271"/>
    </row>
    <row r="1076" spans="1:13" ht="15" customHeight="1">
      <c r="A1076" s="926" t="s">
        <v>1256</v>
      </c>
      <c r="B1076" s="1057"/>
      <c r="C1076" s="804">
        <f t="shared" si="76"/>
        <v>7.5973846578874671</v>
      </c>
      <c r="D1076" s="804">
        <f t="shared" si="77"/>
        <v>6.8471337579617835</v>
      </c>
      <c r="E1076" s="804">
        <f t="shared" si="78"/>
        <v>7.3924101465765348</v>
      </c>
    </row>
    <row r="1077" spans="1:13" ht="15" customHeight="1">
      <c r="A1077" s="926" t="s">
        <v>1257</v>
      </c>
      <c r="B1077" s="1057"/>
      <c r="C1077" s="804">
        <f t="shared" si="76"/>
        <v>12.841882309604935</v>
      </c>
      <c r="D1077" s="804">
        <f t="shared" si="77"/>
        <v>11.513963743263107</v>
      </c>
      <c r="E1077" s="804">
        <f t="shared" si="78"/>
        <v>12.47908439863463</v>
      </c>
    </row>
    <row r="1078" spans="1:13" ht="15" customHeight="1">
      <c r="A1078" s="926" t="s">
        <v>1154</v>
      </c>
      <c r="B1078" s="1057"/>
      <c r="C1078" s="804">
        <f t="shared" si="76"/>
        <v>30.923657795377107</v>
      </c>
      <c r="D1078" s="804">
        <f t="shared" si="77"/>
        <v>31.540911317981379</v>
      </c>
      <c r="E1078" s="804">
        <f t="shared" si="78"/>
        <v>31.092296365705106</v>
      </c>
    </row>
    <row r="1079" spans="1:13" ht="15" customHeight="1">
      <c r="A1079" s="926" t="s">
        <v>1668</v>
      </c>
      <c r="B1079" s="1057"/>
      <c r="C1079" s="804">
        <f t="shared" si="76"/>
        <v>7.3441385026245518</v>
      </c>
      <c r="D1079" s="804">
        <f t="shared" si="77"/>
        <v>7.3370896619304267</v>
      </c>
      <c r="E1079" s="804">
        <f t="shared" si="78"/>
        <v>7.342212703299646</v>
      </c>
      <c r="F1079" s="1290"/>
      <c r="L1079" s="1290"/>
    </row>
    <row r="1080" spans="1:13" ht="15" customHeight="1">
      <c r="A1080" s="926" t="s">
        <v>1259</v>
      </c>
      <c r="B1080" s="1057"/>
      <c r="C1080" s="804">
        <f t="shared" si="76"/>
        <v>26.006077907726311</v>
      </c>
      <c r="D1080" s="804">
        <f t="shared" si="77"/>
        <v>25.342969132778048</v>
      </c>
      <c r="E1080" s="804">
        <f t="shared" si="78"/>
        <v>25.824911317850212</v>
      </c>
    </row>
    <row r="1081" spans="1:13" ht="15" customHeight="1">
      <c r="A1081" s="926" t="s">
        <v>1260</v>
      </c>
      <c r="B1081" s="1057"/>
      <c r="C1081" s="804">
        <f t="shared" si="76"/>
        <v>0.94391748779813978</v>
      </c>
      <c r="D1081" s="804">
        <f t="shared" si="77"/>
        <v>0.77168054875061243</v>
      </c>
      <c r="E1081" s="804">
        <f t="shared" si="78"/>
        <v>0.89686098654708524</v>
      </c>
    </row>
    <row r="1082" spans="1:13" ht="15" customHeight="1">
      <c r="A1082" s="926" t="s">
        <v>1261</v>
      </c>
      <c r="B1082" s="1057"/>
      <c r="C1082" s="804">
        <f t="shared" si="76"/>
        <v>1.7036559535868863</v>
      </c>
      <c r="D1082" s="804">
        <f t="shared" si="77"/>
        <v>1.0166585007349338</v>
      </c>
      <c r="E1082" s="804">
        <f t="shared" si="78"/>
        <v>1.5159627869620507</v>
      </c>
    </row>
    <row r="1083" spans="1:13" ht="15" customHeight="1">
      <c r="A1083" s="928" t="s">
        <v>1262</v>
      </c>
      <c r="B1083" s="1057"/>
      <c r="C1083" s="804">
        <f t="shared" si="76"/>
        <v>0.35914909291831659</v>
      </c>
      <c r="D1083" s="804">
        <f t="shared" si="77"/>
        <v>0.36746692797648212</v>
      </c>
      <c r="E1083" s="804">
        <f t="shared" si="78"/>
        <v>0.36142159159360149</v>
      </c>
    </row>
    <row r="1084" spans="1:13" s="1271" customFormat="1" ht="15" customHeight="1">
      <c r="A1084" s="1278" t="s">
        <v>1601</v>
      </c>
      <c r="B1084" s="1304"/>
      <c r="C1084" s="1304"/>
      <c r="D1084" s="1304"/>
      <c r="E1084" s="1304"/>
      <c r="F1084" s="844"/>
      <c r="G1084" s="844"/>
      <c r="H1084" s="844"/>
      <c r="I1084" s="844"/>
      <c r="J1084" s="844"/>
      <c r="K1084" s="844"/>
      <c r="L1084" s="844"/>
      <c r="M1084" s="844"/>
    </row>
    <row r="1085" spans="1:13" ht="15" customHeight="1">
      <c r="A1085" s="2638" t="s">
        <v>1616</v>
      </c>
      <c r="B1085" s="2638"/>
      <c r="C1085" s="2638"/>
      <c r="D1085" s="2638"/>
      <c r="E1085" s="2638"/>
    </row>
    <row r="1086" spans="1:13" ht="15" customHeight="1">
      <c r="A1086" s="2638"/>
      <c r="B1086" s="2638"/>
      <c r="C1086" s="2638"/>
      <c r="D1086" s="2638"/>
      <c r="E1086" s="2638"/>
    </row>
    <row r="1087" spans="1:13" ht="37.5" customHeight="1">
      <c r="A1087" s="1311"/>
      <c r="B1087" s="1311"/>
      <c r="C1087" s="1311"/>
      <c r="D1087" s="1311"/>
      <c r="E1087" s="1311"/>
    </row>
    <row r="1088" spans="1:13" ht="15" customHeight="1">
      <c r="A1088" s="2639" t="s">
        <v>1669</v>
      </c>
      <c r="B1088" s="2639"/>
      <c r="C1088" s="2639"/>
      <c r="D1088" s="2639"/>
      <c r="E1088" s="1339"/>
      <c r="G1088" s="1271"/>
      <c r="H1088" s="1271"/>
      <c r="I1088" s="1271"/>
      <c r="J1088" s="1271"/>
      <c r="K1088" s="1271"/>
    </row>
    <row r="1089" spans="1:13" ht="15" customHeight="1">
      <c r="A1089" s="1264" t="s">
        <v>1664</v>
      </c>
      <c r="B1089" s="1264"/>
      <c r="C1089" s="1265" t="s">
        <v>957</v>
      </c>
      <c r="D1089" s="1265" t="s">
        <v>958</v>
      </c>
      <c r="E1089" s="1265" t="s">
        <v>14</v>
      </c>
      <c r="M1089" s="1271"/>
    </row>
    <row r="1090" spans="1:13" ht="15" customHeight="1">
      <c r="A1090" s="1304" t="s">
        <v>14</v>
      </c>
      <c r="B1090" s="1304"/>
      <c r="C1090" s="1340">
        <f>SUM(C1091:C1100)</f>
        <v>7796</v>
      </c>
      <c r="D1090" s="1340">
        <f>SUM(D1091:D1100)</f>
        <v>2250</v>
      </c>
      <c r="E1090" s="1340">
        <f>SUM(E1091:E1100)</f>
        <v>10046</v>
      </c>
    </row>
    <row r="1091" spans="1:13" ht="15" customHeight="1">
      <c r="A1091" s="926" t="s">
        <v>1254</v>
      </c>
      <c r="B1091" s="1057"/>
      <c r="C1091" s="1268">
        <v>896</v>
      </c>
      <c r="D1091" s="1268">
        <v>24</v>
      </c>
      <c r="E1091" s="878">
        <f>C1091+D1091</f>
        <v>920</v>
      </c>
    </row>
    <row r="1092" spans="1:13" ht="15" customHeight="1">
      <c r="A1092" s="926" t="s">
        <v>1255</v>
      </c>
      <c r="B1092" s="1057"/>
      <c r="C1092" s="1268">
        <v>1086</v>
      </c>
      <c r="D1092" s="1268">
        <v>14</v>
      </c>
      <c r="E1092" s="878">
        <f t="shared" ref="E1092:E1100" si="79">C1092+D1092</f>
        <v>1100</v>
      </c>
      <c r="F1092" s="1271"/>
      <c r="L1092" s="1271"/>
    </row>
    <row r="1093" spans="1:13" ht="15" customHeight="1">
      <c r="A1093" s="926" t="s">
        <v>1256</v>
      </c>
      <c r="B1093" s="1057"/>
      <c r="C1093" s="1268">
        <v>1260</v>
      </c>
      <c r="D1093" s="1268">
        <v>52</v>
      </c>
      <c r="E1093" s="878">
        <f t="shared" si="79"/>
        <v>1312</v>
      </c>
      <c r="M1093" s="1290"/>
    </row>
    <row r="1094" spans="1:13" ht="15" customHeight="1">
      <c r="A1094" s="926" t="s">
        <v>1257</v>
      </c>
      <c r="B1094" s="1057"/>
      <c r="C1094" s="1268">
        <v>1772</v>
      </c>
      <c r="D1094" s="1268">
        <v>137</v>
      </c>
      <c r="E1094" s="878">
        <f t="shared" si="79"/>
        <v>1909</v>
      </c>
    </row>
    <row r="1095" spans="1:13" ht="15" customHeight="1">
      <c r="A1095" s="926" t="s">
        <v>1154</v>
      </c>
      <c r="B1095" s="1057"/>
      <c r="C1095" s="1268">
        <v>1955</v>
      </c>
      <c r="D1095" s="1268">
        <v>741</v>
      </c>
      <c r="E1095" s="878">
        <f t="shared" si="79"/>
        <v>2696</v>
      </c>
    </row>
    <row r="1096" spans="1:13" ht="15" customHeight="1">
      <c r="A1096" s="926" t="s">
        <v>1668</v>
      </c>
      <c r="B1096" s="1057"/>
      <c r="C1096" s="1268">
        <v>186</v>
      </c>
      <c r="D1096" s="1268">
        <v>273</v>
      </c>
      <c r="E1096" s="878">
        <f t="shared" si="79"/>
        <v>459</v>
      </c>
    </row>
    <row r="1097" spans="1:13" ht="15" customHeight="1">
      <c r="A1097" s="926" t="s">
        <v>1259</v>
      </c>
      <c r="B1097" s="1057"/>
      <c r="C1097" s="1268">
        <v>534</v>
      </c>
      <c r="D1097" s="1268">
        <v>974</v>
      </c>
      <c r="E1097" s="878">
        <f t="shared" si="79"/>
        <v>1508</v>
      </c>
    </row>
    <row r="1098" spans="1:13" ht="15" customHeight="1">
      <c r="A1098" s="926" t="s">
        <v>1260</v>
      </c>
      <c r="B1098" s="1057"/>
      <c r="C1098" s="1268">
        <v>32</v>
      </c>
      <c r="D1098" s="1268">
        <v>25</v>
      </c>
      <c r="E1098" s="878">
        <f t="shared" si="79"/>
        <v>57</v>
      </c>
    </row>
    <row r="1099" spans="1:13" ht="15" customHeight="1">
      <c r="A1099" s="926" t="s">
        <v>1261</v>
      </c>
      <c r="B1099" s="1057"/>
      <c r="C1099" s="1268">
        <v>63</v>
      </c>
      <c r="D1099" s="1268">
        <v>8</v>
      </c>
      <c r="E1099" s="878">
        <f t="shared" si="79"/>
        <v>71</v>
      </c>
    </row>
    <row r="1100" spans="1:13" ht="15" customHeight="1">
      <c r="A1100" s="928" t="s">
        <v>1262</v>
      </c>
      <c r="B1100" s="1342"/>
      <c r="C1100" s="1343">
        <v>12</v>
      </c>
      <c r="D1100" s="1343">
        <v>2</v>
      </c>
      <c r="E1100" s="878">
        <f t="shared" si="79"/>
        <v>14</v>
      </c>
    </row>
    <row r="1101" spans="1:13" s="1271" customFormat="1" ht="15" customHeight="1">
      <c r="A1101" s="1278" t="s">
        <v>1601</v>
      </c>
      <c r="B1101" s="927"/>
      <c r="C1101" s="927"/>
      <c r="D1101" s="927"/>
      <c r="E1101" s="1304"/>
      <c r="F1101" s="844"/>
      <c r="G1101" s="844"/>
      <c r="H1101" s="844"/>
      <c r="I1101" s="844"/>
      <c r="J1101" s="844"/>
      <c r="K1101" s="844"/>
      <c r="L1101" s="844"/>
      <c r="M1101" s="844"/>
    </row>
    <row r="1102" spans="1:13" ht="15" customHeight="1">
      <c r="A1102" s="2638" t="s">
        <v>1616</v>
      </c>
      <c r="B1102" s="2638"/>
      <c r="C1102" s="2638"/>
      <c r="D1102" s="2638"/>
      <c r="E1102" s="2638"/>
    </row>
    <row r="1103" spans="1:13" ht="15" customHeight="1">
      <c r="A1103" s="2638"/>
      <c r="B1103" s="2638"/>
      <c r="C1103" s="2638"/>
      <c r="D1103" s="2638"/>
      <c r="E1103" s="2638"/>
    </row>
    <row r="1104" spans="1:13" ht="33" customHeight="1">
      <c r="A1104" s="1299"/>
      <c r="B1104" s="1299"/>
      <c r="C1104" s="1299"/>
      <c r="D1104" s="1299"/>
      <c r="E1104" s="1299"/>
    </row>
    <row r="1105" spans="1:13" s="1290" customFormat="1" ht="15" customHeight="1">
      <c r="A1105" s="2639" t="s">
        <v>1670</v>
      </c>
      <c r="B1105" s="2639"/>
      <c r="C1105" s="2639"/>
      <c r="D1105" s="2639"/>
      <c r="E1105" s="1339"/>
      <c r="F1105" s="844"/>
      <c r="G1105" s="1271"/>
      <c r="H1105" s="1271"/>
      <c r="I1105" s="1271"/>
      <c r="J1105" s="1271"/>
      <c r="K1105" s="1271"/>
      <c r="L1105" s="844"/>
      <c r="M1105" s="844"/>
    </row>
    <row r="1106" spans="1:13" ht="15" customHeight="1">
      <c r="A1106" s="1264" t="s">
        <v>1664</v>
      </c>
      <c r="B1106" s="1264"/>
      <c r="C1106" s="1265" t="s">
        <v>957</v>
      </c>
      <c r="D1106" s="1265" t="s">
        <v>958</v>
      </c>
      <c r="E1106" s="1265" t="s">
        <v>14</v>
      </c>
      <c r="M1106" s="1271"/>
    </row>
    <row r="1107" spans="1:13" ht="15" customHeight="1">
      <c r="A1107" s="1304" t="s">
        <v>1671</v>
      </c>
      <c r="B1107" s="1304"/>
      <c r="C1107" s="1340">
        <f>SUM(C1108:C1117)</f>
        <v>100</v>
      </c>
      <c r="D1107" s="1340">
        <f>SUM(D1108:D1117)</f>
        <v>100</v>
      </c>
      <c r="E1107" s="1340">
        <f>SUM(E1108:E1117)</f>
        <v>99.999999999999986</v>
      </c>
    </row>
    <row r="1108" spans="1:13" ht="15" customHeight="1">
      <c r="A1108" s="926" t="s">
        <v>1254</v>
      </c>
      <c r="B1108" s="1057"/>
      <c r="C1108" s="804">
        <f t="shared" ref="C1108:C1117" si="80">C1091/$C$1090*100</f>
        <v>11.493073370959467</v>
      </c>
      <c r="D1108" s="804">
        <f t="shared" ref="D1108:D1117" si="81">D1091/$D$1090*100</f>
        <v>1.0666666666666667</v>
      </c>
      <c r="E1108" s="804">
        <f t="shared" ref="E1108:E1117" si="82">E1091/$E$1090*100</f>
        <v>9.1578737806091972</v>
      </c>
    </row>
    <row r="1109" spans="1:13" ht="15" customHeight="1">
      <c r="A1109" s="926" t="s">
        <v>1255</v>
      </c>
      <c r="B1109" s="1057"/>
      <c r="C1109" s="804">
        <f t="shared" si="80"/>
        <v>13.930220625962031</v>
      </c>
      <c r="D1109" s="804">
        <f t="shared" si="81"/>
        <v>0.62222222222222223</v>
      </c>
      <c r="E1109" s="804">
        <f t="shared" si="82"/>
        <v>10.94963169420665</v>
      </c>
      <c r="F1109" s="1271"/>
      <c r="L1109" s="1271"/>
    </row>
    <row r="1110" spans="1:13" ht="15" customHeight="1">
      <c r="A1110" s="926" t="s">
        <v>1256</v>
      </c>
      <c r="B1110" s="1057"/>
      <c r="C1110" s="804">
        <f t="shared" si="80"/>
        <v>16.162134427911752</v>
      </c>
      <c r="D1110" s="804">
        <f t="shared" si="81"/>
        <v>2.3111111111111109</v>
      </c>
      <c r="E1110" s="804">
        <f t="shared" si="82"/>
        <v>13.059924347999205</v>
      </c>
    </row>
    <row r="1111" spans="1:13" ht="15" customHeight="1">
      <c r="A1111" s="926" t="s">
        <v>1257</v>
      </c>
      <c r="B1111" s="1057"/>
      <c r="C1111" s="804">
        <f t="shared" si="80"/>
        <v>22.729604925602871</v>
      </c>
      <c r="D1111" s="804">
        <f t="shared" si="81"/>
        <v>6.0888888888888886</v>
      </c>
      <c r="E1111" s="804">
        <f t="shared" si="82"/>
        <v>19.002588094764086</v>
      </c>
      <c r="G1111" s="1290"/>
      <c r="H1111" s="1290"/>
      <c r="I1111" s="1290"/>
      <c r="J1111" s="1290"/>
      <c r="K1111" s="1290"/>
    </row>
    <row r="1112" spans="1:13" ht="15" customHeight="1">
      <c r="A1112" s="926" t="s">
        <v>1154</v>
      </c>
      <c r="B1112" s="1057"/>
      <c r="C1112" s="804">
        <f t="shared" si="80"/>
        <v>25.076962544894815</v>
      </c>
      <c r="D1112" s="804">
        <f t="shared" si="81"/>
        <v>32.93333333333333</v>
      </c>
      <c r="E1112" s="804">
        <f t="shared" si="82"/>
        <v>26.836551861437385</v>
      </c>
    </row>
    <row r="1113" spans="1:13" ht="15" customHeight="1">
      <c r="A1113" s="926" t="s">
        <v>1668</v>
      </c>
      <c r="B1113" s="1057"/>
      <c r="C1113" s="804">
        <f t="shared" si="80"/>
        <v>2.3858388917393536</v>
      </c>
      <c r="D1113" s="804">
        <f t="shared" si="81"/>
        <v>12.133333333333333</v>
      </c>
      <c r="E1113" s="804">
        <f t="shared" si="82"/>
        <v>4.5689826796735025</v>
      </c>
    </row>
    <row r="1114" spans="1:13" ht="15" customHeight="1">
      <c r="A1114" s="926" t="s">
        <v>1259</v>
      </c>
      <c r="B1114" s="1057"/>
      <c r="C1114" s="804">
        <f t="shared" si="80"/>
        <v>6.8496664956387887</v>
      </c>
      <c r="D1114" s="804">
        <f t="shared" si="81"/>
        <v>43.288888888888891</v>
      </c>
      <c r="E1114" s="804">
        <f t="shared" si="82"/>
        <v>15.010949631694206</v>
      </c>
      <c r="G1114" s="1349"/>
    </row>
    <row r="1115" spans="1:13" ht="15" customHeight="1">
      <c r="A1115" s="926" t="s">
        <v>1260</v>
      </c>
      <c r="B1115" s="1057"/>
      <c r="C1115" s="804">
        <f t="shared" si="80"/>
        <v>0.4104669061056952</v>
      </c>
      <c r="D1115" s="804">
        <f t="shared" si="81"/>
        <v>1.1111111111111112</v>
      </c>
      <c r="E1115" s="804">
        <f t="shared" si="82"/>
        <v>0.56739000597252642</v>
      </c>
      <c r="F1115" s="1290"/>
      <c r="G1115" s="1349"/>
      <c r="L1115" s="1290"/>
    </row>
    <row r="1116" spans="1:13" ht="15" customHeight="1">
      <c r="A1116" s="926" t="s">
        <v>1261</v>
      </c>
      <c r="B1116" s="1057"/>
      <c r="C1116" s="804">
        <f t="shared" si="80"/>
        <v>0.80810672139558748</v>
      </c>
      <c r="D1116" s="804">
        <f t="shared" si="81"/>
        <v>0.35555555555555557</v>
      </c>
      <c r="E1116" s="804">
        <f t="shared" si="82"/>
        <v>0.70674895480788369</v>
      </c>
      <c r="G1116" s="1349"/>
    </row>
    <row r="1117" spans="1:13" ht="15" customHeight="1">
      <c r="A1117" s="928" t="s">
        <v>1262</v>
      </c>
      <c r="B1117" s="1342"/>
      <c r="C1117" s="804">
        <f t="shared" si="80"/>
        <v>0.15392508978963571</v>
      </c>
      <c r="D1117" s="804">
        <f t="shared" si="81"/>
        <v>8.8888888888888892E-2</v>
      </c>
      <c r="E1117" s="804">
        <f t="shared" si="82"/>
        <v>0.13935894883535735</v>
      </c>
      <c r="G1117" s="1349"/>
    </row>
    <row r="1118" spans="1:13" s="1271" customFormat="1" ht="15" customHeight="1">
      <c r="A1118" s="1278" t="s">
        <v>1601</v>
      </c>
      <c r="B1118" s="927"/>
      <c r="C1118" s="1304"/>
      <c r="D1118" s="1304"/>
      <c r="E1118" s="1304"/>
      <c r="F1118" s="1349"/>
      <c r="G1118" s="1349"/>
      <c r="H1118" s="844"/>
      <c r="I1118" s="844"/>
      <c r="J1118" s="844"/>
      <c r="K1118" s="844"/>
      <c r="L1118" s="844"/>
      <c r="M1118" s="844"/>
    </row>
    <row r="1119" spans="1:13" ht="15" customHeight="1">
      <c r="A1119" s="2638" t="s">
        <v>1616</v>
      </c>
      <c r="B1119" s="2638"/>
      <c r="C1119" s="2638"/>
      <c r="D1119" s="2638"/>
      <c r="E1119" s="2638"/>
      <c r="F1119" s="1349"/>
      <c r="G1119" s="1349"/>
    </row>
    <row r="1120" spans="1:13" ht="15" customHeight="1">
      <c r="A1120" s="2638"/>
      <c r="B1120" s="2638"/>
      <c r="C1120" s="2638"/>
      <c r="D1120" s="2638"/>
      <c r="E1120" s="2638"/>
      <c r="F1120" s="1349"/>
      <c r="G1120" s="1349"/>
    </row>
    <row r="1121" spans="1:13" ht="36.75" customHeight="1">
      <c r="A1121" s="1280"/>
      <c r="B1121" s="1280"/>
      <c r="C1121" s="1280"/>
      <c r="D1121" s="1280"/>
      <c r="E1121" s="1280"/>
      <c r="F1121" s="1349"/>
      <c r="G1121" s="1349"/>
    </row>
    <row r="1122" spans="1:13" ht="15" customHeight="1">
      <c r="A1122" s="2639" t="s">
        <v>1672</v>
      </c>
      <c r="B1122" s="2639"/>
      <c r="C1122" s="2639"/>
      <c r="D1122" s="2639"/>
      <c r="E1122" s="1339"/>
      <c r="F1122" s="1349"/>
      <c r="G1122" s="1349"/>
    </row>
    <row r="1123" spans="1:13" ht="15" customHeight="1">
      <c r="A1123" s="1264" t="s">
        <v>1664</v>
      </c>
      <c r="B1123" s="1264"/>
      <c r="C1123" s="1265" t="s">
        <v>957</v>
      </c>
      <c r="D1123" s="1265" t="s">
        <v>958</v>
      </c>
      <c r="E1123" s="1265" t="s">
        <v>14</v>
      </c>
      <c r="F1123" s="1349"/>
      <c r="G1123" s="1349"/>
      <c r="M1123" s="1271"/>
    </row>
    <row r="1124" spans="1:13" ht="15" customHeight="1">
      <c r="A1124" s="1304" t="s">
        <v>14</v>
      </c>
      <c r="B1124" s="1304"/>
      <c r="C1124" s="1344">
        <f>SUM(C1125:C1134)</f>
        <v>13921</v>
      </c>
      <c r="D1124" s="1344">
        <f>SUM(D1125:D1134)</f>
        <v>5913</v>
      </c>
      <c r="E1124" s="1344">
        <f>SUM(E1125:E1134)</f>
        <v>19834</v>
      </c>
      <c r="F1124" s="1349"/>
      <c r="G1124" s="1349"/>
    </row>
    <row r="1125" spans="1:13" ht="15" customHeight="1">
      <c r="A1125" s="926" t="s">
        <v>1254</v>
      </c>
      <c r="B1125" s="1057"/>
      <c r="C1125" s="1268">
        <v>351</v>
      </c>
      <c r="D1125" s="1268">
        <v>536</v>
      </c>
      <c r="E1125" s="878">
        <f>C1125+D1125</f>
        <v>887</v>
      </c>
      <c r="F1125" s="1349"/>
      <c r="G1125" s="1349"/>
    </row>
    <row r="1126" spans="1:13" ht="15" customHeight="1">
      <c r="A1126" s="926" t="s">
        <v>1255</v>
      </c>
      <c r="B1126" s="1057"/>
      <c r="C1126" s="1268">
        <v>335</v>
      </c>
      <c r="D1126" s="1268">
        <v>672</v>
      </c>
      <c r="E1126" s="878">
        <f t="shared" ref="E1126:E1134" si="83">C1126+D1126</f>
        <v>1007</v>
      </c>
      <c r="F1126" s="1349"/>
      <c r="G1126" s="1349"/>
    </row>
    <row r="1127" spans="1:13" ht="15" customHeight="1">
      <c r="A1127" s="926" t="s">
        <v>1256</v>
      </c>
      <c r="B1127" s="1057"/>
      <c r="C1127" s="1268">
        <v>390</v>
      </c>
      <c r="D1127" s="1268">
        <v>507</v>
      </c>
      <c r="E1127" s="878">
        <f t="shared" si="83"/>
        <v>897</v>
      </c>
      <c r="F1127" s="1349"/>
      <c r="G1127" s="1349"/>
    </row>
    <row r="1128" spans="1:13" ht="15" customHeight="1">
      <c r="A1128" s="926" t="s">
        <v>1257</v>
      </c>
      <c r="B1128" s="1057"/>
      <c r="C1128" s="1268">
        <v>1016</v>
      </c>
      <c r="D1128" s="1268">
        <v>803</v>
      </c>
      <c r="E1128" s="878">
        <f t="shared" si="83"/>
        <v>1819</v>
      </c>
      <c r="F1128" s="1349"/>
      <c r="G1128" s="1349"/>
    </row>
    <row r="1129" spans="1:13" ht="15" customHeight="1">
      <c r="A1129" s="926" t="s">
        <v>1154</v>
      </c>
      <c r="B1129" s="1057"/>
      <c r="C1129" s="1268">
        <v>4761</v>
      </c>
      <c r="D1129" s="1268">
        <v>1834</v>
      </c>
      <c r="E1129" s="878">
        <f t="shared" si="83"/>
        <v>6595</v>
      </c>
      <c r="F1129" s="1349"/>
      <c r="G1129" s="1349"/>
      <c r="M1129" s="1290"/>
    </row>
    <row r="1130" spans="1:13" ht="15" customHeight="1">
      <c r="A1130" s="926" t="s">
        <v>1668</v>
      </c>
      <c r="B1130" s="1057"/>
      <c r="C1130" s="1268">
        <v>1409</v>
      </c>
      <c r="D1130" s="1268">
        <v>326</v>
      </c>
      <c r="E1130" s="878">
        <f t="shared" si="83"/>
        <v>1735</v>
      </c>
      <c r="F1130" s="1349"/>
      <c r="G1130" s="1349"/>
    </row>
    <row r="1131" spans="1:13" ht="15" customHeight="1">
      <c r="A1131" s="926" t="s">
        <v>1259</v>
      </c>
      <c r="B1131" s="1057"/>
      <c r="C1131" s="1268">
        <v>5114</v>
      </c>
      <c r="D1131" s="1268">
        <v>1095</v>
      </c>
      <c r="E1131" s="878">
        <f t="shared" si="83"/>
        <v>6209</v>
      </c>
      <c r="F1131" s="1349"/>
      <c r="G1131" s="1349"/>
    </row>
    <row r="1132" spans="1:13" ht="15" customHeight="1">
      <c r="A1132" s="926" t="s">
        <v>1260</v>
      </c>
      <c r="B1132" s="1057"/>
      <c r="C1132" s="1268">
        <v>173</v>
      </c>
      <c r="D1132" s="1268">
        <v>38</v>
      </c>
      <c r="E1132" s="878">
        <f t="shared" si="83"/>
        <v>211</v>
      </c>
      <c r="F1132" s="1349"/>
    </row>
    <row r="1133" spans="1:13" ht="15" customHeight="1">
      <c r="A1133" s="926" t="s">
        <v>1261</v>
      </c>
      <c r="B1133" s="1057"/>
      <c r="C1133" s="1268">
        <v>306</v>
      </c>
      <c r="D1133" s="1268">
        <v>74</v>
      </c>
      <c r="E1133" s="878">
        <f t="shared" si="83"/>
        <v>380</v>
      </c>
      <c r="F1133" s="1349"/>
      <c r="G1133" s="1271"/>
      <c r="H1133" s="1271"/>
      <c r="I1133" s="1271"/>
      <c r="J1133" s="1271"/>
      <c r="K1133" s="1271"/>
    </row>
    <row r="1134" spans="1:13" ht="15" customHeight="1">
      <c r="A1134" s="928" t="s">
        <v>1262</v>
      </c>
      <c r="B1134" s="1342"/>
      <c r="C1134" s="1343">
        <v>66</v>
      </c>
      <c r="D1134" s="1343">
        <v>28</v>
      </c>
      <c r="E1134" s="878">
        <f t="shared" si="83"/>
        <v>94</v>
      </c>
      <c r="F1134" s="1349"/>
    </row>
    <row r="1135" spans="1:13" s="1271" customFormat="1" ht="15" customHeight="1">
      <c r="A1135" s="1278" t="s">
        <v>1601</v>
      </c>
      <c r="B1135" s="927"/>
      <c r="C1135" s="927"/>
      <c r="D1135" s="927"/>
      <c r="E1135" s="1304"/>
      <c r="F1135" s="1349"/>
      <c r="G1135" s="844"/>
      <c r="H1135" s="844"/>
      <c r="I1135" s="844"/>
      <c r="J1135" s="844"/>
      <c r="K1135" s="844"/>
      <c r="L1135" s="844"/>
      <c r="M1135" s="844"/>
    </row>
    <row r="1136" spans="1:13" ht="15" customHeight="1">
      <c r="A1136" s="2638" t="s">
        <v>1616</v>
      </c>
      <c r="B1136" s="2638"/>
      <c r="C1136" s="2638"/>
      <c r="D1136" s="2638"/>
      <c r="E1136" s="2638"/>
    </row>
    <row r="1137" spans="1:13" ht="15" customHeight="1">
      <c r="A1137" s="2638"/>
      <c r="B1137" s="2638"/>
      <c r="C1137" s="2638"/>
      <c r="D1137" s="2638"/>
      <c r="E1137" s="2638"/>
      <c r="F1137" s="1271"/>
      <c r="L1137" s="1271"/>
    </row>
    <row r="1138" spans="1:13" ht="15" customHeight="1">
      <c r="A1138" s="1260"/>
      <c r="B1138" s="927"/>
      <c r="C1138" s="927"/>
      <c r="D1138" s="927"/>
      <c r="E1138" s="927"/>
    </row>
    <row r="1139" spans="1:13" ht="102.75" customHeight="1">
      <c r="A1139" s="2639" t="s">
        <v>1673</v>
      </c>
      <c r="B1139" s="2639"/>
      <c r="C1139" s="2639"/>
      <c r="D1139" s="2639"/>
      <c r="E1139" s="1339"/>
    </row>
    <row r="1140" spans="1:13" ht="15" customHeight="1">
      <c r="A1140" s="1264" t="s">
        <v>1664</v>
      </c>
      <c r="B1140" s="1264"/>
      <c r="C1140" s="1265" t="s">
        <v>957</v>
      </c>
      <c r="D1140" s="1265" t="s">
        <v>958</v>
      </c>
      <c r="E1140" s="1265" t="s">
        <v>14</v>
      </c>
    </row>
    <row r="1141" spans="1:13" s="1290" customFormat="1" ht="37.5" customHeight="1">
      <c r="A1141" s="1304" t="s">
        <v>1671</v>
      </c>
      <c r="B1141" s="1304"/>
      <c r="C1141" s="1344">
        <f>SUM(C1142:C1151)</f>
        <v>100</v>
      </c>
      <c r="D1141" s="1344">
        <f>SUM(D1142:D1151)</f>
        <v>100</v>
      </c>
      <c r="E1141" s="1344">
        <f>SUM(E1142:E1151)</f>
        <v>100</v>
      </c>
      <c r="F1141" s="844"/>
      <c r="G1141" s="844"/>
      <c r="H1141" s="844"/>
      <c r="I1141" s="844"/>
      <c r="J1141" s="844"/>
      <c r="K1141" s="844"/>
      <c r="L1141" s="844"/>
      <c r="M1141" s="844"/>
    </row>
    <row r="1142" spans="1:13" ht="15" customHeight="1">
      <c r="A1142" s="926" t="s">
        <v>1254</v>
      </c>
      <c r="B1142" s="1057"/>
      <c r="C1142" s="804">
        <f t="shared" ref="C1142:C1151" si="84">C1125/$C$1124*100</f>
        <v>2.5213705911931612</v>
      </c>
      <c r="D1142" s="804">
        <f t="shared" ref="D1142:D1151" si="85">D1125/$D$1124*100</f>
        <v>9.0647725350921693</v>
      </c>
      <c r="E1142" s="804">
        <f t="shared" ref="E1142:E1151" si="86">E1125/$E$1124*100</f>
        <v>4.4721185842492694</v>
      </c>
    </row>
    <row r="1143" spans="1:13" ht="15" customHeight="1">
      <c r="A1143" s="926" t="s">
        <v>1255</v>
      </c>
      <c r="B1143" s="1057"/>
      <c r="C1143" s="804">
        <f t="shared" si="84"/>
        <v>2.4064363192299405</v>
      </c>
      <c r="D1143" s="804">
        <f t="shared" si="85"/>
        <v>11.364789446981227</v>
      </c>
      <c r="E1143" s="804">
        <f t="shared" si="86"/>
        <v>5.0771402641928001</v>
      </c>
    </row>
    <row r="1144" spans="1:13" ht="15" customHeight="1">
      <c r="A1144" s="926" t="s">
        <v>1256</v>
      </c>
      <c r="B1144" s="1057"/>
      <c r="C1144" s="804">
        <f t="shared" si="84"/>
        <v>2.8015228791035125</v>
      </c>
      <c r="D1144" s="804">
        <f t="shared" si="85"/>
        <v>8.5743277524099444</v>
      </c>
      <c r="E1144" s="804">
        <f t="shared" si="86"/>
        <v>4.5225370575778969</v>
      </c>
    </row>
    <row r="1145" spans="1:13" ht="15" customHeight="1">
      <c r="A1145" s="926" t="s">
        <v>1257</v>
      </c>
      <c r="B1145" s="1057"/>
      <c r="C1145" s="804">
        <f t="shared" si="84"/>
        <v>7.2983262696645363</v>
      </c>
      <c r="D1145" s="804">
        <f t="shared" si="85"/>
        <v>13.580246913580247</v>
      </c>
      <c r="E1145" s="804">
        <f t="shared" si="86"/>
        <v>9.1711202984773621</v>
      </c>
    </row>
    <row r="1146" spans="1:13" ht="15" customHeight="1">
      <c r="A1146" s="926" t="s">
        <v>1154</v>
      </c>
      <c r="B1146" s="1057"/>
      <c r="C1146" s="804">
        <f t="shared" si="84"/>
        <v>34.200129301055959</v>
      </c>
      <c r="D1146" s="804">
        <f t="shared" si="85"/>
        <v>31.016404532386264</v>
      </c>
      <c r="E1146" s="804">
        <f t="shared" si="86"/>
        <v>33.250983160229907</v>
      </c>
    </row>
    <row r="1147" spans="1:13" ht="15" customHeight="1">
      <c r="A1147" s="926" t="s">
        <v>1668</v>
      </c>
      <c r="B1147" s="1057"/>
      <c r="C1147" s="804">
        <f t="shared" si="84"/>
        <v>10.121399324761152</v>
      </c>
      <c r="D1147" s="804">
        <f t="shared" si="85"/>
        <v>5.5132758329105354</v>
      </c>
      <c r="E1147" s="804">
        <f t="shared" si="86"/>
        <v>8.7476051225168892</v>
      </c>
    </row>
    <row r="1148" spans="1:13" ht="15" customHeight="1">
      <c r="A1148" s="926" t="s">
        <v>1259</v>
      </c>
      <c r="B1148" s="1057"/>
      <c r="C1148" s="804">
        <f t="shared" si="84"/>
        <v>36.73586667624452</v>
      </c>
      <c r="D1148" s="804">
        <f t="shared" si="85"/>
        <v>18.518518518518519</v>
      </c>
      <c r="E1148" s="804">
        <f t="shared" si="86"/>
        <v>31.304830089744883</v>
      </c>
    </row>
    <row r="1149" spans="1:13" ht="15" customHeight="1">
      <c r="A1149" s="926" t="s">
        <v>1260</v>
      </c>
      <c r="B1149" s="1057"/>
      <c r="C1149" s="804">
        <f t="shared" si="84"/>
        <v>1.2427268156023275</v>
      </c>
      <c r="D1149" s="804">
        <f t="shared" si="85"/>
        <v>0.64265178420429558</v>
      </c>
      <c r="E1149" s="804">
        <f t="shared" si="86"/>
        <v>1.0638297872340425</v>
      </c>
    </row>
    <row r="1150" spans="1:13" ht="15" customHeight="1">
      <c r="A1150" s="926" t="s">
        <v>1261</v>
      </c>
      <c r="B1150" s="1057"/>
      <c r="C1150" s="804">
        <f t="shared" si="84"/>
        <v>2.1981179512966023</v>
      </c>
      <c r="D1150" s="804">
        <f t="shared" si="85"/>
        <v>1.2514797902925756</v>
      </c>
      <c r="E1150" s="804">
        <f t="shared" si="86"/>
        <v>1.915901986487849</v>
      </c>
    </row>
    <row r="1151" spans="1:13" ht="15" customHeight="1">
      <c r="A1151" s="928" t="s">
        <v>1262</v>
      </c>
      <c r="B1151" s="1342"/>
      <c r="C1151" s="804">
        <f t="shared" si="84"/>
        <v>0.47410387184828673</v>
      </c>
      <c r="D1151" s="804">
        <f t="shared" si="85"/>
        <v>0.4735328936242178</v>
      </c>
      <c r="E1151" s="804">
        <f t="shared" si="86"/>
        <v>0.47393364928909953</v>
      </c>
      <c r="M1151" s="1271"/>
    </row>
    <row r="1152" spans="1:13" ht="15" customHeight="1">
      <c r="A1152" s="1278" t="s">
        <v>1601</v>
      </c>
      <c r="B1152" s="927"/>
      <c r="C1152" s="1304"/>
      <c r="D1152" s="1304"/>
      <c r="E1152" s="1304"/>
    </row>
    <row r="1153" spans="1:13" ht="15" customHeight="1">
      <c r="A1153" s="2638" t="s">
        <v>1616</v>
      </c>
      <c r="B1153" s="2638"/>
      <c r="C1153" s="2638"/>
      <c r="D1153" s="2638"/>
      <c r="E1153" s="2638"/>
    </row>
    <row r="1154" spans="1:13" ht="15" customHeight="1">
      <c r="A1154" s="2638"/>
      <c r="B1154" s="2638"/>
      <c r="C1154" s="2638"/>
      <c r="D1154" s="2638"/>
      <c r="E1154" s="2638"/>
    </row>
    <row r="1155" spans="1:13" ht="15" customHeight="1">
      <c r="A1155" s="1299"/>
      <c r="B1155" s="1299"/>
      <c r="C1155" s="1299"/>
      <c r="D1155" s="1299"/>
      <c r="E1155" s="1299"/>
    </row>
    <row r="1156" spans="1:13" ht="15" customHeight="1">
      <c r="A1156" s="2566" t="s">
        <v>1674</v>
      </c>
      <c r="B1156" s="2566"/>
      <c r="C1156" s="1345"/>
      <c r="D1156" s="1345"/>
      <c r="E1156" s="1345"/>
    </row>
    <row r="1157" spans="1:13" ht="87" customHeight="1">
      <c r="A1157" s="2641" t="s">
        <v>1675</v>
      </c>
      <c r="B1157" s="2641"/>
      <c r="C1157" s="2641"/>
      <c r="D1157" s="2641"/>
      <c r="E1157" s="2641"/>
    </row>
    <row r="1158" spans="1:13" ht="15" customHeight="1">
      <c r="A1158" s="1260"/>
      <c r="B1158" s="927"/>
      <c r="C1158" s="927"/>
      <c r="D1158" s="927"/>
      <c r="E1158" s="927"/>
      <c r="G1158" s="1271"/>
      <c r="H1158" s="1271"/>
      <c r="I1158" s="1271"/>
      <c r="J1158" s="1271"/>
      <c r="K1158" s="1271"/>
    </row>
    <row r="1159" spans="1:13" ht="31.5" customHeight="1">
      <c r="A1159" s="2639" t="s">
        <v>1676</v>
      </c>
      <c r="B1159" s="2639"/>
      <c r="C1159" s="2639"/>
      <c r="D1159" s="2639"/>
      <c r="E1159" s="1346"/>
    </row>
    <row r="1160" spans="1:13" ht="15" customHeight="1">
      <c r="A1160" s="1347" t="s">
        <v>140</v>
      </c>
      <c r="B1160" s="845"/>
      <c r="C1160" s="1281" t="s">
        <v>957</v>
      </c>
      <c r="D1160" s="1281" t="s">
        <v>958</v>
      </c>
      <c r="E1160" s="1281" t="s">
        <v>14</v>
      </c>
    </row>
    <row r="1161" spans="1:13" ht="15" customHeight="1">
      <c r="A1161" s="1304" t="s">
        <v>619</v>
      </c>
      <c r="C1161" s="1348">
        <f>SUM(C1162:C1179)</f>
        <v>751632</v>
      </c>
      <c r="D1161" s="1348">
        <f>SUM(D1162:D1179)</f>
        <v>137784.67052380784</v>
      </c>
      <c r="E1161" s="1348">
        <f>SUM(E1162:E1179)</f>
        <v>889416.67052380776</v>
      </c>
      <c r="G1161" s="1290"/>
      <c r="H1161" s="1290"/>
      <c r="I1161" s="1290"/>
      <c r="J1161" s="1290"/>
      <c r="K1161" s="1290"/>
    </row>
    <row r="1162" spans="1:13" ht="15" customHeight="1">
      <c r="A1162" s="1311" t="s">
        <v>1677</v>
      </c>
      <c r="B1162" s="1275"/>
      <c r="C1162" s="1305">
        <v>100113.70482084471</v>
      </c>
      <c r="D1162" s="1305">
        <v>251.4613888377198</v>
      </c>
      <c r="E1162" s="1313">
        <f>C1162+D1162</f>
        <v>100365.16620968243</v>
      </c>
      <c r="F1162" s="1271"/>
      <c r="L1162" s="1271"/>
    </row>
    <row r="1163" spans="1:13" s="1271" customFormat="1" ht="15" customHeight="1">
      <c r="A1163" s="1311" t="s">
        <v>1678</v>
      </c>
      <c r="B1163" s="1275"/>
      <c r="C1163" s="1305">
        <v>825.70538860329623</v>
      </c>
      <c r="D1163" s="1305">
        <v>2.5395173424214379</v>
      </c>
      <c r="E1163" s="1313">
        <f t="shared" ref="E1163:E1179" si="87">C1163+D1163</f>
        <v>828.24490594571762</v>
      </c>
      <c r="F1163" s="844"/>
      <c r="G1163" s="844"/>
      <c r="H1163" s="844"/>
      <c r="I1163" s="844"/>
      <c r="J1163" s="844"/>
      <c r="K1163" s="844"/>
      <c r="L1163" s="844"/>
      <c r="M1163" s="844"/>
    </row>
    <row r="1164" spans="1:13" ht="15" customHeight="1">
      <c r="A1164" s="1311" t="s">
        <v>1679</v>
      </c>
      <c r="B1164" s="1275"/>
      <c r="C1164" s="1305">
        <v>35165.273579556335</v>
      </c>
      <c r="D1164" s="1305">
        <v>1659.8080191039842</v>
      </c>
      <c r="E1164" s="1313">
        <f t="shared" si="87"/>
        <v>36825.081598660319</v>
      </c>
      <c r="G1164" s="1349"/>
    </row>
    <row r="1165" spans="1:13" ht="15" customHeight="1">
      <c r="A1165" s="1311" t="s">
        <v>1680</v>
      </c>
      <c r="B1165" s="1275"/>
      <c r="C1165" s="1305">
        <v>49549.881451377863</v>
      </c>
      <c r="D1165" s="1305">
        <v>1611.1624111193892</v>
      </c>
      <c r="E1165" s="1313">
        <f t="shared" si="87"/>
        <v>51161.043862497252</v>
      </c>
      <c r="F1165" s="1290"/>
      <c r="G1165" s="1349"/>
      <c r="L1165" s="1290"/>
    </row>
    <row r="1166" spans="1:13" ht="39.75" customHeight="1">
      <c r="A1166" s="1311" t="s">
        <v>1681</v>
      </c>
      <c r="B1166" s="1275"/>
      <c r="C1166" s="1305">
        <v>13234.411452638531</v>
      </c>
      <c r="D1166" s="1305">
        <v>850.44559718460607</v>
      </c>
      <c r="E1166" s="1313">
        <f t="shared" si="87"/>
        <v>14084.857049823137</v>
      </c>
      <c r="G1166" s="1349"/>
    </row>
    <row r="1167" spans="1:13" ht="15" customHeight="1">
      <c r="A1167" s="1311" t="s">
        <v>146</v>
      </c>
      <c r="B1167" s="1275"/>
      <c r="C1167" s="1305">
        <v>174881.90281277284</v>
      </c>
      <c r="D1167" s="1305">
        <v>1903.3879425775378</v>
      </c>
      <c r="E1167" s="1313">
        <f t="shared" si="87"/>
        <v>176785.29075535038</v>
      </c>
      <c r="G1167" s="1349"/>
    </row>
    <row r="1168" spans="1:13" ht="15" customHeight="1">
      <c r="A1168" s="1311" t="s">
        <v>1682</v>
      </c>
      <c r="B1168" s="1275"/>
      <c r="C1168" s="1305">
        <v>76785.697105367508</v>
      </c>
      <c r="D1168" s="1305">
        <v>6711.5225590722066</v>
      </c>
      <c r="E1168" s="1313">
        <f t="shared" si="87"/>
        <v>83497.219664439719</v>
      </c>
      <c r="F1168" s="1349"/>
      <c r="G1168" s="1349"/>
    </row>
    <row r="1169" spans="1:13" ht="15" customHeight="1">
      <c r="A1169" s="1311" t="s">
        <v>1683</v>
      </c>
      <c r="B1169" s="1275"/>
      <c r="C1169" s="1305">
        <v>28886.819706372818</v>
      </c>
      <c r="D1169" s="1305">
        <v>4398.0217307016419</v>
      </c>
      <c r="E1169" s="1313">
        <f t="shared" si="87"/>
        <v>33284.841437074458</v>
      </c>
      <c r="F1169" s="1349"/>
      <c r="G1169" s="1349"/>
    </row>
    <row r="1170" spans="1:13" ht="15" customHeight="1">
      <c r="A1170" s="1311" t="s">
        <v>1684</v>
      </c>
      <c r="B1170" s="1275"/>
      <c r="C1170" s="1305">
        <v>39745.37844566378</v>
      </c>
      <c r="D1170" s="1305">
        <v>3197.4346589546585</v>
      </c>
      <c r="E1170" s="1313">
        <f t="shared" si="87"/>
        <v>42942.813104618443</v>
      </c>
      <c r="F1170" s="1349"/>
      <c r="G1170" s="1349"/>
    </row>
    <row r="1171" spans="1:13" ht="15" customHeight="1">
      <c r="A1171" s="1311" t="s">
        <v>1685</v>
      </c>
      <c r="B1171" s="1275"/>
      <c r="C1171" s="1305">
        <v>9706.485289036169</v>
      </c>
      <c r="D1171" s="1305">
        <v>3168.2852444691985</v>
      </c>
      <c r="E1171" s="1313">
        <f t="shared" si="87"/>
        <v>12874.770533505367</v>
      </c>
      <c r="F1171" s="1349"/>
      <c r="G1171" s="1349"/>
    </row>
    <row r="1172" spans="1:13" ht="15" customHeight="1">
      <c r="A1172" s="1311" t="s">
        <v>1686</v>
      </c>
      <c r="B1172" s="1275"/>
      <c r="C1172" s="1305">
        <v>38126.665327919734</v>
      </c>
      <c r="D1172" s="1305">
        <v>4246.9804446832459</v>
      </c>
      <c r="E1172" s="1313">
        <f t="shared" si="87"/>
        <v>42373.645772602977</v>
      </c>
      <c r="F1172" s="1349"/>
      <c r="G1172" s="1349"/>
    </row>
    <row r="1173" spans="1:13" ht="15" customHeight="1">
      <c r="A1173" s="1311" t="s">
        <v>153</v>
      </c>
      <c r="B1173" s="1275"/>
      <c r="C1173" s="1305">
        <v>106027.07442333853</v>
      </c>
      <c r="D1173" s="1305">
        <v>9689.7705146607841</v>
      </c>
      <c r="E1173" s="1313">
        <f t="shared" si="87"/>
        <v>115716.84493799933</v>
      </c>
      <c r="F1173" s="1349"/>
      <c r="G1173" s="1349"/>
    </row>
    <row r="1174" spans="1:13" ht="15" customHeight="1">
      <c r="A1174" s="1311" t="s">
        <v>377</v>
      </c>
      <c r="B1174" s="1275"/>
      <c r="C1174" s="1305">
        <v>13832.840014594633</v>
      </c>
      <c r="D1174" s="1305">
        <v>17867.218561472808</v>
      </c>
      <c r="E1174" s="1313">
        <f t="shared" si="87"/>
        <v>31700.05857606744</v>
      </c>
      <c r="F1174" s="1349"/>
      <c r="G1174" s="1349"/>
    </row>
    <row r="1175" spans="1:13" ht="15" customHeight="1">
      <c r="A1175" s="1311" t="s">
        <v>1687</v>
      </c>
      <c r="B1175" s="1275"/>
      <c r="C1175" s="1305">
        <v>11386.693968556217</v>
      </c>
      <c r="D1175" s="1305">
        <v>12388.656435575997</v>
      </c>
      <c r="E1175" s="1313">
        <f t="shared" si="87"/>
        <v>23775.350404132216</v>
      </c>
      <c r="F1175" s="1349"/>
      <c r="G1175" s="1349"/>
    </row>
    <row r="1176" spans="1:13" ht="15" customHeight="1">
      <c r="A1176" s="1311" t="s">
        <v>1688</v>
      </c>
      <c r="B1176" s="1275"/>
      <c r="C1176" s="1305">
        <v>16451.7384603145</v>
      </c>
      <c r="D1176" s="1305">
        <v>2623.1609093640727</v>
      </c>
      <c r="E1176" s="1313">
        <f t="shared" si="87"/>
        <v>19074.899369678573</v>
      </c>
      <c r="F1176" s="1349"/>
      <c r="G1176" s="1349"/>
      <c r="M1176" s="1271"/>
    </row>
    <row r="1177" spans="1:13" ht="15" customHeight="1">
      <c r="A1177" s="2642" t="s">
        <v>1689</v>
      </c>
      <c r="B1177" s="2642"/>
      <c r="C1177" s="1350">
        <v>33470.714769352111</v>
      </c>
      <c r="D1177" s="1323">
        <v>66670.807326460155</v>
      </c>
      <c r="E1177" s="1313">
        <f t="shared" si="87"/>
        <v>100141.52209581227</v>
      </c>
      <c r="F1177" s="1349"/>
      <c r="G1177" s="1349"/>
    </row>
    <row r="1178" spans="1:13" ht="15" customHeight="1">
      <c r="A1178" s="1311" t="s">
        <v>1690</v>
      </c>
      <c r="B1178" s="1275"/>
      <c r="C1178" s="1305">
        <v>1179.8597277723893</v>
      </c>
      <c r="D1178" s="1305">
        <v>439.16765674908925</v>
      </c>
      <c r="E1178" s="1313">
        <f t="shared" si="87"/>
        <v>1619.0273845214786</v>
      </c>
      <c r="F1178" s="1349"/>
      <c r="G1178" s="1349"/>
    </row>
    <row r="1179" spans="1:13" ht="15" customHeight="1">
      <c r="A1179" s="987" t="s">
        <v>1691</v>
      </c>
      <c r="B1179" s="1275"/>
      <c r="C1179" s="1306">
        <v>2261.1532559180609</v>
      </c>
      <c r="D1179" s="1306">
        <v>104.83960547834599</v>
      </c>
      <c r="E1179" s="1313">
        <f t="shared" si="87"/>
        <v>2365.9928613964071</v>
      </c>
      <c r="F1179" s="1349"/>
      <c r="G1179" s="1349"/>
      <c r="M1179" s="1290"/>
    </row>
    <row r="1180" spans="1:13" ht="15" customHeight="1">
      <c r="A1180" s="1278" t="s">
        <v>1601</v>
      </c>
      <c r="B1180" s="1304"/>
      <c r="E1180" s="1341"/>
      <c r="F1180" s="1349"/>
      <c r="G1180" s="1349"/>
    </row>
    <row r="1181" spans="1:13" ht="15" customHeight="1">
      <c r="A1181" s="2638" t="s">
        <v>1616</v>
      </c>
      <c r="B1181" s="2638"/>
      <c r="C1181" s="2638"/>
      <c r="D1181" s="2638"/>
      <c r="E1181" s="2638"/>
      <c r="F1181" s="1349"/>
      <c r="G1181" s="1349"/>
    </row>
    <row r="1182" spans="1:13" ht="15" customHeight="1">
      <c r="A1182" s="2638"/>
      <c r="B1182" s="2638"/>
      <c r="C1182" s="2638"/>
      <c r="D1182" s="2638"/>
      <c r="E1182" s="2638"/>
      <c r="F1182" s="1349"/>
    </row>
    <row r="1183" spans="1:13" ht="15" customHeight="1">
      <c r="A1183" s="1299"/>
      <c r="B1183" s="1299"/>
      <c r="C1183" s="1299"/>
      <c r="D1183" s="1299"/>
      <c r="E1183" s="1299"/>
      <c r="F1183" s="1349"/>
      <c r="G1183" s="1271"/>
      <c r="H1183" s="1271"/>
      <c r="I1183" s="1271"/>
      <c r="J1183" s="1271"/>
      <c r="K1183" s="1271"/>
    </row>
    <row r="1184" spans="1:13" ht="27" customHeight="1">
      <c r="A1184" s="2639" t="s">
        <v>1692</v>
      </c>
      <c r="B1184" s="2639"/>
      <c r="C1184" s="2639"/>
      <c r="D1184" s="2639"/>
      <c r="E1184" s="1346"/>
      <c r="F1184" s="1349"/>
    </row>
    <row r="1185" spans="1:13" ht="15" customHeight="1">
      <c r="A1185" s="1347" t="s">
        <v>140</v>
      </c>
      <c r="B1185" s="845"/>
      <c r="C1185" s="1281" t="s">
        <v>957</v>
      </c>
      <c r="D1185" s="1281" t="s">
        <v>958</v>
      </c>
      <c r="E1185" s="1281" t="s">
        <v>14</v>
      </c>
      <c r="F1185" s="1349"/>
    </row>
    <row r="1186" spans="1:13" ht="15" customHeight="1">
      <c r="A1186" s="1304" t="s">
        <v>1667</v>
      </c>
      <c r="C1186" s="1344">
        <f>SUM(C1187:C1204)</f>
        <v>100</v>
      </c>
      <c r="D1186" s="1344">
        <f>SUM(D1187:D1204)</f>
        <v>100</v>
      </c>
      <c r="E1186" s="1344">
        <f>SUM(E1187:E1204)</f>
        <v>100.00000000000003</v>
      </c>
    </row>
    <row r="1187" spans="1:13" ht="15" customHeight="1">
      <c r="A1187" s="1311" t="s">
        <v>1677</v>
      </c>
      <c r="B1187" s="1275"/>
      <c r="C1187" s="1351">
        <f t="shared" ref="C1187:C1204" si="88">C1162/$C$1161*100</f>
        <v>13.3195107207842</v>
      </c>
      <c r="D1187" s="1351">
        <f t="shared" ref="D1187:D1204" si="89">D1162/$D$1161*100</f>
        <v>0.18250316808230835</v>
      </c>
      <c r="E1187" s="1352">
        <f t="shared" ref="E1187:E1204" si="90">E1162/$E$1161*100</f>
        <v>11.284381048375669</v>
      </c>
      <c r="F1187" s="1271"/>
      <c r="L1187" s="1271"/>
    </row>
    <row r="1188" spans="1:13" s="1271" customFormat="1" ht="15" customHeight="1">
      <c r="A1188" s="1311" t="s">
        <v>1678</v>
      </c>
      <c r="B1188" s="1275"/>
      <c r="C1188" s="1351">
        <f t="shared" si="88"/>
        <v>0.1098550073178492</v>
      </c>
      <c r="D1188" s="1351">
        <f t="shared" si="89"/>
        <v>1.8431058642206749E-3</v>
      </c>
      <c r="E1188" s="1352">
        <f t="shared" si="90"/>
        <v>9.3122260172831706E-2</v>
      </c>
      <c r="F1188" s="844"/>
      <c r="G1188" s="844"/>
      <c r="H1188" s="844"/>
      <c r="I1188" s="844"/>
      <c r="J1188" s="844"/>
      <c r="K1188" s="844"/>
      <c r="L1188" s="844"/>
      <c r="M1188" s="844"/>
    </row>
    <row r="1189" spans="1:13" ht="15" customHeight="1">
      <c r="A1189" s="1311" t="s">
        <v>1679</v>
      </c>
      <c r="B1189" s="1275"/>
      <c r="C1189" s="1351">
        <f t="shared" si="88"/>
        <v>4.6785226785922278</v>
      </c>
      <c r="D1189" s="1351">
        <f t="shared" si="89"/>
        <v>1.2046391030250245</v>
      </c>
      <c r="E1189" s="1352">
        <f t="shared" si="90"/>
        <v>4.1403633211611357</v>
      </c>
    </row>
    <row r="1190" spans="1:13" ht="15" customHeight="1">
      <c r="A1190" s="1311" t="s">
        <v>1680</v>
      </c>
      <c r="B1190" s="1275"/>
      <c r="C1190" s="1351">
        <f t="shared" si="88"/>
        <v>6.592306002322661</v>
      </c>
      <c r="D1190" s="1351">
        <f t="shared" si="89"/>
        <v>1.1693335731720578</v>
      </c>
      <c r="E1190" s="1352">
        <f t="shared" si="90"/>
        <v>5.752202039609486</v>
      </c>
    </row>
    <row r="1191" spans="1:13" s="1290" customFormat="1" ht="38.25" customHeight="1">
      <c r="A1191" s="1311" t="s">
        <v>1681</v>
      </c>
      <c r="B1191" s="1275"/>
      <c r="C1191" s="1351">
        <f t="shared" si="88"/>
        <v>1.7607567869168066</v>
      </c>
      <c r="D1191" s="1351">
        <f t="shared" si="89"/>
        <v>0.6172280225017176</v>
      </c>
      <c r="E1191" s="1352">
        <f t="shared" si="90"/>
        <v>1.5836061450847423</v>
      </c>
      <c r="F1191" s="844"/>
      <c r="G1191" s="844"/>
      <c r="H1191" s="844"/>
      <c r="I1191" s="844"/>
      <c r="J1191" s="844"/>
      <c r="K1191" s="844"/>
      <c r="L1191" s="844"/>
      <c r="M1191" s="844"/>
    </row>
    <row r="1192" spans="1:13" ht="15" customHeight="1">
      <c r="A1192" s="1311" t="s">
        <v>146</v>
      </c>
      <c r="B1192" s="1275"/>
      <c r="C1192" s="1351">
        <f t="shared" si="88"/>
        <v>23.266958140788688</v>
      </c>
      <c r="D1192" s="1351">
        <f t="shared" si="89"/>
        <v>1.3814221388646069</v>
      </c>
      <c r="E1192" s="1352">
        <f t="shared" si="90"/>
        <v>19.876543426067727</v>
      </c>
    </row>
    <row r="1193" spans="1:13" ht="15" customHeight="1">
      <c r="A1193" s="1311" t="s">
        <v>1682</v>
      </c>
      <c r="B1193" s="1275"/>
      <c r="C1193" s="1351">
        <f t="shared" si="88"/>
        <v>10.215863228996039</v>
      </c>
      <c r="D1193" s="1351">
        <f t="shared" si="89"/>
        <v>4.8710226860197201</v>
      </c>
      <c r="E1193" s="1352">
        <f t="shared" si="90"/>
        <v>9.3878631277807472</v>
      </c>
    </row>
    <row r="1194" spans="1:13" ht="15" customHeight="1">
      <c r="A1194" s="1311" t="s">
        <v>1683</v>
      </c>
      <c r="B1194" s="1275"/>
      <c r="C1194" s="1351">
        <f t="shared" si="88"/>
        <v>3.8432131290808296</v>
      </c>
      <c r="D1194" s="1351">
        <f t="shared" si="89"/>
        <v>3.1919528594740925</v>
      </c>
      <c r="E1194" s="1352">
        <f t="shared" si="90"/>
        <v>3.7423226413635673</v>
      </c>
    </row>
    <row r="1195" spans="1:13" ht="15" customHeight="1">
      <c r="A1195" s="1311" t="s">
        <v>1684</v>
      </c>
      <c r="B1195" s="1275"/>
      <c r="C1195" s="1351">
        <f t="shared" si="88"/>
        <v>5.2878773715945808</v>
      </c>
      <c r="D1195" s="1351">
        <f t="shared" si="89"/>
        <v>2.3206026089833944</v>
      </c>
      <c r="E1195" s="1352">
        <f t="shared" si="90"/>
        <v>4.8281997097409874</v>
      </c>
    </row>
    <row r="1196" spans="1:13" ht="15" customHeight="1">
      <c r="A1196" s="1311" t="s">
        <v>1685</v>
      </c>
      <c r="B1196" s="1275"/>
      <c r="C1196" s="1351">
        <f t="shared" si="88"/>
        <v>1.2913879782973807</v>
      </c>
      <c r="D1196" s="1351">
        <f t="shared" si="89"/>
        <v>2.2994468342701082</v>
      </c>
      <c r="E1196" s="1352">
        <f t="shared" si="90"/>
        <v>1.447552194622457</v>
      </c>
    </row>
    <row r="1197" spans="1:13" ht="15" customHeight="1">
      <c r="A1197" s="1311" t="s">
        <v>1686</v>
      </c>
      <c r="B1197" s="1275"/>
      <c r="C1197" s="1351">
        <f t="shared" si="88"/>
        <v>5.0725175788044865</v>
      </c>
      <c r="D1197" s="1351">
        <f t="shared" si="89"/>
        <v>3.0823316037537056</v>
      </c>
      <c r="E1197" s="1352">
        <f t="shared" si="90"/>
        <v>4.7642063812057511</v>
      </c>
    </row>
    <row r="1198" spans="1:13" ht="15" customHeight="1">
      <c r="A1198" s="1311" t="s">
        <v>153</v>
      </c>
      <c r="B1198" s="1275"/>
      <c r="C1198" s="1351">
        <f t="shared" si="88"/>
        <v>14.106248060665131</v>
      </c>
      <c r="D1198" s="1351">
        <f t="shared" si="89"/>
        <v>7.0325461300039809</v>
      </c>
      <c r="E1198" s="1352">
        <f t="shared" si="90"/>
        <v>13.010420062157113</v>
      </c>
    </row>
    <row r="1199" spans="1:13" ht="15" customHeight="1">
      <c r="A1199" s="1311" t="s">
        <v>377</v>
      </c>
      <c r="B1199" s="1275"/>
      <c r="C1199" s="1351">
        <f t="shared" si="88"/>
        <v>1.8403740147565077</v>
      </c>
      <c r="D1199" s="1351">
        <f t="shared" si="89"/>
        <v>12.96749376657654</v>
      </c>
      <c r="E1199" s="1352">
        <f t="shared" si="90"/>
        <v>3.5641403659994588</v>
      </c>
    </row>
    <row r="1200" spans="1:13" ht="15" customHeight="1">
      <c r="A1200" s="1311" t="s">
        <v>1687</v>
      </c>
      <c r="B1200" s="1275"/>
      <c r="C1200" s="1351">
        <f t="shared" si="88"/>
        <v>1.5149293761516562</v>
      </c>
      <c r="D1200" s="1351">
        <f t="shared" si="89"/>
        <v>8.9913169501939318</v>
      </c>
      <c r="E1200" s="1352">
        <f t="shared" si="90"/>
        <v>2.6731397321493988</v>
      </c>
    </row>
    <row r="1201" spans="1:13" ht="15" customHeight="1">
      <c r="A1201" s="1311" t="s">
        <v>1688</v>
      </c>
      <c r="B1201" s="1275"/>
      <c r="C1201" s="1351">
        <f t="shared" si="88"/>
        <v>2.1888022942496463</v>
      </c>
      <c r="D1201" s="1351">
        <f t="shared" si="89"/>
        <v>1.9038118677438911</v>
      </c>
      <c r="E1201" s="1352">
        <f t="shared" si="90"/>
        <v>2.1446527821931554</v>
      </c>
      <c r="M1201" s="1271"/>
    </row>
    <row r="1202" spans="1:13" ht="29.25" customHeight="1">
      <c r="A1202" s="2640" t="s">
        <v>1689</v>
      </c>
      <c r="B1202" s="2640"/>
      <c r="C1202" s="1351">
        <f t="shared" si="88"/>
        <v>4.4530720843913132</v>
      </c>
      <c r="D1202" s="1351">
        <f t="shared" si="89"/>
        <v>48.387681353086435</v>
      </c>
      <c r="E1202" s="1352">
        <f t="shared" si="90"/>
        <v>11.259236015537635</v>
      </c>
    </row>
    <row r="1203" spans="1:13" ht="15" customHeight="1">
      <c r="A1203" s="1311" t="s">
        <v>1690</v>
      </c>
      <c r="B1203" s="1275"/>
      <c r="C1203" s="1351">
        <f t="shared" si="88"/>
        <v>0.15697305699762507</v>
      </c>
      <c r="D1203" s="1351">
        <f t="shared" si="89"/>
        <v>0.31873477294646169</v>
      </c>
      <c r="E1203" s="1352">
        <f t="shared" si="90"/>
        <v>0.18203249817298547</v>
      </c>
    </row>
    <row r="1204" spans="1:13" ht="15" customHeight="1">
      <c r="A1204" s="987" t="s">
        <v>1691</v>
      </c>
      <c r="B1204" s="1275"/>
      <c r="C1204" s="1351">
        <f t="shared" si="88"/>
        <v>0.30083248929237461</v>
      </c>
      <c r="D1204" s="1351">
        <f t="shared" si="89"/>
        <v>7.6089455437809927E-2</v>
      </c>
      <c r="E1204" s="1352">
        <f t="shared" si="90"/>
        <v>0.26601624860516648</v>
      </c>
    </row>
    <row r="1205" spans="1:13" ht="15" customHeight="1">
      <c r="A1205" s="1278" t="s">
        <v>1601</v>
      </c>
      <c r="B1205" s="1304"/>
      <c r="C1205" s="1304"/>
      <c r="D1205" s="1304"/>
      <c r="E1205" s="1341"/>
    </row>
    <row r="1206" spans="1:13" ht="15" customHeight="1">
      <c r="A1206" s="2638" t="s">
        <v>1616</v>
      </c>
      <c r="B1206" s="2638"/>
      <c r="C1206" s="2638"/>
      <c r="D1206" s="2638"/>
      <c r="E1206" s="2638"/>
    </row>
    <row r="1207" spans="1:13" ht="15" customHeight="1">
      <c r="A1207" s="2638"/>
      <c r="B1207" s="2638"/>
      <c r="C1207" s="2638"/>
      <c r="D1207" s="2638"/>
      <c r="E1207" s="2638"/>
    </row>
    <row r="1208" spans="1:13" ht="15" customHeight="1">
      <c r="A1208" s="1260"/>
      <c r="B1208" s="927"/>
      <c r="C1208" s="927"/>
      <c r="D1208" s="927"/>
      <c r="E1208" s="927"/>
      <c r="G1208" s="1271"/>
      <c r="H1208" s="1271"/>
      <c r="I1208" s="1271"/>
      <c r="J1208" s="1271"/>
      <c r="K1208" s="1271"/>
    </row>
    <row r="1209" spans="1:13" ht="43.5" customHeight="1">
      <c r="A1209" s="2639" t="s">
        <v>1693</v>
      </c>
      <c r="B1209" s="2639"/>
      <c r="C1209" s="2639"/>
      <c r="D1209" s="2639"/>
      <c r="E1209" s="1346"/>
    </row>
    <row r="1210" spans="1:13" ht="15" customHeight="1">
      <c r="A1210" s="1264" t="s">
        <v>140</v>
      </c>
      <c r="B1210" s="1264"/>
      <c r="C1210" s="1353" t="s">
        <v>957</v>
      </c>
      <c r="D1210" s="1353" t="s">
        <v>958</v>
      </c>
      <c r="E1210" s="1281" t="s">
        <v>14</v>
      </c>
    </row>
    <row r="1211" spans="1:13" ht="15" customHeight="1">
      <c r="A1211" s="1304" t="s">
        <v>619</v>
      </c>
      <c r="B1211" s="1304"/>
      <c r="C1211" s="1348">
        <v>68074</v>
      </c>
      <c r="D1211" s="1348">
        <v>18198</v>
      </c>
      <c r="E1211" s="1348">
        <f>C1211+D1211</f>
        <v>86272</v>
      </c>
    </row>
    <row r="1212" spans="1:13" ht="15" customHeight="1">
      <c r="A1212" s="926" t="s">
        <v>1677</v>
      </c>
      <c r="B1212" s="926"/>
      <c r="C1212" s="1354">
        <v>676.14699616551832</v>
      </c>
      <c r="D1212" s="1305">
        <v>63.537853762054937</v>
      </c>
      <c r="E1212" s="1313">
        <f>C1212+D1212</f>
        <v>739.68484992757328</v>
      </c>
      <c r="F1212" s="1271"/>
      <c r="G1212" s="1290"/>
      <c r="H1212" s="1290"/>
      <c r="I1212" s="1290"/>
      <c r="J1212" s="1290"/>
      <c r="K1212" s="1290"/>
      <c r="L1212" s="1271"/>
    </row>
    <row r="1213" spans="1:13" s="1271" customFormat="1" ht="15" customHeight="1">
      <c r="A1213" s="926" t="s">
        <v>1678</v>
      </c>
      <c r="B1213" s="926"/>
      <c r="C1213" s="1354">
        <v>44.703895289260302</v>
      </c>
      <c r="D1213" s="1355">
        <v>0</v>
      </c>
      <c r="E1213" s="1313">
        <f t="shared" ref="E1213:E1229" si="91">C1213+D1213</f>
        <v>44.703895289260302</v>
      </c>
      <c r="F1213" s="844"/>
      <c r="G1213" s="844"/>
      <c r="H1213" s="844"/>
      <c r="I1213" s="844"/>
      <c r="J1213" s="844"/>
      <c r="K1213" s="844"/>
      <c r="L1213" s="844"/>
      <c r="M1213" s="844"/>
    </row>
    <row r="1214" spans="1:13" ht="15" customHeight="1">
      <c r="A1214" s="926" t="s">
        <v>1679</v>
      </c>
      <c r="B1214" s="926"/>
      <c r="C1214" s="1354">
        <v>4328.4541134568808</v>
      </c>
      <c r="D1214" s="1305">
        <v>649.08338037273415</v>
      </c>
      <c r="E1214" s="1313">
        <f t="shared" si="91"/>
        <v>4977.5374938296154</v>
      </c>
    </row>
    <row r="1215" spans="1:13" ht="15" customHeight="1">
      <c r="A1215" s="926" t="s">
        <v>1680</v>
      </c>
      <c r="B1215" s="926"/>
      <c r="C1215" s="1354">
        <v>1648.4557182100757</v>
      </c>
      <c r="D1215" s="1305">
        <v>338.86882466197511</v>
      </c>
      <c r="E1215" s="1313">
        <f t="shared" si="91"/>
        <v>1987.3245428720509</v>
      </c>
      <c r="G1215" s="1349"/>
    </row>
    <row r="1216" spans="1:13" ht="36" customHeight="1">
      <c r="A1216" s="926" t="s">
        <v>1681</v>
      </c>
      <c r="B1216" s="926"/>
      <c r="C1216" s="1354">
        <v>2089.9076688229857</v>
      </c>
      <c r="D1216" s="1305">
        <v>610.46203104555843</v>
      </c>
      <c r="E1216" s="1313">
        <f t="shared" si="91"/>
        <v>2700.3696998685441</v>
      </c>
      <c r="F1216" s="1290"/>
      <c r="G1216" s="1349"/>
      <c r="L1216" s="1290"/>
    </row>
    <row r="1217" spans="1:13" ht="15" customHeight="1">
      <c r="A1217" s="926" t="s">
        <v>146</v>
      </c>
      <c r="B1217" s="926"/>
      <c r="C1217" s="1354">
        <v>586.73866336748097</v>
      </c>
      <c r="D1217" s="1305">
        <v>64.783743906821599</v>
      </c>
      <c r="E1217" s="1313">
        <f t="shared" si="91"/>
        <v>651.52240727430262</v>
      </c>
      <c r="G1217" s="1349"/>
    </row>
    <row r="1218" spans="1:13" ht="15" customHeight="1">
      <c r="A1218" s="926" t="s">
        <v>1682</v>
      </c>
      <c r="B1218" s="926"/>
      <c r="C1218" s="1354">
        <v>2333.5436485273344</v>
      </c>
      <c r="D1218" s="1305">
        <v>285.29767275324224</v>
      </c>
      <c r="E1218" s="1313">
        <f t="shared" si="91"/>
        <v>2618.8413212805767</v>
      </c>
      <c r="G1218" s="1349"/>
    </row>
    <row r="1219" spans="1:13" ht="15" customHeight="1">
      <c r="A1219" s="926" t="s">
        <v>1683</v>
      </c>
      <c r="B1219" s="926"/>
      <c r="C1219" s="1354">
        <v>96.113367305992682</v>
      </c>
      <c r="D1219" s="1305">
        <v>21.179302687646764</v>
      </c>
      <c r="E1219" s="1313">
        <f t="shared" si="91"/>
        <v>117.29266999363945</v>
      </c>
      <c r="F1219" s="1349"/>
      <c r="G1219" s="1349"/>
    </row>
    <row r="1220" spans="1:13" ht="15" customHeight="1">
      <c r="A1220" s="926" t="s">
        <v>1684</v>
      </c>
      <c r="B1220" s="926"/>
      <c r="C1220" s="1354">
        <v>2862.1671082400876</v>
      </c>
      <c r="D1220" s="1305">
        <v>717.60451828251041</v>
      </c>
      <c r="E1220" s="1313">
        <f t="shared" si="91"/>
        <v>3579.7716265225981</v>
      </c>
      <c r="F1220" s="1349"/>
      <c r="G1220" s="1349"/>
    </row>
    <row r="1221" spans="1:13" ht="15" customHeight="1">
      <c r="A1221" s="926" t="s">
        <v>1685</v>
      </c>
      <c r="B1221" s="926"/>
      <c r="C1221" s="1354">
        <v>1253.9442930042937</v>
      </c>
      <c r="D1221" s="1305">
        <v>913.20161581856166</v>
      </c>
      <c r="E1221" s="1313">
        <f t="shared" si="91"/>
        <v>2167.1459088228553</v>
      </c>
      <c r="F1221" s="1349"/>
      <c r="G1221" s="1349"/>
    </row>
    <row r="1222" spans="1:13" ht="15" customHeight="1">
      <c r="A1222" s="926" t="s">
        <v>1686</v>
      </c>
      <c r="B1222" s="926"/>
      <c r="C1222" s="1354">
        <v>1321.0003794845113</v>
      </c>
      <c r="D1222" s="1305">
        <v>348.83552006592942</v>
      </c>
      <c r="E1222" s="1313">
        <f t="shared" si="91"/>
        <v>1669.8358995504407</v>
      </c>
      <c r="F1222" s="1349"/>
      <c r="G1222" s="1349"/>
    </row>
    <row r="1223" spans="1:13" ht="15" customHeight="1">
      <c r="A1223" s="926" t="s">
        <v>153</v>
      </c>
      <c r="B1223" s="926"/>
      <c r="C1223" s="1354">
        <v>47690.139032383828</v>
      </c>
      <c r="D1223" s="1305">
        <v>7063.9192079902759</v>
      </c>
      <c r="E1223" s="1313">
        <f t="shared" si="91"/>
        <v>54754.058240374106</v>
      </c>
      <c r="F1223" s="1349"/>
      <c r="G1223" s="1349"/>
    </row>
    <row r="1224" spans="1:13" ht="15" customHeight="1">
      <c r="A1224" s="926" t="s">
        <v>377</v>
      </c>
      <c r="B1224" s="926"/>
      <c r="C1224" s="1354">
        <v>1103.0692298970293</v>
      </c>
      <c r="D1224" s="1305">
        <v>4934.7754834845646</v>
      </c>
      <c r="E1224" s="1313">
        <f t="shared" si="91"/>
        <v>6037.8447133815935</v>
      </c>
      <c r="F1224" s="1349"/>
      <c r="G1224" s="1349"/>
    </row>
    <row r="1225" spans="1:13" ht="15" customHeight="1">
      <c r="A1225" s="926" t="s">
        <v>1687</v>
      </c>
      <c r="B1225" s="926"/>
      <c r="C1225" s="1354">
        <v>837.08069961827493</v>
      </c>
      <c r="D1225" s="1305">
        <v>1472.5839457083796</v>
      </c>
      <c r="E1225" s="1313">
        <f t="shared" si="91"/>
        <v>2309.6646453266544</v>
      </c>
      <c r="F1225" s="1349"/>
      <c r="G1225" s="1349"/>
    </row>
    <row r="1226" spans="1:13" ht="15" customHeight="1">
      <c r="A1226" s="926" t="s">
        <v>1688</v>
      </c>
      <c r="B1226" s="926"/>
      <c r="C1226" s="1354">
        <v>856.07982400963999</v>
      </c>
      <c r="D1226" s="1305">
        <v>470.92791353550189</v>
      </c>
      <c r="E1226" s="1313">
        <f t="shared" si="91"/>
        <v>1327.0077375451419</v>
      </c>
      <c r="F1226" s="1349"/>
      <c r="G1226" s="1349"/>
      <c r="M1226" s="1271"/>
    </row>
    <row r="1227" spans="1:13" ht="15" customHeight="1">
      <c r="A1227" s="2637" t="s">
        <v>1689</v>
      </c>
      <c r="B1227" s="2637"/>
      <c r="C1227" s="1354">
        <v>200.0500877128863</v>
      </c>
      <c r="D1227" s="1305">
        <v>205.56375457397664</v>
      </c>
      <c r="E1227" s="1313">
        <f t="shared" si="91"/>
        <v>405.6138422868629</v>
      </c>
      <c r="F1227" s="1349"/>
      <c r="G1227" s="1349"/>
    </row>
    <row r="1228" spans="1:13" ht="15" customHeight="1">
      <c r="A1228" s="926" t="s">
        <v>1690</v>
      </c>
      <c r="B1228" s="926"/>
      <c r="C1228" s="1354">
        <v>5.5879875442006917</v>
      </c>
      <c r="D1228" s="1305">
        <v>8.7208885224668009</v>
      </c>
      <c r="E1228" s="1313">
        <f t="shared" si="91"/>
        <v>14.308876066667493</v>
      </c>
      <c r="F1228" s="1349"/>
      <c r="G1228" s="1349"/>
    </row>
    <row r="1229" spans="1:13" ht="15" customHeight="1">
      <c r="A1229" s="928" t="s">
        <v>1691</v>
      </c>
      <c r="B1229" s="928"/>
      <c r="C1229" s="1356">
        <v>140.81728695972473</v>
      </c>
      <c r="D1229" s="1306">
        <v>28.654342827799681</v>
      </c>
      <c r="E1229" s="1313">
        <f t="shared" si="91"/>
        <v>169.47162978752442</v>
      </c>
      <c r="F1229" s="1349"/>
      <c r="G1229" s="1349"/>
    </row>
    <row r="1230" spans="1:13" ht="15" customHeight="1">
      <c r="A1230" s="1278" t="s">
        <v>1601</v>
      </c>
      <c r="B1230" s="1263"/>
      <c r="E1230" s="1341"/>
      <c r="F1230" s="1349"/>
      <c r="G1230" s="1349"/>
      <c r="M1230" s="1290"/>
    </row>
    <row r="1231" spans="1:13" ht="15" customHeight="1">
      <c r="A1231" s="2638" t="s">
        <v>1616</v>
      </c>
      <c r="B1231" s="2638"/>
      <c r="C1231" s="2638"/>
      <c r="D1231" s="2638"/>
      <c r="E1231" s="2638"/>
      <c r="F1231" s="1349"/>
      <c r="G1231" s="1349"/>
    </row>
    <row r="1232" spans="1:13" ht="15" customHeight="1">
      <c r="A1232" s="2638"/>
      <c r="B1232" s="2638"/>
      <c r="C1232" s="2638"/>
      <c r="D1232" s="2638"/>
      <c r="E1232" s="2638"/>
      <c r="F1232" s="1349"/>
      <c r="G1232" s="1349"/>
    </row>
    <row r="1233" spans="1:13" ht="15" customHeight="1">
      <c r="F1233" s="1349"/>
    </row>
    <row r="1234" spans="1:13" ht="44.25" customHeight="1">
      <c r="A1234" s="2639" t="s">
        <v>1694</v>
      </c>
      <c r="B1234" s="2639"/>
      <c r="C1234" s="2639"/>
      <c r="D1234" s="2639"/>
      <c r="E1234" s="2639"/>
      <c r="F1234" s="1349"/>
      <c r="G1234" s="1271"/>
      <c r="H1234" s="1271"/>
      <c r="I1234" s="1271"/>
      <c r="J1234" s="1271"/>
      <c r="K1234" s="1271"/>
    </row>
    <row r="1235" spans="1:13" ht="15" customHeight="1">
      <c r="A1235" s="1264" t="s">
        <v>140</v>
      </c>
      <c r="B1235" s="1264"/>
      <c r="C1235" s="1353" t="s">
        <v>957</v>
      </c>
      <c r="D1235" s="1353" t="s">
        <v>958</v>
      </c>
      <c r="E1235" s="1281" t="s">
        <v>14</v>
      </c>
      <c r="F1235" s="1349"/>
    </row>
    <row r="1236" spans="1:13" ht="15" customHeight="1">
      <c r="A1236" s="1304" t="s">
        <v>1667</v>
      </c>
      <c r="B1236" s="1304"/>
      <c r="C1236" s="1267">
        <f>SUM(C1237:C1254)</f>
        <v>100</v>
      </c>
      <c r="D1236" s="1267">
        <f>SUM(D1237:D1254)</f>
        <v>99.999999999999986</v>
      </c>
      <c r="E1236" s="1267">
        <f>SUM(E1237:E1254)</f>
        <v>100.00000000000003</v>
      </c>
      <c r="F1236" s="1349"/>
    </row>
    <row r="1237" spans="1:13" ht="15" customHeight="1">
      <c r="A1237" s="926" t="s">
        <v>1677</v>
      </c>
      <c r="B1237" s="926"/>
      <c r="C1237" s="1357">
        <f t="shared" ref="C1237:C1254" si="92">C1212/$C$1211*100</f>
        <v>0.99325292500149587</v>
      </c>
      <c r="D1237" s="1357">
        <f t="shared" ref="D1237:D1254" si="93">D1212/$D$1211*100</f>
        <v>0.34914745445683559</v>
      </c>
      <c r="E1237" s="834">
        <f t="shared" ref="E1237:E1254" si="94">E1212/$E$1211*100</f>
        <v>0.85738692730848165</v>
      </c>
    </row>
    <row r="1238" spans="1:13" s="1271" customFormat="1" ht="15" customHeight="1">
      <c r="A1238" s="926" t="s">
        <v>1678</v>
      </c>
      <c r="B1238" s="926"/>
      <c r="C1238" s="1357">
        <f t="shared" si="92"/>
        <v>6.5669558552839999E-2</v>
      </c>
      <c r="D1238" s="1357">
        <f t="shared" si="93"/>
        <v>0</v>
      </c>
      <c r="E1238" s="834">
        <f t="shared" si="94"/>
        <v>5.1817386045600315E-2</v>
      </c>
      <c r="G1238" s="844"/>
      <c r="H1238" s="844"/>
      <c r="I1238" s="844"/>
      <c r="J1238" s="844"/>
      <c r="K1238" s="844"/>
      <c r="M1238" s="844"/>
    </row>
    <row r="1239" spans="1:13" ht="15" customHeight="1">
      <c r="A1239" s="926" t="s">
        <v>1679</v>
      </c>
      <c r="B1239" s="926"/>
      <c r="C1239" s="1357">
        <f t="shared" si="92"/>
        <v>6.358454201981492</v>
      </c>
      <c r="D1239" s="1357">
        <f t="shared" si="93"/>
        <v>3.5667841541528418</v>
      </c>
      <c r="E1239" s="834">
        <f t="shared" si="94"/>
        <v>5.7695863012676369</v>
      </c>
    </row>
    <row r="1240" spans="1:13" ht="15" customHeight="1">
      <c r="A1240" s="926" t="s">
        <v>1680</v>
      </c>
      <c r="B1240" s="926"/>
      <c r="C1240" s="1357">
        <f t="shared" si="92"/>
        <v>2.4215643538062634</v>
      </c>
      <c r="D1240" s="1357">
        <f t="shared" si="93"/>
        <v>1.862121247730383</v>
      </c>
      <c r="E1240" s="834">
        <f t="shared" si="94"/>
        <v>2.3035568236183823</v>
      </c>
    </row>
    <row r="1241" spans="1:13" ht="15" customHeight="1">
      <c r="A1241" s="926" t="s">
        <v>1681</v>
      </c>
      <c r="B1241" s="926"/>
      <c r="C1241" s="1357">
        <f t="shared" si="92"/>
        <v>3.0700526909289683</v>
      </c>
      <c r="D1241" s="1357">
        <f t="shared" si="93"/>
        <v>3.3545556162521071</v>
      </c>
      <c r="E1241" s="834">
        <f t="shared" si="94"/>
        <v>3.1300650267393175</v>
      </c>
    </row>
    <row r="1242" spans="1:13" s="1290" customFormat="1" ht="15" customHeight="1">
      <c r="A1242" s="926" t="s">
        <v>146</v>
      </c>
      <c r="B1242" s="926"/>
      <c r="C1242" s="1357">
        <f t="shared" si="92"/>
        <v>0.86191301138096921</v>
      </c>
      <c r="D1242" s="1357">
        <f t="shared" si="93"/>
        <v>0.35599375704374986</v>
      </c>
      <c r="E1242" s="834">
        <f t="shared" si="94"/>
        <v>0.75519566866921206</v>
      </c>
      <c r="F1242" s="844"/>
      <c r="G1242" s="844"/>
      <c r="H1242" s="844"/>
      <c r="I1242" s="844"/>
      <c r="J1242" s="844"/>
      <c r="K1242" s="844"/>
      <c r="L1242" s="844"/>
      <c r="M1242" s="844"/>
    </row>
    <row r="1243" spans="1:13" ht="15" customHeight="1">
      <c r="A1243" s="926" t="s">
        <v>1682</v>
      </c>
      <c r="B1243" s="926"/>
      <c r="C1243" s="1357">
        <f t="shared" si="92"/>
        <v>3.4279514183496409</v>
      </c>
      <c r="D1243" s="1357">
        <f t="shared" si="93"/>
        <v>1.567741909843072</v>
      </c>
      <c r="E1243" s="834">
        <f t="shared" si="94"/>
        <v>3.0355634751490368</v>
      </c>
    </row>
    <row r="1244" spans="1:13" ht="15" customHeight="1">
      <c r="A1244" s="926" t="s">
        <v>1683</v>
      </c>
      <c r="B1244" s="926"/>
      <c r="C1244" s="1357">
        <f t="shared" si="92"/>
        <v>0.14118953977435245</v>
      </c>
      <c r="D1244" s="1357">
        <f t="shared" si="93"/>
        <v>0.11638258428204619</v>
      </c>
      <c r="E1244" s="834">
        <f t="shared" si="94"/>
        <v>0.13595682260019409</v>
      </c>
    </row>
    <row r="1245" spans="1:13" ht="15" customHeight="1">
      <c r="A1245" s="926" t="s">
        <v>1684</v>
      </c>
      <c r="B1245" s="926"/>
      <c r="C1245" s="1357">
        <f t="shared" si="92"/>
        <v>4.2044937982784729</v>
      </c>
      <c r="D1245" s="1357">
        <f t="shared" si="93"/>
        <v>3.9433152999368635</v>
      </c>
      <c r="E1245" s="834">
        <f t="shared" si="94"/>
        <v>4.1494014587845403</v>
      </c>
    </row>
    <row r="1246" spans="1:13" ht="15" customHeight="1">
      <c r="A1246" s="926" t="s">
        <v>1685</v>
      </c>
      <c r="B1246" s="926"/>
      <c r="C1246" s="1357">
        <f t="shared" si="92"/>
        <v>1.8420311616833058</v>
      </c>
      <c r="D1246" s="1357">
        <f t="shared" si="93"/>
        <v>5.0181427399635217</v>
      </c>
      <c r="E1246" s="834">
        <f t="shared" si="94"/>
        <v>2.5119921977267889</v>
      </c>
    </row>
    <row r="1247" spans="1:13" ht="15" customHeight="1">
      <c r="A1247" s="926" t="s">
        <v>1686</v>
      </c>
      <c r="B1247" s="926"/>
      <c r="C1247" s="1357">
        <f t="shared" si="92"/>
        <v>1.9405358572795948</v>
      </c>
      <c r="D1247" s="1357">
        <f t="shared" si="93"/>
        <v>1.9168893288599265</v>
      </c>
      <c r="E1247" s="834">
        <f t="shared" si="94"/>
        <v>1.935547917691071</v>
      </c>
    </row>
    <row r="1248" spans="1:13" ht="15" customHeight="1">
      <c r="A1248" s="926" t="s">
        <v>153</v>
      </c>
      <c r="B1248" s="926"/>
      <c r="C1248" s="1357">
        <f t="shared" si="92"/>
        <v>70.056319640955181</v>
      </c>
      <c r="D1248" s="1357">
        <f t="shared" si="93"/>
        <v>38.817008506375842</v>
      </c>
      <c r="E1248" s="834">
        <f t="shared" si="94"/>
        <v>63.46677744850485</v>
      </c>
    </row>
    <row r="1249" spans="1:13" ht="15" customHeight="1">
      <c r="A1249" s="926" t="s">
        <v>377</v>
      </c>
      <c r="B1249" s="926"/>
      <c r="C1249" s="1357">
        <f t="shared" si="92"/>
        <v>1.6203972587140896</v>
      </c>
      <c r="D1249" s="1357">
        <f t="shared" si="93"/>
        <v>27.117130912652843</v>
      </c>
      <c r="E1249" s="834">
        <f t="shared" si="94"/>
        <v>6.9986145138417957</v>
      </c>
    </row>
    <row r="1250" spans="1:13" ht="15" customHeight="1">
      <c r="A1250" s="926" t="s">
        <v>1687</v>
      </c>
      <c r="B1250" s="926"/>
      <c r="C1250" s="1357">
        <f t="shared" si="92"/>
        <v>1.2296628663194098</v>
      </c>
      <c r="D1250" s="1357">
        <f t="shared" si="93"/>
        <v>8.0920098126628179</v>
      </c>
      <c r="E1250" s="834">
        <f t="shared" si="94"/>
        <v>2.677189175313722</v>
      </c>
    </row>
    <row r="1251" spans="1:13" ht="15" customHeight="1">
      <c r="A1251" s="926" t="s">
        <v>1688</v>
      </c>
      <c r="B1251" s="926"/>
      <c r="C1251" s="1357">
        <f t="shared" si="92"/>
        <v>1.2575723830091372</v>
      </c>
      <c r="D1251" s="1357">
        <f t="shared" si="93"/>
        <v>2.5878003821051867</v>
      </c>
      <c r="E1251" s="834">
        <f t="shared" si="94"/>
        <v>1.5381673515684602</v>
      </c>
    </row>
    <row r="1252" spans="1:13" ht="15" customHeight="1">
      <c r="A1252" s="2637" t="s">
        <v>1689</v>
      </c>
      <c r="B1252" s="2637"/>
      <c r="C1252" s="1357">
        <f t="shared" si="92"/>
        <v>0.29387150411741092</v>
      </c>
      <c r="D1252" s="1357">
        <f t="shared" si="93"/>
        <v>1.1295953103306773</v>
      </c>
      <c r="E1252" s="834">
        <f t="shared" si="94"/>
        <v>0.47015699449052173</v>
      </c>
      <c r="M1252" s="1271"/>
    </row>
    <row r="1253" spans="1:13" ht="15" customHeight="1">
      <c r="A1253" s="926" t="s">
        <v>1690</v>
      </c>
      <c r="B1253" s="926"/>
      <c r="C1253" s="1357">
        <f t="shared" si="92"/>
        <v>8.2086957490388277E-3</v>
      </c>
      <c r="D1253" s="1357">
        <f t="shared" si="93"/>
        <v>4.7922236083453133E-2</v>
      </c>
      <c r="E1253" s="834">
        <f t="shared" si="94"/>
        <v>1.6585770663329346E-2</v>
      </c>
    </row>
    <row r="1254" spans="1:13" ht="15" customHeight="1">
      <c r="A1254" s="928" t="s">
        <v>1691</v>
      </c>
      <c r="B1254" s="928"/>
      <c r="C1254" s="1357">
        <f t="shared" si="92"/>
        <v>0.20685913411834875</v>
      </c>
      <c r="D1254" s="1357">
        <f t="shared" si="93"/>
        <v>0.15745874726782988</v>
      </c>
      <c r="E1254" s="834">
        <f t="shared" si="94"/>
        <v>0.19643874001706746</v>
      </c>
    </row>
    <row r="1255" spans="1:13" ht="15" customHeight="1">
      <c r="A1255" s="1278" t="s">
        <v>1601</v>
      </c>
      <c r="B1255" s="1263"/>
      <c r="C1255" s="1341"/>
      <c r="D1255" s="1304"/>
      <c r="E1255" s="1341"/>
    </row>
    <row r="1256" spans="1:13" ht="15" customHeight="1">
      <c r="A1256" s="2638" t="s">
        <v>1616</v>
      </c>
      <c r="B1256" s="2638"/>
      <c r="C1256" s="2638"/>
      <c r="D1256" s="2638"/>
      <c r="E1256" s="2638"/>
    </row>
    <row r="1257" spans="1:13" ht="15" customHeight="1">
      <c r="A1257" s="2638"/>
      <c r="B1257" s="2638"/>
      <c r="C1257" s="2638"/>
      <c r="D1257" s="2638"/>
      <c r="E1257" s="2638"/>
    </row>
    <row r="1258" spans="1:13" ht="15" customHeight="1">
      <c r="A1258" s="1299"/>
      <c r="B1258" s="1299"/>
      <c r="C1258" s="1299"/>
      <c r="D1258" s="1299"/>
      <c r="E1258" s="1299"/>
    </row>
    <row r="1259" spans="1:13" ht="15" customHeight="1">
      <c r="A1259" s="2635" t="s">
        <v>1695</v>
      </c>
      <c r="B1259" s="2635"/>
      <c r="C1259" s="2635"/>
      <c r="D1259" s="2635"/>
      <c r="E1259" s="2635"/>
    </row>
    <row r="1260" spans="1:13" ht="45" customHeight="1">
      <c r="A1260" s="2636"/>
      <c r="B1260" s="2636"/>
      <c r="C1260" s="2636"/>
      <c r="D1260" s="2636"/>
      <c r="E1260" s="2636"/>
      <c r="G1260" s="1271"/>
      <c r="H1260" s="1271"/>
      <c r="I1260" s="1271"/>
      <c r="J1260" s="1271"/>
      <c r="K1260" s="1271"/>
    </row>
    <row r="1261" spans="1:13" ht="15" customHeight="1">
      <c r="A1261" s="1264" t="s">
        <v>140</v>
      </c>
      <c r="B1261" s="1264"/>
      <c r="C1261" s="1353" t="s">
        <v>957</v>
      </c>
      <c r="D1261" s="1353" t="s">
        <v>958</v>
      </c>
      <c r="E1261" s="1281" t="s">
        <v>14</v>
      </c>
    </row>
    <row r="1262" spans="1:13" ht="15" customHeight="1">
      <c r="A1262" s="1304" t="s">
        <v>619</v>
      </c>
      <c r="B1262" s="1358"/>
      <c r="C1262" s="1348">
        <v>683558</v>
      </c>
      <c r="D1262" s="1348">
        <v>119586.67052380784</v>
      </c>
      <c r="E1262" s="1348">
        <f>C1262+D1262</f>
        <v>803144.67052380787</v>
      </c>
    </row>
    <row r="1263" spans="1:13" ht="15" customHeight="1">
      <c r="A1263" s="1359" t="s">
        <v>1677</v>
      </c>
      <c r="B1263" s="926"/>
      <c r="C1263" s="1305">
        <v>99437.55782467917</v>
      </c>
      <c r="D1263" s="1305">
        <v>187.92353507566492</v>
      </c>
      <c r="E1263" s="1305">
        <f t="shared" ref="E1263:E1280" si="95">C1263+D1263</f>
        <v>99625.481359754835</v>
      </c>
    </row>
    <row r="1264" spans="1:13" s="1271" customFormat="1" ht="15" customHeight="1">
      <c r="A1264" s="1359" t="s">
        <v>1678</v>
      </c>
      <c r="B1264" s="926"/>
      <c r="C1264" s="1305">
        <v>781.00149331403577</v>
      </c>
      <c r="D1264" s="1305">
        <v>2.5395173424214379</v>
      </c>
      <c r="E1264" s="1305">
        <f t="shared" si="95"/>
        <v>783.54101065645716</v>
      </c>
      <c r="G1264" s="844"/>
      <c r="H1264" s="844"/>
      <c r="I1264" s="844"/>
      <c r="J1264" s="844"/>
      <c r="K1264" s="844"/>
      <c r="M1264" s="844"/>
    </row>
    <row r="1265" spans="1:13" ht="15" customHeight="1">
      <c r="A1265" s="1359" t="s">
        <v>1679</v>
      </c>
      <c r="B1265" s="926"/>
      <c r="C1265" s="1305">
        <v>30836.819466099449</v>
      </c>
      <c r="D1265" s="1305">
        <v>1010.7246387312504</v>
      </c>
      <c r="E1265" s="1305">
        <f t="shared" si="95"/>
        <v>31847.5441048307</v>
      </c>
    </row>
    <row r="1266" spans="1:13" ht="15" customHeight="1">
      <c r="A1266" s="1359" t="s">
        <v>1680</v>
      </c>
      <c r="B1266" s="1360"/>
      <c r="C1266" s="1305">
        <v>47901.425733167787</v>
      </c>
      <c r="D1266" s="1305">
        <v>1272.2935864574138</v>
      </c>
      <c r="E1266" s="1305">
        <f t="shared" si="95"/>
        <v>49173.719319625205</v>
      </c>
    </row>
    <row r="1267" spans="1:13" ht="15" customHeight="1">
      <c r="A1267" s="1359" t="s">
        <v>1681</v>
      </c>
      <c r="B1267" s="926"/>
      <c r="C1267" s="1305">
        <v>11144.503783815544</v>
      </c>
      <c r="D1267" s="1305">
        <v>239.9835661390477</v>
      </c>
      <c r="E1267" s="1305">
        <f t="shared" si="95"/>
        <v>11384.487349954592</v>
      </c>
    </row>
    <row r="1268" spans="1:13" ht="15" customHeight="1">
      <c r="A1268" s="1359" t="s">
        <v>146</v>
      </c>
      <c r="B1268" s="926"/>
      <c r="C1268" s="1305">
        <v>174295.16414940538</v>
      </c>
      <c r="D1268" s="1305">
        <v>1838.6041986707162</v>
      </c>
      <c r="E1268" s="1305">
        <f t="shared" si="95"/>
        <v>176133.76834807609</v>
      </c>
    </row>
    <row r="1269" spans="1:13" ht="15" customHeight="1">
      <c r="A1269" s="926" t="s">
        <v>1682</v>
      </c>
      <c r="B1269" s="926"/>
      <c r="C1269" s="1305">
        <v>74452.153456840169</v>
      </c>
      <c r="D1269" s="1305">
        <v>6426.2248863189634</v>
      </c>
      <c r="E1269" s="1305">
        <f t="shared" si="95"/>
        <v>80878.378343159129</v>
      </c>
    </row>
    <row r="1270" spans="1:13" ht="15" customHeight="1">
      <c r="A1270" s="1359" t="s">
        <v>1683</v>
      </c>
      <c r="B1270" s="926"/>
      <c r="C1270" s="1305">
        <v>28790.706339066823</v>
      </c>
      <c r="D1270" s="1305">
        <v>4376.8424280139952</v>
      </c>
      <c r="E1270" s="1305">
        <f t="shared" si="95"/>
        <v>33167.548767080822</v>
      </c>
    </row>
    <row r="1271" spans="1:13" ht="15" customHeight="1">
      <c r="A1271" s="1359" t="s">
        <v>1684</v>
      </c>
      <c r="B1271" s="926"/>
      <c r="C1271" s="1305">
        <v>36883.211337423694</v>
      </c>
      <c r="D1271" s="1305">
        <v>2479.8301406721475</v>
      </c>
      <c r="E1271" s="1305">
        <f t="shared" si="95"/>
        <v>39363.041478095838</v>
      </c>
    </row>
    <row r="1272" spans="1:13" ht="15" customHeight="1">
      <c r="A1272" s="1359" t="s">
        <v>1685</v>
      </c>
      <c r="B1272" s="926"/>
      <c r="C1272" s="1305">
        <v>8452.5409960318739</v>
      </c>
      <c r="D1272" s="1305">
        <v>2255.0836286506365</v>
      </c>
      <c r="E1272" s="1305">
        <f t="shared" si="95"/>
        <v>10707.62462468251</v>
      </c>
    </row>
    <row r="1273" spans="1:13" ht="15" customHeight="1">
      <c r="A1273" s="926" t="s">
        <v>1686</v>
      </c>
      <c r="B1273" s="926"/>
      <c r="C1273" s="1305">
        <v>36805.664948435224</v>
      </c>
      <c r="D1273" s="1305">
        <v>3898.144924617317</v>
      </c>
      <c r="E1273" s="1305">
        <f t="shared" si="95"/>
        <v>40703.809873052538</v>
      </c>
    </row>
    <row r="1274" spans="1:13" ht="15" customHeight="1">
      <c r="A1274" s="1359" t="s">
        <v>153</v>
      </c>
      <c r="B1274" s="926"/>
      <c r="C1274" s="1305">
        <v>58336.935390954706</v>
      </c>
      <c r="D1274" s="1305">
        <v>2625.8513066705082</v>
      </c>
      <c r="E1274" s="1305">
        <f t="shared" si="95"/>
        <v>60962.786697625212</v>
      </c>
    </row>
    <row r="1275" spans="1:13" ht="15" customHeight="1">
      <c r="A1275" s="1359" t="s">
        <v>377</v>
      </c>
      <c r="B1275" s="926"/>
      <c r="C1275" s="1305">
        <v>12729.770784697603</v>
      </c>
      <c r="D1275" s="1305">
        <v>12932.443077988242</v>
      </c>
      <c r="E1275" s="1305">
        <f t="shared" si="95"/>
        <v>25662.213862685843</v>
      </c>
    </row>
    <row r="1276" spans="1:13" ht="15" customHeight="1">
      <c r="A1276" s="1359" t="s">
        <v>1687</v>
      </c>
      <c r="B1276" s="926"/>
      <c r="C1276" s="1305">
        <v>10549.613268937943</v>
      </c>
      <c r="D1276" s="1305">
        <v>10916.072489867616</v>
      </c>
      <c r="E1276" s="1305">
        <f t="shared" si="95"/>
        <v>21465.685758805557</v>
      </c>
    </row>
    <row r="1277" spans="1:13" ht="15" customHeight="1">
      <c r="A1277" s="926" t="s">
        <v>1688</v>
      </c>
      <c r="B1277" s="926"/>
      <c r="C1277" s="1305">
        <v>15595.658636304859</v>
      </c>
      <c r="D1277" s="1305">
        <v>2152.2329958285709</v>
      </c>
      <c r="E1277" s="1305">
        <f t="shared" si="95"/>
        <v>17747.891632133429</v>
      </c>
    </row>
    <row r="1278" spans="1:13" ht="15" customHeight="1">
      <c r="A1278" s="2637" t="s">
        <v>1689</v>
      </c>
      <c r="B1278" s="2637"/>
      <c r="C1278" s="1305">
        <v>33270.664681639224</v>
      </c>
      <c r="D1278" s="1305">
        <v>66465.243571886182</v>
      </c>
      <c r="E1278" s="1305">
        <f t="shared" si="95"/>
        <v>99735.908253525413</v>
      </c>
      <c r="M1278" s="1271"/>
    </row>
    <row r="1279" spans="1:13" ht="15" customHeight="1">
      <c r="A1279" s="926" t="s">
        <v>1690</v>
      </c>
      <c r="B1279" s="926"/>
      <c r="C1279" s="1305">
        <v>1174.2717402281885</v>
      </c>
      <c r="D1279" s="1305">
        <v>430.44676822662245</v>
      </c>
      <c r="E1279" s="1305">
        <f t="shared" si="95"/>
        <v>1604.7185084548109</v>
      </c>
    </row>
    <row r="1280" spans="1:13" ht="15" customHeight="1">
      <c r="A1280" s="1361" t="s">
        <v>1691</v>
      </c>
      <c r="B1280" s="928"/>
      <c r="C1280" s="1305">
        <v>2120.3359689583363</v>
      </c>
      <c r="D1280" s="1305">
        <v>76.185262650546306</v>
      </c>
      <c r="E1280" s="1305">
        <f t="shared" si="95"/>
        <v>2196.5212316088828</v>
      </c>
    </row>
    <row r="1281" spans="1:13" ht="15" customHeight="1">
      <c r="A1281" s="1278" t="s">
        <v>1601</v>
      </c>
      <c r="B1281" s="1263"/>
      <c r="C1281" s="1341"/>
      <c r="D1281" s="1341"/>
      <c r="E1281" s="1341"/>
    </row>
    <row r="1282" spans="1:13" ht="15" customHeight="1">
      <c r="A1282" s="2638" t="s">
        <v>1616</v>
      </c>
      <c r="B1282" s="2638"/>
      <c r="C1282" s="2638"/>
      <c r="D1282" s="2638"/>
      <c r="E1282" s="2638"/>
    </row>
    <row r="1283" spans="1:13" ht="15" customHeight="1">
      <c r="A1283" s="2638"/>
      <c r="B1283" s="2638"/>
      <c r="C1283" s="2638"/>
      <c r="D1283" s="2638"/>
      <c r="E1283" s="2638"/>
    </row>
    <row r="1284" spans="1:13" ht="15" customHeight="1">
      <c r="A1284" s="1299"/>
      <c r="B1284" s="1299"/>
      <c r="C1284" s="1299"/>
      <c r="D1284" s="1299"/>
      <c r="E1284" s="1299"/>
    </row>
    <row r="1285" spans="1:13" ht="15" customHeight="1">
      <c r="A1285" s="2635" t="s">
        <v>1696</v>
      </c>
      <c r="B1285" s="2635"/>
      <c r="C1285" s="2635"/>
      <c r="D1285" s="2635"/>
      <c r="E1285" s="2635"/>
    </row>
    <row r="1286" spans="1:13" ht="45" customHeight="1">
      <c r="A1286" s="2636"/>
      <c r="B1286" s="2636"/>
      <c r="C1286" s="2636"/>
      <c r="D1286" s="2636"/>
      <c r="E1286" s="2636"/>
    </row>
    <row r="1287" spans="1:13" ht="15" customHeight="1">
      <c r="A1287" s="1264" t="s">
        <v>140</v>
      </c>
      <c r="B1287" s="1264"/>
      <c r="C1287" s="1265" t="s">
        <v>957</v>
      </c>
      <c r="D1287" s="1265" t="s">
        <v>958</v>
      </c>
      <c r="E1287" s="1281" t="s">
        <v>14</v>
      </c>
    </row>
    <row r="1288" spans="1:13" ht="15" customHeight="1">
      <c r="A1288" s="1304" t="s">
        <v>1667</v>
      </c>
      <c r="B1288" s="1358"/>
      <c r="C1288" s="1267">
        <f>SUM(C1289:C1306)</f>
        <v>100</v>
      </c>
      <c r="D1288" s="1267">
        <f>SUM(D1289:D1306)</f>
        <v>100.00000000000003</v>
      </c>
      <c r="E1288" s="1267">
        <f>SUM(E1289:E1306)</f>
        <v>100</v>
      </c>
    </row>
    <row r="1289" spans="1:13" ht="15" customHeight="1">
      <c r="A1289" s="926" t="s">
        <v>1677</v>
      </c>
      <c r="B1289" s="926"/>
      <c r="C1289" s="1276">
        <f t="shared" ref="C1289:C1306" si="96">C1263/$C$1262*100</f>
        <v>14.547054942620697</v>
      </c>
      <c r="D1289" s="1276">
        <f t="shared" ref="D1289:D1306" si="97">D1263/$D$1262*100</f>
        <v>0.15714421536491582</v>
      </c>
      <c r="E1289" s="1279">
        <f t="shared" ref="E1289:E1306" si="98">E1263/$E$1262*100</f>
        <v>12.404425381392306</v>
      </c>
    </row>
    <row r="1290" spans="1:13" s="1271" customFormat="1" ht="15" customHeight="1">
      <c r="A1290" s="926" t="s">
        <v>1678</v>
      </c>
      <c r="B1290" s="926"/>
      <c r="C1290" s="1276">
        <f t="shared" si="96"/>
        <v>0.11425533653531021</v>
      </c>
      <c r="D1290" s="1276">
        <f t="shared" si="97"/>
        <v>2.1235789334195566E-3</v>
      </c>
      <c r="E1290" s="1279">
        <f t="shared" si="98"/>
        <v>9.7559137153389153E-2</v>
      </c>
      <c r="F1290" s="844"/>
      <c r="G1290" s="844"/>
      <c r="H1290" s="844"/>
      <c r="I1290" s="844"/>
      <c r="J1290" s="844"/>
      <c r="K1290" s="844"/>
      <c r="L1290" s="844"/>
      <c r="M1290" s="844"/>
    </row>
    <row r="1291" spans="1:13" ht="15" customHeight="1">
      <c r="A1291" s="926" t="s">
        <v>1679</v>
      </c>
      <c r="B1291" s="926"/>
      <c r="C1291" s="1276">
        <f t="shared" si="96"/>
        <v>4.5112220859238636</v>
      </c>
      <c r="D1291" s="1276">
        <f t="shared" si="97"/>
        <v>0.84518168647402125</v>
      </c>
      <c r="E1291" s="1279">
        <f t="shared" si="98"/>
        <v>3.965355841066573</v>
      </c>
    </row>
    <row r="1292" spans="1:13" ht="15" customHeight="1">
      <c r="A1292" s="926" t="s">
        <v>1680</v>
      </c>
      <c r="B1292" s="1360"/>
      <c r="C1292" s="1276">
        <f t="shared" si="96"/>
        <v>7.0076607593163693</v>
      </c>
      <c r="D1292" s="1276">
        <f t="shared" si="97"/>
        <v>1.0639091973081731</v>
      </c>
      <c r="E1292" s="1279">
        <f t="shared" si="98"/>
        <v>6.1226477774613501</v>
      </c>
    </row>
    <row r="1293" spans="1:13" ht="15" customHeight="1">
      <c r="A1293" s="926" t="s">
        <v>1681</v>
      </c>
      <c r="B1293" s="926"/>
      <c r="C1293" s="1276">
        <f t="shared" si="96"/>
        <v>1.6303669599091144</v>
      </c>
      <c r="D1293" s="1276">
        <f t="shared" si="97"/>
        <v>0.20067752123868243</v>
      </c>
      <c r="E1293" s="1279">
        <f t="shared" si="98"/>
        <v>1.4174889989034818</v>
      </c>
    </row>
    <row r="1294" spans="1:13" ht="15" customHeight="1">
      <c r="A1294" s="926" t="s">
        <v>146</v>
      </c>
      <c r="B1294" s="926"/>
      <c r="C1294" s="1276">
        <f t="shared" si="96"/>
        <v>25.498226068512896</v>
      </c>
      <c r="D1294" s="1276">
        <f t="shared" si="97"/>
        <v>1.5374658317832159</v>
      </c>
      <c r="E1294" s="1279">
        <f t="shared" si="98"/>
        <v>21.930515735502837</v>
      </c>
    </row>
    <row r="1295" spans="1:13" ht="15" customHeight="1">
      <c r="A1295" s="926" t="s">
        <v>1682</v>
      </c>
      <c r="B1295" s="926"/>
      <c r="C1295" s="1276">
        <f t="shared" si="96"/>
        <v>10.891856061495904</v>
      </c>
      <c r="D1295" s="1276">
        <f t="shared" si="97"/>
        <v>5.3736966320503106</v>
      </c>
      <c r="E1295" s="1279">
        <f t="shared" si="98"/>
        <v>10.070212915739148</v>
      </c>
    </row>
    <row r="1296" spans="1:13" ht="15" customHeight="1">
      <c r="A1296" s="926" t="s">
        <v>1683</v>
      </c>
      <c r="B1296" s="926"/>
      <c r="C1296" s="1276">
        <f t="shared" si="96"/>
        <v>4.2118893113776483</v>
      </c>
      <c r="D1296" s="1276">
        <f t="shared" si="97"/>
        <v>3.6599751534537739</v>
      </c>
      <c r="E1296" s="1279">
        <f t="shared" si="98"/>
        <v>4.1297103727836575</v>
      </c>
    </row>
    <row r="1297" spans="1:5" ht="15" customHeight="1">
      <c r="A1297" s="926" t="s">
        <v>1684</v>
      </c>
      <c r="B1297" s="926"/>
      <c r="C1297" s="1276">
        <f t="shared" si="96"/>
        <v>5.3957690989533731</v>
      </c>
      <c r="D1297" s="1276">
        <f t="shared" si="97"/>
        <v>2.0736676837059798</v>
      </c>
      <c r="E1297" s="1279">
        <f t="shared" si="98"/>
        <v>4.901114696113642</v>
      </c>
    </row>
    <row r="1298" spans="1:5" ht="15" customHeight="1">
      <c r="A1298" s="926" t="s">
        <v>1685</v>
      </c>
      <c r="B1298" s="926"/>
      <c r="C1298" s="1276">
        <f t="shared" si="96"/>
        <v>1.2365506652005938</v>
      </c>
      <c r="D1298" s="1276">
        <f t="shared" si="97"/>
        <v>1.8857315943098227</v>
      </c>
      <c r="E1298" s="1279">
        <f t="shared" si="98"/>
        <v>1.3332124357743715</v>
      </c>
    </row>
    <row r="1299" spans="1:5" ht="15" customHeight="1">
      <c r="A1299" s="926" t="s">
        <v>1686</v>
      </c>
      <c r="B1299" s="926"/>
      <c r="C1299" s="1276">
        <f t="shared" si="96"/>
        <v>5.384424576763819</v>
      </c>
      <c r="D1299" s="1276">
        <f t="shared" si="97"/>
        <v>3.2596817919111287</v>
      </c>
      <c r="E1299" s="1279">
        <f t="shared" si="98"/>
        <v>5.0680545320067516</v>
      </c>
    </row>
    <row r="1300" spans="1:5" ht="15" customHeight="1">
      <c r="A1300" s="926" t="s">
        <v>153</v>
      </c>
      <c r="B1300" s="926"/>
      <c r="C1300" s="1276">
        <f t="shared" si="96"/>
        <v>8.534306582755919</v>
      </c>
      <c r="D1300" s="1276">
        <f t="shared" si="97"/>
        <v>2.1957725682710949</v>
      </c>
      <c r="E1300" s="1279">
        <f t="shared" si="98"/>
        <v>7.5905112659049978</v>
      </c>
    </row>
    <row r="1301" spans="1:5" ht="15" customHeight="1">
      <c r="A1301" s="926" t="s">
        <v>377</v>
      </c>
      <c r="B1301" s="926"/>
      <c r="C1301" s="1276">
        <f t="shared" si="96"/>
        <v>1.8622810039086082</v>
      </c>
      <c r="D1301" s="1276">
        <f t="shared" si="97"/>
        <v>10.814284753762413</v>
      </c>
      <c r="E1301" s="1279">
        <f t="shared" si="98"/>
        <v>3.1952168525191165</v>
      </c>
    </row>
    <row r="1302" spans="1:5" ht="15" customHeight="1">
      <c r="A1302" s="926" t="s">
        <v>1687</v>
      </c>
      <c r="B1302" s="926"/>
      <c r="C1302" s="1276">
        <f t="shared" si="96"/>
        <v>1.5433384246747084</v>
      </c>
      <c r="D1302" s="1276">
        <f t="shared" si="97"/>
        <v>9.1281682499007246</v>
      </c>
      <c r="E1302" s="1279">
        <f t="shared" si="98"/>
        <v>2.6727047500428185</v>
      </c>
    </row>
    <row r="1303" spans="1:5" ht="15" customHeight="1">
      <c r="A1303" s="926" t="s">
        <v>1688</v>
      </c>
      <c r="B1303" s="926"/>
      <c r="C1303" s="1276">
        <f t="shared" si="96"/>
        <v>2.2815413814635859</v>
      </c>
      <c r="D1303" s="1276">
        <f t="shared" si="97"/>
        <v>1.7997264966082442</v>
      </c>
      <c r="E1303" s="1279">
        <f t="shared" si="98"/>
        <v>2.20980008751827</v>
      </c>
    </row>
    <row r="1304" spans="1:5" ht="15" customHeight="1">
      <c r="A1304" s="2637" t="s">
        <v>1689</v>
      </c>
      <c r="B1304" s="2637"/>
      <c r="C1304" s="1276">
        <f t="shared" si="96"/>
        <v>4.8672774924204267</v>
      </c>
      <c r="D1304" s="1276">
        <f t="shared" si="97"/>
        <v>55.579140451655931</v>
      </c>
      <c r="E1304" s="1279">
        <f t="shared" si="98"/>
        <v>12.418174696780101</v>
      </c>
    </row>
    <row r="1305" spans="1:5" ht="15" customHeight="1">
      <c r="A1305" s="926" t="s">
        <v>1690</v>
      </c>
      <c r="B1305" s="926"/>
      <c r="C1305" s="1276">
        <f t="shared" si="96"/>
        <v>0.17178816431497962</v>
      </c>
      <c r="D1305" s="1276">
        <f t="shared" si="97"/>
        <v>0.3599454406926792</v>
      </c>
      <c r="E1305" s="1279">
        <f t="shared" si="98"/>
        <v>0.19980441473990232</v>
      </c>
    </row>
    <row r="1306" spans="1:5" ht="15" customHeight="1">
      <c r="A1306" s="928" t="s">
        <v>1691</v>
      </c>
      <c r="B1306" s="928"/>
      <c r="C1306" s="1276">
        <f t="shared" si="96"/>
        <v>0.31019108385218752</v>
      </c>
      <c r="D1306" s="1276">
        <f t="shared" si="97"/>
        <v>6.3707152575486245E-2</v>
      </c>
      <c r="E1306" s="1279">
        <f t="shared" si="98"/>
        <v>0.27349010859728673</v>
      </c>
    </row>
    <row r="1307" spans="1:5" ht="15" customHeight="1">
      <c r="A1307" s="1278" t="s">
        <v>1601</v>
      </c>
      <c r="B1307" s="1263"/>
      <c r="C1307" s="1341"/>
      <c r="D1307" s="1341"/>
      <c r="E1307" s="1341"/>
    </row>
    <row r="1308" spans="1:5" ht="15" customHeight="1">
      <c r="A1308" s="2638" t="s">
        <v>1616</v>
      </c>
      <c r="B1308" s="2638"/>
      <c r="C1308" s="2638"/>
      <c r="D1308" s="2638"/>
      <c r="E1308" s="2638"/>
    </row>
    <row r="1309" spans="1:5" ht="15" customHeight="1">
      <c r="A1309" s="2638"/>
      <c r="B1309" s="2638"/>
      <c r="C1309" s="2638"/>
      <c r="D1309" s="2638"/>
      <c r="E1309" s="2638"/>
    </row>
  </sheetData>
  <protectedRanges>
    <protectedRange sqref="D8:D9" name="All"/>
    <protectedRange sqref="C1187:D1204 B70 C1162:D1179 B39:E44 C52:E57 B52:B53 B57 C65:E70 B65:B66" name="all_1"/>
    <protectedRange sqref="C1212:D1229 C1237:D1254 C1289:D1306" name="all_2"/>
    <protectedRange sqref="D726:D735" name="all_3_1"/>
    <protectedRange sqref="C761:D770" name="all_3_2"/>
    <protectedRange sqref="C1057:D1066" name="all_4_1"/>
    <protectedRange sqref="C1263:D1280" name="all_2_1"/>
    <protectedRange sqref="C1091:D1100" name="all_4_3_1"/>
    <protectedRange sqref="C1125:D1134" name="all_4_5_1"/>
    <protectedRange sqref="D6" name="All_3"/>
    <protectedRange sqref="D10:D12" name="All_5"/>
  </protectedRanges>
  <mergeCells count="112">
    <mergeCell ref="A706:D707"/>
    <mergeCell ref="A757:D758"/>
    <mergeCell ref="A16:E16"/>
    <mergeCell ref="A2:E2"/>
    <mergeCell ref="F2:F6"/>
    <mergeCell ref="H2:L2"/>
    <mergeCell ref="E5:E7"/>
    <mergeCell ref="A10:E10"/>
    <mergeCell ref="A12:E12"/>
    <mergeCell ref="A115:D115"/>
    <mergeCell ref="A154:D155"/>
    <mergeCell ref="A157:D157"/>
    <mergeCell ref="A196:D197"/>
    <mergeCell ref="A199:D199"/>
    <mergeCell ref="A238:D239"/>
    <mergeCell ref="A14:E14"/>
    <mergeCell ref="A34:E34"/>
    <mergeCell ref="A47:E47"/>
    <mergeCell ref="A60:E60"/>
    <mergeCell ref="A73:D73"/>
    <mergeCell ref="A112:D113"/>
    <mergeCell ref="A367:D367"/>
    <mergeCell ref="A406:D407"/>
    <mergeCell ref="A409:D409"/>
    <mergeCell ref="A448:D449"/>
    <mergeCell ref="A451:D451"/>
    <mergeCell ref="A490:D491"/>
    <mergeCell ref="A241:D241"/>
    <mergeCell ref="A280:D281"/>
    <mergeCell ref="A283:D283"/>
    <mergeCell ref="A322:D323"/>
    <mergeCell ref="A325:D325"/>
    <mergeCell ref="A364:D365"/>
    <mergeCell ref="A616:D617"/>
    <mergeCell ref="A619:D619"/>
    <mergeCell ref="A658:D659"/>
    <mergeCell ref="A661:D661"/>
    <mergeCell ref="A700:D701"/>
    <mergeCell ref="A704:E704"/>
    <mergeCell ref="A493:D493"/>
    <mergeCell ref="A532:D533"/>
    <mergeCell ref="A535:D535"/>
    <mergeCell ref="A574:D575"/>
    <mergeCell ref="A576:E576"/>
    <mergeCell ref="A577:D577"/>
    <mergeCell ref="A761:B761"/>
    <mergeCell ref="A762:B762"/>
    <mergeCell ref="A763:B763"/>
    <mergeCell ref="A764:B764"/>
    <mergeCell ref="A765:B765"/>
    <mergeCell ref="A766:B766"/>
    <mergeCell ref="A723:E723"/>
    <mergeCell ref="A737:E738"/>
    <mergeCell ref="A740:E740"/>
    <mergeCell ref="A754:E755"/>
    <mergeCell ref="A789:E790"/>
    <mergeCell ref="A792:E792"/>
    <mergeCell ref="A804:B804"/>
    <mergeCell ref="A806:E807"/>
    <mergeCell ref="A809:E809"/>
    <mergeCell ref="A823:E824"/>
    <mergeCell ref="A767:B767"/>
    <mergeCell ref="A768:B768"/>
    <mergeCell ref="A769:B769"/>
    <mergeCell ref="A770:B770"/>
    <mergeCell ref="A772:E773"/>
    <mergeCell ref="A775:E775"/>
    <mergeCell ref="A934:D935"/>
    <mergeCell ref="A937:D937"/>
    <mergeCell ref="A973:D974"/>
    <mergeCell ref="A976:D976"/>
    <mergeCell ref="A1012:D1013"/>
    <mergeCell ref="A1015:D1015"/>
    <mergeCell ref="A827:E827"/>
    <mergeCell ref="A846:E846"/>
    <mergeCell ref="A829:C829"/>
    <mergeCell ref="A859:D859"/>
    <mergeCell ref="A895:D896"/>
    <mergeCell ref="A898:D898"/>
    <mergeCell ref="A1102:E1103"/>
    <mergeCell ref="A1105:D1105"/>
    <mergeCell ref="A1119:E1120"/>
    <mergeCell ref="A1122:D1122"/>
    <mergeCell ref="A1136:E1137"/>
    <mergeCell ref="A1139:D1139"/>
    <mergeCell ref="A1051:D1052"/>
    <mergeCell ref="A1054:D1054"/>
    <mergeCell ref="A1068:E1069"/>
    <mergeCell ref="A1071:D1071"/>
    <mergeCell ref="A1085:E1086"/>
    <mergeCell ref="A1088:D1088"/>
    <mergeCell ref="A1184:D1184"/>
    <mergeCell ref="A1202:B1202"/>
    <mergeCell ref="A1206:E1207"/>
    <mergeCell ref="A1209:D1209"/>
    <mergeCell ref="A1227:B1227"/>
    <mergeCell ref="A1231:E1232"/>
    <mergeCell ref="A1153:E1154"/>
    <mergeCell ref="A1156:B1156"/>
    <mergeCell ref="A1157:E1157"/>
    <mergeCell ref="A1159:D1159"/>
    <mergeCell ref="A1177:B1177"/>
    <mergeCell ref="A1181:E1182"/>
    <mergeCell ref="A1285:E1286"/>
    <mergeCell ref="A1304:B1304"/>
    <mergeCell ref="A1308:E1309"/>
    <mergeCell ref="A1234:E1234"/>
    <mergeCell ref="A1252:B1252"/>
    <mergeCell ref="A1256:E1257"/>
    <mergeCell ref="A1259:E1260"/>
    <mergeCell ref="A1278:B1278"/>
    <mergeCell ref="A1282:E1283"/>
  </mergeCells>
  <pageMargins left="0.7" right="0.7" top="0.75" bottom="0.56999999999999995" header="0.3" footer="0.3"/>
  <pageSetup paperSize="9" scale="75" orientation="portrait" r:id="rId1"/>
  <headerFooter>
    <oddFooter>&amp;C&amp;P</oddFooter>
  </headerFooter>
  <rowBreaks count="35" manualBreakCount="35">
    <brk id="33" max="4" man="1"/>
    <brk id="72" max="16383" man="1"/>
    <brk id="114" max="16383" man="1"/>
    <brk id="156" max="16383" man="1"/>
    <brk id="198" max="16383" man="1"/>
    <brk id="240" max="16383" man="1"/>
    <brk id="282" max="16383" man="1"/>
    <brk id="324" max="16383" man="1"/>
    <brk id="366" max="16383" man="1"/>
    <brk id="408" max="16383" man="1"/>
    <brk id="450" max="16383" man="1"/>
    <brk id="491" max="4" man="1"/>
    <brk id="534" max="16383" man="1"/>
    <brk id="576" max="16383" man="1"/>
    <brk id="618" max="16383" man="1"/>
    <brk id="660" max="16383" man="1"/>
    <brk id="702" max="16383" man="1"/>
    <brk id="756" max="4" man="1"/>
    <brk id="790" max="16383" man="1"/>
    <brk id="807" max="16383" man="1"/>
    <brk id="825" max="4" man="1"/>
    <brk id="845" max="4" man="1"/>
    <brk id="858" max="4" man="1"/>
    <brk id="897" max="4" man="1"/>
    <brk id="935" max="4" man="1"/>
    <brk id="957" max="16383" man="1"/>
    <brk id="996" max="16383" man="1"/>
    <brk id="1035" max="16383" man="1"/>
    <brk id="1086" max="16383" man="1"/>
    <brk id="1137" max="16383" man="1"/>
    <brk id="1183" max="4" man="1"/>
    <brk id="1208" max="4" man="1"/>
    <brk id="1233" max="4" man="1"/>
    <brk id="1257" max="4" man="1"/>
    <brk id="1284" max="4"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5"/>
  <sheetViews>
    <sheetView view="pageBreakPreview" topLeftCell="A10" zoomScaleSheetLayoutView="100" workbookViewId="0">
      <selection activeCell="K12" sqref="K12"/>
    </sheetView>
  </sheetViews>
  <sheetFormatPr defaultRowHeight="15"/>
  <sheetData>
    <row r="1" spans="2:3" ht="94.5" customHeight="1">
      <c r="B1" s="1362" t="s">
        <v>1697</v>
      </c>
      <c r="C1" s="184"/>
    </row>
    <row r="2" spans="2:3" ht="36" customHeight="1">
      <c r="B2" s="1363" t="s">
        <v>1698</v>
      </c>
      <c r="C2" s="184"/>
    </row>
    <row r="3" spans="2:3" ht="22.5" customHeight="1">
      <c r="B3" s="1364" t="s">
        <v>1699</v>
      </c>
      <c r="C3" s="184"/>
    </row>
    <row r="4" spans="2:3" ht="18.75">
      <c r="B4" s="1364" t="s">
        <v>1700</v>
      </c>
      <c r="C4" s="184"/>
    </row>
    <row r="5" spans="2:3" ht="18.75">
      <c r="B5" s="1364" t="s">
        <v>1701</v>
      </c>
      <c r="C5" s="184"/>
    </row>
    <row r="6" spans="2:3">
      <c r="C6" s="184"/>
    </row>
    <row r="7" spans="2:3" ht="39" customHeight="1">
      <c r="B7" s="1363" t="s">
        <v>1702</v>
      </c>
      <c r="C7" s="1365"/>
    </row>
    <row r="8" spans="2:3" ht="21" customHeight="1">
      <c r="B8" s="1364" t="s">
        <v>1703</v>
      </c>
      <c r="C8" s="184"/>
    </row>
    <row r="9" spans="2:3" ht="20.25" customHeight="1">
      <c r="B9" s="1364" t="s">
        <v>392</v>
      </c>
      <c r="C9" s="184"/>
    </row>
    <row r="10" spans="2:3" ht="18.75">
      <c r="B10" s="1364" t="s">
        <v>1704</v>
      </c>
      <c r="C10" s="184"/>
    </row>
    <row r="11" spans="2:3" ht="18.75">
      <c r="B11" s="1364" t="s">
        <v>394</v>
      </c>
      <c r="C11" s="184"/>
    </row>
    <row r="12" spans="2:3" ht="18.75">
      <c r="B12" s="1364" t="s">
        <v>395</v>
      </c>
      <c r="C12" s="184"/>
    </row>
    <row r="13" spans="2:3" ht="18.75">
      <c r="B13" s="1364" t="s">
        <v>1705</v>
      </c>
      <c r="C13" s="1365"/>
    </row>
    <row r="14" spans="2:3" ht="15.75">
      <c r="B14" s="183"/>
      <c r="C14" s="184"/>
    </row>
    <row r="15" spans="2:3" ht="15.75">
      <c r="B15" s="183"/>
      <c r="C15" s="18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AB515"/>
  <sheetViews>
    <sheetView view="pageBreakPreview" topLeftCell="A157" zoomScale="112" zoomScaleSheetLayoutView="112" workbookViewId="0">
      <selection activeCell="A2" sqref="A2:E2"/>
    </sheetView>
  </sheetViews>
  <sheetFormatPr defaultColWidth="9.140625" defaultRowHeight="15"/>
  <cols>
    <col min="1" max="1" width="46.42578125" style="17" customWidth="1"/>
    <col min="2" max="2" width="11.28515625" style="17" bestFit="1" customWidth="1"/>
    <col min="3" max="3" width="11" style="17" bestFit="1" customWidth="1"/>
    <col min="4" max="4" width="11.28515625" style="17" bestFit="1" customWidth="1"/>
    <col min="5" max="5" width="12.28515625" style="17" customWidth="1"/>
    <col min="6" max="6" width="12" style="58" customWidth="1"/>
    <col min="7" max="7" width="10" style="58" customWidth="1"/>
    <col min="8" max="8" width="17.140625" style="58" customWidth="1"/>
    <col min="9" max="9" width="20.7109375" style="58" bestFit="1" customWidth="1"/>
    <col min="10" max="26" width="9.140625" style="58"/>
    <col min="27" max="16384" width="9.140625" style="17"/>
  </cols>
  <sheetData>
    <row r="1" spans="1:26" ht="24.75" customHeight="1">
      <c r="A1" s="281" t="s">
        <v>216</v>
      </c>
      <c r="F1" s="2462"/>
      <c r="G1" s="2463"/>
      <c r="H1" s="2463"/>
      <c r="I1" s="2463"/>
      <c r="J1" s="2463"/>
    </row>
    <row r="2" spans="1:26" ht="398.25" customHeight="1">
      <c r="A2" s="2456" t="s">
        <v>938</v>
      </c>
      <c r="B2" s="2457"/>
      <c r="C2" s="2457"/>
      <c r="D2" s="2457"/>
      <c r="E2" s="2457"/>
    </row>
    <row r="4" spans="1:26">
      <c r="A4" s="2464" t="s">
        <v>217</v>
      </c>
      <c r="B4" s="2465"/>
      <c r="C4" s="2465"/>
      <c r="D4" s="2465"/>
      <c r="E4" s="2465"/>
    </row>
    <row r="5" spans="1:26">
      <c r="A5" s="282" t="s">
        <v>139</v>
      </c>
      <c r="B5" s="283"/>
      <c r="C5" s="283"/>
      <c r="D5" s="283"/>
      <c r="E5" s="283"/>
    </row>
    <row r="6" spans="1:26">
      <c r="A6" s="19" t="s">
        <v>82</v>
      </c>
      <c r="B6" s="20">
        <v>2005</v>
      </c>
      <c r="C6" s="20">
        <v>2008</v>
      </c>
      <c r="D6" s="20" t="s">
        <v>3</v>
      </c>
      <c r="E6" s="20">
        <v>2010</v>
      </c>
      <c r="Z6" s="17"/>
    </row>
    <row r="7" spans="1:26">
      <c r="A7" s="284" t="s">
        <v>161</v>
      </c>
      <c r="B7" s="285">
        <v>199092.974586</v>
      </c>
      <c r="C7" s="285">
        <v>397348.06233399996</v>
      </c>
      <c r="D7" s="280">
        <v>220632.0389941028</v>
      </c>
      <c r="E7" s="286" t="s">
        <v>86</v>
      </c>
      <c r="F7" s="670"/>
      <c r="G7" s="670"/>
      <c r="H7" s="670"/>
      <c r="Z7" s="17"/>
    </row>
    <row r="8" spans="1:26">
      <c r="A8" s="287" t="s">
        <v>218</v>
      </c>
      <c r="B8" s="493">
        <v>187985</v>
      </c>
      <c r="C8" s="493">
        <v>384854</v>
      </c>
      <c r="D8" s="493">
        <v>202437.03265110278</v>
      </c>
      <c r="E8" s="288" t="s">
        <v>86</v>
      </c>
      <c r="Z8" s="17"/>
    </row>
    <row r="9" spans="1:26">
      <c r="A9" s="287" t="s">
        <v>219</v>
      </c>
      <c r="B9" s="103">
        <v>3186.3912770000002</v>
      </c>
      <c r="C9" s="311">
        <v>6252.0257890000003</v>
      </c>
      <c r="D9" s="311">
        <v>9500.8363050000007</v>
      </c>
      <c r="E9" s="311">
        <v>11610.884797999999</v>
      </c>
      <c r="F9" s="669"/>
      <c r="Z9" s="17"/>
    </row>
    <row r="10" spans="1:26">
      <c r="A10" s="287" t="s">
        <v>163</v>
      </c>
      <c r="B10" s="311">
        <v>7921.5833089999996</v>
      </c>
      <c r="C10" s="311">
        <v>6242.0365449999999</v>
      </c>
      <c r="D10" s="311">
        <v>8694.1700380000002</v>
      </c>
      <c r="E10" s="311">
        <v>10991.670990000001</v>
      </c>
      <c r="F10" s="669"/>
      <c r="Z10" s="17"/>
    </row>
    <row r="11" spans="1:26">
      <c r="A11" s="289" t="s">
        <v>164</v>
      </c>
      <c r="B11" s="675">
        <v>35214.291892000001</v>
      </c>
      <c r="C11" s="676">
        <v>90277.039067999998</v>
      </c>
      <c r="D11" s="676">
        <v>93872.167709000001</v>
      </c>
      <c r="E11" s="676">
        <v>86574.122810999994</v>
      </c>
      <c r="F11" s="669"/>
      <c r="Z11" s="17"/>
    </row>
    <row r="12" spans="1:26">
      <c r="A12" s="290" t="s">
        <v>166</v>
      </c>
      <c r="B12" s="494">
        <v>163878.68269399999</v>
      </c>
      <c r="C12" s="494">
        <v>307071.02326599997</v>
      </c>
      <c r="D12" s="494">
        <v>126759.8712851028</v>
      </c>
      <c r="E12" s="291" t="s">
        <v>86</v>
      </c>
      <c r="Z12" s="17"/>
    </row>
    <row r="13" spans="1:26">
      <c r="A13" s="167" t="s">
        <v>725</v>
      </c>
      <c r="B13" s="292"/>
      <c r="C13" s="292"/>
      <c r="D13" s="292"/>
      <c r="E13" s="292"/>
      <c r="F13" s="670"/>
    </row>
    <row r="14" spans="1:26">
      <c r="A14" s="167" t="s">
        <v>220</v>
      </c>
      <c r="B14" s="168"/>
      <c r="C14" s="168"/>
      <c r="D14" s="168"/>
      <c r="E14" s="168"/>
      <c r="J14" s="287"/>
    </row>
    <row r="15" spans="1:26">
      <c r="A15" s="167"/>
      <c r="B15" s="168"/>
      <c r="C15" s="168"/>
      <c r="D15" s="168"/>
      <c r="E15" s="168"/>
      <c r="J15" s="287"/>
    </row>
    <row r="16" spans="1:26">
      <c r="A16" s="2464" t="s">
        <v>221</v>
      </c>
      <c r="B16" s="2465"/>
      <c r="C16" s="2465"/>
      <c r="D16" s="2465"/>
      <c r="E16" s="2465"/>
    </row>
    <row r="17" spans="1:10">
      <c r="A17" s="282" t="s">
        <v>158</v>
      </c>
      <c r="B17" s="283"/>
      <c r="C17" s="283"/>
      <c r="D17" s="283"/>
      <c r="E17" s="283"/>
    </row>
    <row r="18" spans="1:10">
      <c r="A18" s="19" t="s">
        <v>82</v>
      </c>
      <c r="B18" s="565">
        <v>2005</v>
      </c>
      <c r="C18" s="565">
        <v>2007</v>
      </c>
      <c r="D18" s="565">
        <v>2008</v>
      </c>
      <c r="E18" s="565" t="s">
        <v>3</v>
      </c>
      <c r="F18" s="670"/>
      <c r="G18" s="670"/>
      <c r="H18" s="670"/>
      <c r="I18" s="670"/>
    </row>
    <row r="19" spans="1:10">
      <c r="A19" s="293" t="s">
        <v>222</v>
      </c>
      <c r="B19" s="294">
        <v>100</v>
      </c>
      <c r="C19" s="294">
        <v>100</v>
      </c>
      <c r="D19" s="294">
        <v>100</v>
      </c>
      <c r="E19" s="294">
        <v>100</v>
      </c>
    </row>
    <row r="20" spans="1:10">
      <c r="A20" s="284" t="s">
        <v>161</v>
      </c>
      <c r="B20" s="295">
        <v>84.970892101928726</v>
      </c>
      <c r="C20" s="295">
        <v>81.607405170140538</v>
      </c>
      <c r="D20" s="295">
        <v>81.48638394364049</v>
      </c>
      <c r="E20" s="295">
        <v>70.152333193553474</v>
      </c>
      <c r="F20" s="670"/>
      <c r="G20" s="670"/>
      <c r="H20" s="670"/>
      <c r="I20" s="670"/>
    </row>
    <row r="21" spans="1:10">
      <c r="A21" s="287" t="s">
        <v>218</v>
      </c>
      <c r="B21" s="296">
        <v>80.230119545887248</v>
      </c>
      <c r="C21" s="296">
        <v>78.291316280568594</v>
      </c>
      <c r="D21" s="296">
        <v>78.924156876560161</v>
      </c>
      <c r="E21" s="296">
        <v>64.367034951048112</v>
      </c>
      <c r="F21" s="670"/>
      <c r="G21" s="670"/>
      <c r="H21" s="670"/>
      <c r="I21" s="670"/>
    </row>
    <row r="22" spans="1:10">
      <c r="A22" s="287" t="s">
        <v>219</v>
      </c>
      <c r="B22" s="296">
        <v>1.3599199567714568</v>
      </c>
      <c r="C22" s="296">
        <v>1.685673262022281</v>
      </c>
      <c r="D22" s="296">
        <v>1.2821378085386559</v>
      </c>
      <c r="E22" s="296">
        <v>3.0208932352911098</v>
      </c>
      <c r="G22" s="669"/>
    </row>
    <row r="23" spans="1:10">
      <c r="A23" s="287" t="s">
        <v>163</v>
      </c>
      <c r="B23" s="296">
        <v>3.380852599270022</v>
      </c>
      <c r="C23" s="296">
        <v>1.6304156275496502</v>
      </c>
      <c r="D23" s="296">
        <v>1.2800892585416848</v>
      </c>
      <c r="E23" s="296">
        <v>2.7644050072142412</v>
      </c>
      <c r="F23" s="670"/>
      <c r="G23" s="669"/>
    </row>
    <row r="24" spans="1:10">
      <c r="A24" s="297" t="s">
        <v>164</v>
      </c>
      <c r="B24" s="677">
        <v>15.029107898071272</v>
      </c>
      <c r="C24" s="677">
        <v>18.392594829859469</v>
      </c>
      <c r="D24" s="677">
        <v>18.51361605635951</v>
      </c>
      <c r="E24" s="677">
        <v>29.847666806446533</v>
      </c>
      <c r="G24" s="669"/>
    </row>
    <row r="25" spans="1:10">
      <c r="A25" s="167" t="s">
        <v>725</v>
      </c>
      <c r="B25" s="168"/>
      <c r="C25" s="168"/>
      <c r="D25" s="168"/>
      <c r="E25" s="292"/>
      <c r="F25" s="670"/>
    </row>
    <row r="26" spans="1:10">
      <c r="A26" s="167" t="s">
        <v>220</v>
      </c>
      <c r="B26" s="168"/>
      <c r="C26" s="168"/>
      <c r="D26" s="168"/>
      <c r="E26" s="168"/>
      <c r="J26" s="287"/>
    </row>
    <row r="27" spans="1:10">
      <c r="A27" s="432"/>
      <c r="B27" s="168"/>
      <c r="C27" s="168"/>
      <c r="D27" s="168"/>
      <c r="E27" s="168"/>
      <c r="J27" s="287"/>
    </row>
    <row r="28" spans="1:10">
      <c r="A28" s="2466" t="s">
        <v>873</v>
      </c>
      <c r="B28" s="2466"/>
      <c r="C28" s="2466"/>
      <c r="D28" s="2466"/>
      <c r="E28" s="2466"/>
      <c r="J28" s="287"/>
    </row>
    <row r="29" spans="1:10">
      <c r="A29" s="167"/>
      <c r="B29" s="168"/>
      <c r="C29" s="168"/>
      <c r="D29" s="168"/>
      <c r="E29" s="168"/>
      <c r="J29" s="289"/>
    </row>
    <row r="30" spans="1:10">
      <c r="A30" s="167"/>
      <c r="B30" s="168"/>
      <c r="C30" s="168"/>
      <c r="D30" s="168"/>
      <c r="E30" s="168"/>
    </row>
    <row r="31" spans="1:10">
      <c r="A31" s="167"/>
      <c r="B31" s="168"/>
      <c r="C31" s="168"/>
      <c r="D31" s="168"/>
      <c r="E31" s="168"/>
    </row>
    <row r="32" spans="1:10">
      <c r="A32" s="167"/>
      <c r="B32" s="168"/>
      <c r="C32" s="168"/>
      <c r="D32" s="168"/>
      <c r="E32" s="168"/>
    </row>
    <row r="33" spans="1:7">
      <c r="A33" s="167"/>
      <c r="B33" s="168"/>
      <c r="C33" s="168"/>
      <c r="D33" s="168"/>
      <c r="E33" s="168"/>
    </row>
    <row r="34" spans="1:7">
      <c r="A34" s="167"/>
      <c r="B34" s="168"/>
      <c r="C34" s="168"/>
      <c r="D34" s="168"/>
      <c r="E34" s="168"/>
    </row>
    <row r="35" spans="1:7">
      <c r="A35" s="167"/>
      <c r="B35" s="168"/>
      <c r="C35" s="168"/>
      <c r="D35" s="168"/>
      <c r="E35" s="168"/>
    </row>
    <row r="36" spans="1:7">
      <c r="A36" s="167"/>
      <c r="B36" s="168"/>
      <c r="C36" s="168"/>
      <c r="D36" s="168"/>
      <c r="E36" s="168"/>
    </row>
    <row r="37" spans="1:7">
      <c r="A37" s="167"/>
      <c r="B37" s="168"/>
      <c r="C37" s="168"/>
      <c r="D37" s="168"/>
      <c r="E37" s="168"/>
    </row>
    <row r="38" spans="1:7">
      <c r="A38" s="167"/>
      <c r="B38" s="168"/>
      <c r="C38" s="168"/>
      <c r="D38" s="168"/>
      <c r="E38" s="168"/>
    </row>
    <row r="39" spans="1:7">
      <c r="A39" s="167"/>
      <c r="B39" s="168"/>
      <c r="C39" s="168"/>
      <c r="D39" s="168"/>
      <c r="E39" s="168"/>
    </row>
    <row r="40" spans="1:7">
      <c r="A40" s="167"/>
      <c r="B40" s="168"/>
      <c r="C40" s="168"/>
      <c r="D40" s="168"/>
      <c r="E40" s="168"/>
    </row>
    <row r="41" spans="1:7">
      <c r="A41" s="167"/>
      <c r="B41" s="168"/>
      <c r="C41" s="168"/>
      <c r="D41" s="168"/>
      <c r="E41" s="168"/>
    </row>
    <row r="42" spans="1:7">
      <c r="A42" s="167"/>
      <c r="B42" s="168"/>
      <c r="C42" s="168"/>
      <c r="D42" s="168"/>
      <c r="E42" s="168"/>
    </row>
    <row r="43" spans="1:7">
      <c r="A43" s="167"/>
      <c r="B43" s="168"/>
      <c r="C43" s="168"/>
      <c r="D43" s="168"/>
      <c r="E43" s="168"/>
    </row>
    <row r="44" spans="1:7">
      <c r="A44" s="640" t="s">
        <v>223</v>
      </c>
      <c r="B44" s="101"/>
      <c r="C44" s="101"/>
      <c r="D44" s="101"/>
      <c r="E44" s="101"/>
    </row>
    <row r="45" spans="1:7">
      <c r="A45" s="266" t="s">
        <v>139</v>
      </c>
      <c r="B45" s="59"/>
      <c r="C45" s="59"/>
      <c r="D45" s="59"/>
      <c r="E45" s="58"/>
    </row>
    <row r="46" spans="1:7">
      <c r="A46" s="553" t="s">
        <v>82</v>
      </c>
      <c r="B46" s="170" t="s">
        <v>224</v>
      </c>
      <c r="C46" s="170" t="s">
        <v>225</v>
      </c>
      <c r="D46" s="170" t="s">
        <v>226</v>
      </c>
      <c r="E46" s="170" t="s">
        <v>227</v>
      </c>
    </row>
    <row r="47" spans="1:7">
      <c r="A47" s="165" t="s">
        <v>14</v>
      </c>
      <c r="B47" s="298">
        <v>11610.884798000001</v>
      </c>
      <c r="C47" s="298">
        <v>10991.670990000001</v>
      </c>
      <c r="D47" s="298">
        <v>86574.122811000008</v>
      </c>
      <c r="E47" s="504">
        <v>-63971.567023000003</v>
      </c>
      <c r="G47" s="678"/>
    </row>
    <row r="48" spans="1:7">
      <c r="A48" s="299" t="s">
        <v>228</v>
      </c>
      <c r="B48" s="296">
        <v>112.270416</v>
      </c>
      <c r="C48" s="296">
        <v>20.673280999999999</v>
      </c>
      <c r="D48" s="296">
        <v>1891.752641</v>
      </c>
      <c r="E48" s="505">
        <v>-1758.8089440000001</v>
      </c>
      <c r="F48" s="670"/>
      <c r="G48" s="678"/>
    </row>
    <row r="49" spans="1:7">
      <c r="A49" s="299" t="s">
        <v>229</v>
      </c>
      <c r="B49" s="296">
        <v>60.009157000000002</v>
      </c>
      <c r="C49" s="296">
        <v>64.976737</v>
      </c>
      <c r="D49" s="296">
        <v>2816.4591140000002</v>
      </c>
      <c r="E49" s="505">
        <v>-2691.4732200000003</v>
      </c>
      <c r="F49" s="670"/>
      <c r="G49" s="678"/>
    </row>
    <row r="50" spans="1:7">
      <c r="A50" s="299" t="s">
        <v>230</v>
      </c>
      <c r="B50" s="296">
        <v>154.475179</v>
      </c>
      <c r="C50" s="296">
        <v>1.106066</v>
      </c>
      <c r="D50" s="296">
        <v>328.25320499999998</v>
      </c>
      <c r="E50" s="505">
        <v>-172.67195999999998</v>
      </c>
      <c r="F50" s="670"/>
      <c r="G50" s="678"/>
    </row>
    <row r="51" spans="1:7">
      <c r="A51" s="299" t="s">
        <v>231</v>
      </c>
      <c r="B51" s="296">
        <v>181.10819599999999</v>
      </c>
      <c r="C51" s="296">
        <v>28.415856999999999</v>
      </c>
      <c r="D51" s="296">
        <v>1581.9159749999999</v>
      </c>
      <c r="E51" s="505">
        <v>-1372.3919219999998</v>
      </c>
      <c r="F51" s="670"/>
      <c r="G51" s="678"/>
    </row>
    <row r="52" spans="1:7">
      <c r="A52" s="299" t="s">
        <v>232</v>
      </c>
      <c r="B52" s="296">
        <v>35.912781000000003</v>
      </c>
      <c r="C52" s="296">
        <v>31.878231</v>
      </c>
      <c r="D52" s="296">
        <v>2456.2825979999998</v>
      </c>
      <c r="E52" s="505">
        <v>-2388.4915859999996</v>
      </c>
      <c r="F52" s="670"/>
      <c r="G52" s="678"/>
    </row>
    <row r="53" spans="1:7">
      <c r="A53" s="299" t="s">
        <v>233</v>
      </c>
      <c r="B53" s="296">
        <v>508.94534499999997</v>
      </c>
      <c r="C53" s="296">
        <v>469.75717200000003</v>
      </c>
      <c r="D53" s="296">
        <v>4102.7179660000002</v>
      </c>
      <c r="E53" s="505">
        <v>-3124.0154490000004</v>
      </c>
      <c r="F53" s="670"/>
      <c r="G53" s="678"/>
    </row>
    <row r="54" spans="1:7">
      <c r="A54" s="299" t="s">
        <v>234</v>
      </c>
      <c r="B54" s="296">
        <v>2147.805777</v>
      </c>
      <c r="C54" s="296">
        <v>124.11964</v>
      </c>
      <c r="D54" s="296">
        <v>4303.7316639999999</v>
      </c>
      <c r="E54" s="505">
        <v>-2031.806247</v>
      </c>
      <c r="F54" s="670"/>
      <c r="G54" s="678"/>
    </row>
    <row r="55" spans="1:7">
      <c r="A55" s="299" t="s">
        <v>235</v>
      </c>
      <c r="B55" s="296">
        <v>1.389219</v>
      </c>
      <c r="C55" s="296">
        <v>60.324831000000003</v>
      </c>
      <c r="D55" s="296">
        <v>70.100847999999999</v>
      </c>
      <c r="E55" s="505">
        <v>-8.3867979999999989</v>
      </c>
      <c r="F55" s="670"/>
      <c r="G55" s="678"/>
    </row>
    <row r="56" spans="1:7">
      <c r="A56" s="299" t="s">
        <v>236</v>
      </c>
      <c r="B56" s="296">
        <v>11.487769999999999</v>
      </c>
      <c r="C56" s="296">
        <v>85.715501000000003</v>
      </c>
      <c r="D56" s="296">
        <v>492.13311399999998</v>
      </c>
      <c r="E56" s="505">
        <v>-394.92984300000001</v>
      </c>
      <c r="F56" s="670"/>
      <c r="G56" s="678"/>
    </row>
    <row r="57" spans="1:7">
      <c r="A57" s="299" t="s">
        <v>237</v>
      </c>
      <c r="B57" s="296">
        <v>184.10165799999999</v>
      </c>
      <c r="C57" s="296">
        <v>228.507071</v>
      </c>
      <c r="D57" s="296">
        <v>1356.3169330000001</v>
      </c>
      <c r="E57" s="505">
        <v>-943.70820400000002</v>
      </c>
      <c r="F57" s="670"/>
      <c r="G57" s="678"/>
    </row>
    <row r="58" spans="1:7">
      <c r="A58" s="299" t="s">
        <v>238</v>
      </c>
      <c r="B58" s="296">
        <v>69.956659999999999</v>
      </c>
      <c r="C58" s="296">
        <v>1373.564406</v>
      </c>
      <c r="D58" s="296">
        <v>903.19698300000005</v>
      </c>
      <c r="E58" s="505">
        <v>540.32408299999997</v>
      </c>
      <c r="F58" s="670"/>
      <c r="G58" s="678"/>
    </row>
    <row r="59" spans="1:7">
      <c r="A59" s="299" t="s">
        <v>239</v>
      </c>
      <c r="B59" s="296">
        <v>9.0796050000000008</v>
      </c>
      <c r="C59" s="296">
        <v>65.565545</v>
      </c>
      <c r="D59" s="296">
        <v>118.149643</v>
      </c>
      <c r="E59" s="505">
        <v>-43.504492999999997</v>
      </c>
      <c r="F59" s="670"/>
      <c r="G59" s="678"/>
    </row>
    <row r="60" spans="1:7">
      <c r="A60" s="299" t="s">
        <v>240</v>
      </c>
      <c r="B60" s="296">
        <v>398.98666500000002</v>
      </c>
      <c r="C60" s="296">
        <v>46.485922000000002</v>
      </c>
      <c r="D60" s="296">
        <v>2001.958376</v>
      </c>
      <c r="E60" s="505">
        <v>-1556.4857890000001</v>
      </c>
      <c r="F60" s="670"/>
      <c r="G60" s="678"/>
    </row>
    <row r="61" spans="1:7">
      <c r="A61" s="299" t="s">
        <v>241</v>
      </c>
      <c r="B61" s="296">
        <v>12.266532</v>
      </c>
      <c r="C61" s="296">
        <v>11.69027</v>
      </c>
      <c r="D61" s="296">
        <v>211.08288200000001</v>
      </c>
      <c r="E61" s="505">
        <v>-187.12608</v>
      </c>
      <c r="F61" s="670"/>
      <c r="G61" s="678"/>
    </row>
    <row r="62" spans="1:7">
      <c r="A62" s="299" t="s">
        <v>242</v>
      </c>
      <c r="B62" s="296">
        <v>1414.2740240000001</v>
      </c>
      <c r="C62" s="296">
        <v>376.01721300000003</v>
      </c>
      <c r="D62" s="296">
        <v>15780.297654</v>
      </c>
      <c r="E62" s="505">
        <v>-13990.006417000001</v>
      </c>
      <c r="F62" s="670"/>
      <c r="G62" s="678"/>
    </row>
    <row r="63" spans="1:7">
      <c r="A63" s="299" t="s">
        <v>243</v>
      </c>
      <c r="B63" s="296">
        <v>553.421469</v>
      </c>
      <c r="C63" s="296">
        <v>5837.0932970000003</v>
      </c>
      <c r="D63" s="296">
        <v>24553.533385999999</v>
      </c>
      <c r="E63" s="505">
        <v>-18163.018619999999</v>
      </c>
      <c r="F63" s="670"/>
      <c r="G63" s="678"/>
    </row>
    <row r="64" spans="1:7">
      <c r="A64" s="299" t="s">
        <v>244</v>
      </c>
      <c r="B64" s="296">
        <v>5699.3882039999999</v>
      </c>
      <c r="C64" s="296">
        <v>1397.9373270000001</v>
      </c>
      <c r="D64" s="296">
        <v>20751.440618000001</v>
      </c>
      <c r="E64" s="505">
        <v>-13654.115087</v>
      </c>
      <c r="F64" s="670"/>
      <c r="G64" s="678"/>
    </row>
    <row r="65" spans="1:26">
      <c r="A65" s="299" t="s">
        <v>245</v>
      </c>
      <c r="B65" s="296">
        <v>8.3352050000000002</v>
      </c>
      <c r="C65" s="296">
        <v>176.11429100000001</v>
      </c>
      <c r="D65" s="296">
        <v>1680.962311</v>
      </c>
      <c r="E65" s="505">
        <v>-1496.512815</v>
      </c>
      <c r="F65" s="670"/>
      <c r="G65" s="678"/>
    </row>
    <row r="66" spans="1:26">
      <c r="A66" s="299" t="s">
        <v>246</v>
      </c>
      <c r="B66" s="296">
        <v>36.075572999999999</v>
      </c>
      <c r="C66" s="296">
        <v>3.6075569999999999</v>
      </c>
      <c r="D66" s="296">
        <v>370.75095599999997</v>
      </c>
      <c r="E66" s="505">
        <v>-331.06782599999997</v>
      </c>
      <c r="F66" s="670"/>
      <c r="G66" s="678"/>
    </row>
    <row r="67" spans="1:26">
      <c r="A67" s="299" t="s">
        <v>247</v>
      </c>
      <c r="B67" s="296">
        <v>10.001275</v>
      </c>
      <c r="C67" s="296">
        <v>143.12419600000001</v>
      </c>
      <c r="D67" s="296">
        <v>725.04208800000004</v>
      </c>
      <c r="E67" s="505">
        <v>-571.91661700000009</v>
      </c>
      <c r="F67" s="670"/>
      <c r="G67" s="678"/>
    </row>
    <row r="68" spans="1:26">
      <c r="A68" s="43" t="s">
        <v>248</v>
      </c>
      <c r="B68" s="300">
        <v>1.5940879999999999</v>
      </c>
      <c r="C68" s="300">
        <v>444.996579</v>
      </c>
      <c r="D68" s="300">
        <v>78.043856000000005</v>
      </c>
      <c r="E68" s="506">
        <v>368.54681099999999</v>
      </c>
      <c r="F68" s="670"/>
      <c r="G68" s="678"/>
    </row>
    <row r="69" spans="1:26">
      <c r="A69" s="27" t="s">
        <v>725</v>
      </c>
      <c r="B69" s="27"/>
      <c r="C69" s="27"/>
      <c r="D69" s="27"/>
      <c r="E69" s="166"/>
    </row>
    <row r="70" spans="1:26">
      <c r="A70" s="167"/>
      <c r="B70" s="168"/>
      <c r="C70" s="168"/>
      <c r="D70" s="168"/>
      <c r="E70" s="168"/>
    </row>
    <row r="71" spans="1:26" s="58" customFormat="1">
      <c r="A71" s="100" t="s">
        <v>249</v>
      </c>
      <c r="B71" s="100"/>
      <c r="C71" s="100"/>
      <c r="D71" s="100"/>
      <c r="E71" s="100"/>
    </row>
    <row r="72" spans="1:26">
      <c r="A72" s="331" t="s">
        <v>158</v>
      </c>
      <c r="B72" s="101"/>
      <c r="C72" s="101"/>
      <c r="D72" s="101"/>
      <c r="E72" s="101"/>
    </row>
    <row r="73" spans="1:26">
      <c r="A73" s="169" t="s">
        <v>250</v>
      </c>
      <c r="B73" s="170">
        <v>2005</v>
      </c>
      <c r="C73" s="170">
        <v>2008</v>
      </c>
      <c r="D73" s="170">
        <v>2009</v>
      </c>
      <c r="E73" s="170">
        <v>2010</v>
      </c>
      <c r="F73" s="669"/>
      <c r="Z73" s="17"/>
    </row>
    <row r="74" spans="1:26">
      <c r="A74" s="165" t="s">
        <v>14</v>
      </c>
      <c r="B74" s="171">
        <v>9.0485740470728757</v>
      </c>
      <c r="C74" s="171">
        <v>6.9253699017610693</v>
      </c>
      <c r="D74" s="171">
        <v>10.121036179626284</v>
      </c>
      <c r="E74" s="171">
        <v>13.411495746076142</v>
      </c>
      <c r="F74" s="669"/>
      <c r="G74" s="669"/>
      <c r="Z74" s="17"/>
    </row>
    <row r="75" spans="1:26">
      <c r="A75" s="299" t="s">
        <v>228</v>
      </c>
      <c r="B75" s="172">
        <v>4.9632881203022929</v>
      </c>
      <c r="C75" s="173">
        <v>5.3982976759466705</v>
      </c>
      <c r="D75" s="566">
        <v>6.047952267875587</v>
      </c>
      <c r="E75" s="566">
        <v>5.9347302372815873</v>
      </c>
      <c r="F75" s="669"/>
      <c r="G75" s="669"/>
      <c r="Z75" s="17"/>
    </row>
    <row r="76" spans="1:26">
      <c r="A76" s="299" t="s">
        <v>229</v>
      </c>
      <c r="B76" s="172">
        <v>2.7132780537026218</v>
      </c>
      <c r="C76" s="173">
        <v>2.9995078999070572</v>
      </c>
      <c r="D76" s="566">
        <v>1.3127625943421415</v>
      </c>
      <c r="E76" s="566">
        <v>2.1306596180185133</v>
      </c>
      <c r="F76" s="669"/>
      <c r="G76" s="669"/>
      <c r="Z76" s="17"/>
    </row>
    <row r="77" spans="1:26">
      <c r="A77" s="299" t="s">
        <v>230</v>
      </c>
      <c r="B77" s="172">
        <v>68.852283968432289</v>
      </c>
      <c r="C77" s="173">
        <v>50.506570690190159</v>
      </c>
      <c r="D77" s="566">
        <v>40.116021955714658</v>
      </c>
      <c r="E77" s="566">
        <v>47.059762600033103</v>
      </c>
      <c r="F77" s="669"/>
      <c r="G77" s="669"/>
      <c r="Z77" s="17"/>
    </row>
    <row r="78" spans="1:26">
      <c r="A78" s="299" t="s">
        <v>231</v>
      </c>
      <c r="B78" s="172">
        <v>5.8794427859459857</v>
      </c>
      <c r="C78" s="173">
        <v>10.494901113396047</v>
      </c>
      <c r="D78" s="566">
        <v>10.174123096014037</v>
      </c>
      <c r="E78" s="566">
        <v>11.448660918921437</v>
      </c>
      <c r="F78" s="669"/>
      <c r="G78" s="669"/>
      <c r="Z78" s="17"/>
    </row>
    <row r="79" spans="1:26">
      <c r="A79" s="299" t="s">
        <v>232</v>
      </c>
      <c r="B79" s="172">
        <v>12.596611022076617</v>
      </c>
      <c r="C79" s="173">
        <v>5.6549624424530842</v>
      </c>
      <c r="D79" s="566">
        <v>2.6945060176239815</v>
      </c>
      <c r="E79" s="566">
        <v>1.4620785502955391</v>
      </c>
      <c r="F79" s="669"/>
      <c r="G79" s="669"/>
      <c r="Z79" s="17"/>
    </row>
    <row r="80" spans="1:26">
      <c r="A80" s="299" t="s">
        <v>233</v>
      </c>
      <c r="B80" s="172">
        <v>5.942950069127626</v>
      </c>
      <c r="C80" s="173">
        <v>5.0241877290060311</v>
      </c>
      <c r="D80" s="566">
        <v>6.0083177783202899</v>
      </c>
      <c r="E80" s="566">
        <v>12.405077541710796</v>
      </c>
      <c r="F80" s="669"/>
      <c r="G80" s="669"/>
      <c r="Z80" s="17"/>
    </row>
    <row r="81" spans="1:26">
      <c r="A81" s="299" t="s">
        <v>234</v>
      </c>
      <c r="B81" s="172">
        <v>82.22055634435516</v>
      </c>
      <c r="C81" s="173">
        <v>73.469484894364484</v>
      </c>
      <c r="D81" s="566">
        <v>64.838422421759375</v>
      </c>
      <c r="E81" s="566">
        <v>49.905661985528475</v>
      </c>
      <c r="F81" s="669"/>
      <c r="G81" s="669"/>
      <c r="Z81" s="17"/>
    </row>
    <row r="82" spans="1:26">
      <c r="A82" s="299" t="s">
        <v>235</v>
      </c>
      <c r="B82" s="172">
        <v>8.2764213835181852</v>
      </c>
      <c r="C82" s="172">
        <v>7.9247664805680431</v>
      </c>
      <c r="D82" s="566">
        <v>1.6722695407894121</v>
      </c>
      <c r="E82" s="566">
        <v>1.9817435018760401</v>
      </c>
      <c r="F82" s="669"/>
      <c r="G82" s="669"/>
      <c r="Z82" s="17"/>
    </row>
    <row r="83" spans="1:26">
      <c r="A83" s="299" t="s">
        <v>236</v>
      </c>
      <c r="B83" s="172">
        <v>10.219931448935929</v>
      </c>
      <c r="C83" s="173">
        <v>0.58317342649165282</v>
      </c>
      <c r="D83" s="566">
        <v>0.70401445321527389</v>
      </c>
      <c r="E83" s="566">
        <v>2.334281045757876</v>
      </c>
      <c r="F83" s="669"/>
      <c r="G83" s="669"/>
      <c r="Z83" s="17"/>
    </row>
    <row r="84" spans="1:26">
      <c r="A84" s="299" t="s">
        <v>237</v>
      </c>
      <c r="B84" s="172">
        <v>16.633518920499842</v>
      </c>
      <c r="C84" s="173">
        <v>20.875324245873941</v>
      </c>
      <c r="D84" s="566">
        <v>20.48697909572908</v>
      </c>
      <c r="E84" s="566">
        <v>13.57364591716706</v>
      </c>
      <c r="F84" s="669"/>
      <c r="G84" s="669"/>
      <c r="Z84" s="17"/>
    </row>
    <row r="85" spans="1:26">
      <c r="A85" s="299" t="s">
        <v>238</v>
      </c>
      <c r="B85" s="172">
        <v>5.8217581233596096</v>
      </c>
      <c r="C85" s="173">
        <v>8.6499725278727109</v>
      </c>
      <c r="D85" s="566">
        <v>3.4316436721553671</v>
      </c>
      <c r="E85" s="566">
        <v>7.7454488131300581</v>
      </c>
      <c r="F85" s="669"/>
      <c r="G85" s="669"/>
      <c r="Z85" s="17"/>
    </row>
    <row r="86" spans="1:26">
      <c r="A86" s="299" t="s">
        <v>239</v>
      </c>
      <c r="B86" s="172">
        <v>0.36867748849334553</v>
      </c>
      <c r="C86" s="173">
        <v>4.4177889272896804</v>
      </c>
      <c r="D86" s="566">
        <v>5.1806657446666842</v>
      </c>
      <c r="E86" s="566">
        <v>7.6848349004321577</v>
      </c>
      <c r="F86" s="669"/>
      <c r="G86" s="669"/>
      <c r="Z86" s="17"/>
    </row>
    <row r="87" spans="1:26">
      <c r="A87" s="299" t="s">
        <v>240</v>
      </c>
      <c r="B87" s="172">
        <v>8.4028290355404867</v>
      </c>
      <c r="C87" s="173">
        <v>12.132762531895297</v>
      </c>
      <c r="D87" s="566">
        <v>10.239380203556529</v>
      </c>
      <c r="E87" s="566">
        <v>19.929818211165447</v>
      </c>
      <c r="F87" s="669"/>
      <c r="G87" s="669"/>
      <c r="Z87" s="17"/>
    </row>
    <row r="88" spans="1:26">
      <c r="A88" s="299" t="s">
        <v>241</v>
      </c>
      <c r="B88" s="172">
        <v>3.6745210659383152</v>
      </c>
      <c r="C88" s="173">
        <v>15.111741252167393</v>
      </c>
      <c r="D88" s="566">
        <v>1.2521621630918949</v>
      </c>
      <c r="E88" s="566">
        <v>5.8112395869220697</v>
      </c>
      <c r="F88" s="669"/>
      <c r="G88" s="669"/>
      <c r="Z88" s="17"/>
    </row>
    <row r="89" spans="1:26">
      <c r="A89" s="299" t="s">
        <v>242</v>
      </c>
      <c r="B89" s="172">
        <v>4.2263397807969909</v>
      </c>
      <c r="C89" s="173">
        <v>3.8523266708785808</v>
      </c>
      <c r="D89" s="566">
        <v>7.9235337632279386</v>
      </c>
      <c r="E89" s="566">
        <v>8.9622772333543974</v>
      </c>
      <c r="F89" s="669"/>
      <c r="G89" s="669"/>
      <c r="Z89" s="17"/>
    </row>
    <row r="90" spans="1:26">
      <c r="A90" s="299" t="s">
        <v>243</v>
      </c>
      <c r="B90" s="172">
        <v>2.8562402500954533</v>
      </c>
      <c r="C90" s="173">
        <v>1.8634851465981885</v>
      </c>
      <c r="D90" s="566">
        <v>2.3006896159179844</v>
      </c>
      <c r="E90" s="566">
        <v>2.2539382022937331</v>
      </c>
      <c r="F90" s="669"/>
      <c r="G90" s="669"/>
      <c r="Z90" s="17"/>
    </row>
    <row r="91" spans="1:26">
      <c r="A91" s="299" t="s">
        <v>244</v>
      </c>
      <c r="B91" s="172">
        <v>0.52069055431870048</v>
      </c>
      <c r="C91" s="173">
        <v>0.39142909658234976</v>
      </c>
      <c r="D91" s="566">
        <v>16.566415736959087</v>
      </c>
      <c r="E91" s="566">
        <v>27.465024279115806</v>
      </c>
      <c r="F91" s="669"/>
      <c r="G91" s="669"/>
      <c r="Z91" s="17"/>
    </row>
    <row r="92" spans="1:26">
      <c r="A92" s="299" t="s">
        <v>245</v>
      </c>
      <c r="B92" s="172">
        <v>1.4641867535815898</v>
      </c>
      <c r="C92" s="173">
        <v>3.0604233164752479</v>
      </c>
      <c r="D92" s="566">
        <v>2.1785344360881336</v>
      </c>
      <c r="E92" s="566">
        <v>0.49585912458926029</v>
      </c>
      <c r="F92" s="669"/>
      <c r="G92" s="669"/>
      <c r="Z92" s="17"/>
    </row>
    <row r="93" spans="1:26">
      <c r="A93" s="299" t="s">
        <v>246</v>
      </c>
      <c r="B93" s="172">
        <v>0.31646826273620754</v>
      </c>
      <c r="C93" s="173">
        <v>22.316335448395808</v>
      </c>
      <c r="D93" s="566">
        <v>1.6252419312744071</v>
      </c>
      <c r="E93" s="566">
        <v>9.7304059278002253</v>
      </c>
      <c r="F93" s="669"/>
      <c r="G93" s="669"/>
      <c r="Z93" s="17"/>
    </row>
    <row r="94" spans="1:26">
      <c r="A94" s="299" t="s">
        <v>247</v>
      </c>
      <c r="B94" s="172">
        <v>4.7127272709556332</v>
      </c>
      <c r="C94" s="173">
        <v>1.5221834806941712</v>
      </c>
      <c r="D94" s="566">
        <v>2.3172065558184083</v>
      </c>
      <c r="E94" s="566">
        <v>1.3794061290411597</v>
      </c>
      <c r="F94" s="669"/>
      <c r="G94" s="669"/>
      <c r="Z94" s="17"/>
    </row>
    <row r="95" spans="1:26">
      <c r="A95" s="43" t="s">
        <v>248</v>
      </c>
      <c r="B95" s="172">
        <v>4.2752573905195872</v>
      </c>
      <c r="C95" s="173">
        <v>0.94711736273880454</v>
      </c>
      <c r="D95" s="85">
        <v>0.25705301337387437</v>
      </c>
      <c r="E95" s="85">
        <v>2.0425541249525137</v>
      </c>
      <c r="F95" s="669"/>
      <c r="G95" s="669"/>
      <c r="Z95" s="17"/>
    </row>
    <row r="96" spans="1:26">
      <c r="A96" s="27" t="s">
        <v>725</v>
      </c>
      <c r="B96" s="32"/>
      <c r="C96" s="32"/>
      <c r="D96" s="32"/>
      <c r="E96" s="58"/>
      <c r="F96" s="669"/>
    </row>
    <row r="97" spans="1:26">
      <c r="F97" s="669"/>
    </row>
    <row r="98" spans="1:26">
      <c r="A98" s="2467" t="s">
        <v>251</v>
      </c>
      <c r="B98" s="2468"/>
      <c r="C98" s="2468"/>
      <c r="D98" s="2468"/>
      <c r="E98" s="2468"/>
      <c r="F98" s="669"/>
    </row>
    <row r="99" spans="1:26" ht="15.75">
      <c r="A99" s="301" t="s">
        <v>139</v>
      </c>
      <c r="B99" s="302"/>
      <c r="E99" s="303"/>
      <c r="F99" s="669"/>
    </row>
    <row r="100" spans="1:26">
      <c r="A100" s="293" t="s">
        <v>252</v>
      </c>
      <c r="B100" s="65"/>
      <c r="C100" s="169">
        <v>2008</v>
      </c>
      <c r="D100" s="235">
        <v>2009</v>
      </c>
      <c r="E100" s="235">
        <v>2010</v>
      </c>
      <c r="F100" s="669"/>
    </row>
    <row r="101" spans="1:26">
      <c r="A101" s="293" t="s">
        <v>14</v>
      </c>
      <c r="B101" s="441"/>
      <c r="C101" s="280">
        <v>6252.0257890000003</v>
      </c>
      <c r="D101" s="280">
        <v>9500.8363050000007</v>
      </c>
      <c r="E101" s="280">
        <v>11610.884797999999</v>
      </c>
      <c r="F101" s="669"/>
      <c r="H101" s="679"/>
      <c r="I101" s="679"/>
    </row>
    <row r="102" spans="1:26">
      <c r="A102" s="304" t="s">
        <v>253</v>
      </c>
      <c r="B102" s="441"/>
      <c r="C102" s="490">
        <v>16.410834000000001</v>
      </c>
      <c r="D102" s="490">
        <v>17.150382</v>
      </c>
      <c r="E102" s="305">
        <v>21.299734000000001</v>
      </c>
      <c r="F102" s="669"/>
      <c r="G102" s="166"/>
      <c r="H102" s="680"/>
      <c r="I102" s="680"/>
    </row>
    <row r="103" spans="1:26">
      <c r="A103" s="304" t="s">
        <v>254</v>
      </c>
      <c r="B103" s="441"/>
      <c r="C103" s="490">
        <v>521.07030499999996</v>
      </c>
      <c r="D103" s="490">
        <v>385.83199000000002</v>
      </c>
      <c r="E103" s="305">
        <v>493.54550499999999</v>
      </c>
      <c r="F103" s="669"/>
      <c r="G103" s="166"/>
      <c r="H103" s="680"/>
      <c r="I103" s="680"/>
    </row>
    <row r="104" spans="1:26">
      <c r="A104" s="304" t="s">
        <v>255</v>
      </c>
      <c r="B104" s="441"/>
      <c r="C104" s="490">
        <v>5549.5506740000001</v>
      </c>
      <c r="D104" s="246">
        <v>8838.3333789999997</v>
      </c>
      <c r="E104" s="305">
        <v>10319.497647</v>
      </c>
      <c r="F104" s="669"/>
      <c r="G104" s="669"/>
      <c r="H104" s="669"/>
      <c r="I104" s="680"/>
    </row>
    <row r="105" spans="1:26">
      <c r="A105" s="304" t="s">
        <v>256</v>
      </c>
      <c r="B105" s="441"/>
      <c r="C105" s="490">
        <v>97.169327999999993</v>
      </c>
      <c r="D105" s="490">
        <v>216.14126099999999</v>
      </c>
      <c r="E105" s="305">
        <v>737.74015399999996</v>
      </c>
      <c r="F105" s="669"/>
      <c r="G105" s="669"/>
      <c r="H105" s="680"/>
      <c r="I105" s="680"/>
    </row>
    <row r="106" spans="1:26">
      <c r="A106" s="306" t="s">
        <v>257</v>
      </c>
      <c r="B106" s="65"/>
      <c r="C106" s="567">
        <v>67.824648000000707</v>
      </c>
      <c r="D106" s="70">
        <v>43.379292999999961</v>
      </c>
      <c r="E106" s="307">
        <v>38.801757999999609</v>
      </c>
      <c r="F106" s="669"/>
      <c r="G106" s="166"/>
      <c r="H106" s="680"/>
      <c r="I106" s="680"/>
    </row>
    <row r="107" spans="1:26">
      <c r="A107" s="167" t="s">
        <v>725</v>
      </c>
      <c r="B107" s="168"/>
      <c r="C107" s="168"/>
      <c r="D107" s="168"/>
      <c r="E107" s="168"/>
      <c r="F107" s="669"/>
    </row>
    <row r="108" spans="1:26">
      <c r="A108" s="167"/>
      <c r="B108" s="168"/>
      <c r="C108" s="168"/>
      <c r="D108" s="168"/>
      <c r="E108" s="168"/>
      <c r="F108" s="669"/>
    </row>
    <row r="109" spans="1:26">
      <c r="A109" s="2466" t="s">
        <v>258</v>
      </c>
      <c r="B109" s="2466"/>
      <c r="C109" s="2466"/>
      <c r="D109" s="2466"/>
      <c r="E109" s="2466"/>
    </row>
    <row r="110" spans="1:26">
      <c r="A110" s="2469" t="s">
        <v>139</v>
      </c>
      <c r="B110" s="2469"/>
      <c r="C110" s="2469"/>
      <c r="D110" s="2469"/>
    </row>
    <row r="111" spans="1:26">
      <c r="A111" s="19" t="s">
        <v>250</v>
      </c>
      <c r="B111" s="20">
        <v>2005</v>
      </c>
      <c r="C111" s="20">
        <v>2008</v>
      </c>
      <c r="D111" s="20">
        <v>2009</v>
      </c>
      <c r="E111" s="20">
        <v>2010</v>
      </c>
      <c r="Z111" s="17"/>
    </row>
    <row r="112" spans="1:26">
      <c r="A112" s="308" t="s">
        <v>14</v>
      </c>
      <c r="B112" s="309">
        <v>3186.3912770000002</v>
      </c>
      <c r="C112" s="309">
        <v>6252.0257889999993</v>
      </c>
      <c r="D112" s="309">
        <v>9500.8363050000007</v>
      </c>
      <c r="E112" s="309">
        <v>11610.884798000001</v>
      </c>
      <c r="H112" s="669"/>
      <c r="Z112" s="17"/>
    </row>
    <row r="113" spans="1:25" s="17" customFormat="1">
      <c r="A113" s="310" t="s">
        <v>228</v>
      </c>
      <c r="B113" s="103">
        <v>48.646966999999997</v>
      </c>
      <c r="C113" s="311">
        <v>97.841496000000006</v>
      </c>
      <c r="D113" s="311">
        <v>107.913068</v>
      </c>
      <c r="E113" s="311">
        <v>112.270416</v>
      </c>
      <c r="F113" s="669"/>
      <c r="G113" s="669"/>
      <c r="H113" s="669"/>
      <c r="I113" s="58"/>
      <c r="J113" s="58"/>
      <c r="K113" s="58"/>
      <c r="L113" s="58"/>
      <c r="M113" s="58"/>
      <c r="N113" s="58"/>
      <c r="O113" s="58"/>
      <c r="P113" s="58"/>
      <c r="Q113" s="58"/>
      <c r="R113" s="58"/>
      <c r="S113" s="58"/>
      <c r="T113" s="58"/>
      <c r="U113" s="58"/>
      <c r="V113" s="58"/>
      <c r="W113" s="58"/>
      <c r="X113" s="58"/>
      <c r="Y113" s="58"/>
    </row>
    <row r="114" spans="1:25" s="17" customFormat="1">
      <c r="A114" s="310" t="s">
        <v>229</v>
      </c>
      <c r="B114" s="103">
        <v>34.120258999999997</v>
      </c>
      <c r="C114" s="311">
        <v>61.300153000000002</v>
      </c>
      <c r="D114" s="311">
        <v>37.666778000000001</v>
      </c>
      <c r="E114" s="311">
        <v>60.009157000000002</v>
      </c>
      <c r="F114" s="669"/>
      <c r="G114" s="669"/>
      <c r="H114" s="669"/>
      <c r="I114" s="58"/>
      <c r="J114" s="58"/>
      <c r="K114" s="58"/>
      <c r="L114" s="58"/>
      <c r="M114" s="58"/>
      <c r="N114" s="58"/>
      <c r="O114" s="58"/>
      <c r="P114" s="58"/>
      <c r="Q114" s="58"/>
      <c r="R114" s="58"/>
      <c r="S114" s="58"/>
      <c r="T114" s="58"/>
      <c r="U114" s="58"/>
      <c r="V114" s="58"/>
      <c r="W114" s="58"/>
      <c r="X114" s="58"/>
      <c r="Y114" s="58"/>
    </row>
    <row r="115" spans="1:25" s="17" customFormat="1">
      <c r="A115" s="310" t="s">
        <v>230</v>
      </c>
      <c r="B115" s="103">
        <v>125.750758</v>
      </c>
      <c r="C115" s="311">
        <v>242.92822799999999</v>
      </c>
      <c r="D115" s="311">
        <v>107.554214</v>
      </c>
      <c r="E115" s="311">
        <v>154.475179</v>
      </c>
      <c r="F115" s="669"/>
      <c r="G115" s="669"/>
      <c r="H115" s="669"/>
      <c r="I115" s="58"/>
      <c r="J115" s="58"/>
      <c r="K115" s="58"/>
      <c r="L115" s="58"/>
      <c r="M115" s="58"/>
      <c r="N115" s="58"/>
      <c r="O115" s="58"/>
      <c r="P115" s="58"/>
      <c r="Q115" s="58"/>
      <c r="R115" s="58"/>
      <c r="S115" s="58"/>
      <c r="T115" s="58"/>
      <c r="U115" s="58"/>
      <c r="V115" s="58"/>
      <c r="W115" s="58"/>
      <c r="X115" s="58"/>
      <c r="Y115" s="58"/>
    </row>
    <row r="116" spans="1:25" s="17" customFormat="1">
      <c r="A116" s="310" t="s">
        <v>231</v>
      </c>
      <c r="B116" s="103">
        <v>47.760586000000004</v>
      </c>
      <c r="C116" s="311">
        <v>132.30683400000001</v>
      </c>
      <c r="D116" s="311">
        <v>143.32621700000001</v>
      </c>
      <c r="E116" s="311">
        <v>181.10819599999999</v>
      </c>
      <c r="F116" s="669"/>
      <c r="G116" s="669"/>
      <c r="H116" s="669"/>
      <c r="I116" s="58"/>
      <c r="J116" s="58"/>
      <c r="K116" s="58"/>
      <c r="L116" s="58"/>
      <c r="M116" s="58"/>
      <c r="N116" s="58"/>
      <c r="O116" s="58"/>
      <c r="P116" s="58"/>
      <c r="Q116" s="58"/>
      <c r="R116" s="58"/>
      <c r="S116" s="58"/>
      <c r="T116" s="58"/>
      <c r="U116" s="58"/>
      <c r="V116" s="58"/>
      <c r="W116" s="58"/>
      <c r="X116" s="58"/>
      <c r="Y116" s="58"/>
    </row>
    <row r="117" spans="1:25" s="17" customFormat="1">
      <c r="A117" s="310" t="s">
        <v>232</v>
      </c>
      <c r="B117" s="103">
        <v>67.638659000000004</v>
      </c>
      <c r="C117" s="311">
        <v>91.447596000000004</v>
      </c>
      <c r="D117" s="311">
        <v>43.643000999999998</v>
      </c>
      <c r="E117" s="311">
        <v>35.912781000000003</v>
      </c>
      <c r="F117" s="669"/>
      <c r="G117" s="669"/>
      <c r="H117" s="669"/>
      <c r="I117" s="58"/>
      <c r="J117" s="58"/>
      <c r="K117" s="58"/>
      <c r="L117" s="58"/>
      <c r="M117" s="58"/>
      <c r="N117" s="58"/>
      <c r="O117" s="58"/>
      <c r="P117" s="58"/>
      <c r="Q117" s="58"/>
      <c r="R117" s="58"/>
      <c r="S117" s="58"/>
      <c r="T117" s="58"/>
      <c r="U117" s="58"/>
      <c r="V117" s="58"/>
      <c r="W117" s="58"/>
      <c r="X117" s="58"/>
      <c r="Y117" s="58"/>
    </row>
    <row r="118" spans="1:25" s="17" customFormat="1">
      <c r="A118" s="310" t="s">
        <v>233</v>
      </c>
      <c r="B118" s="103">
        <v>141.76193599999999</v>
      </c>
      <c r="C118" s="311">
        <v>192.867783</v>
      </c>
      <c r="D118" s="311">
        <v>237.721665</v>
      </c>
      <c r="E118" s="311">
        <v>508.94534499999997</v>
      </c>
      <c r="F118" s="669"/>
      <c r="G118" s="669"/>
      <c r="H118" s="669"/>
      <c r="I118" s="58"/>
      <c r="J118" s="58"/>
      <c r="K118" s="58"/>
      <c r="L118" s="58"/>
      <c r="M118" s="58"/>
      <c r="N118" s="58"/>
      <c r="O118" s="58"/>
      <c r="P118" s="58"/>
      <c r="Q118" s="58"/>
      <c r="R118" s="58"/>
      <c r="S118" s="58"/>
      <c r="T118" s="58"/>
      <c r="U118" s="58"/>
      <c r="V118" s="58"/>
      <c r="W118" s="58"/>
      <c r="X118" s="58"/>
      <c r="Y118" s="58"/>
    </row>
    <row r="119" spans="1:25" s="17" customFormat="1">
      <c r="A119" s="310" t="s">
        <v>234</v>
      </c>
      <c r="B119" s="103">
        <v>1874.5171499999999</v>
      </c>
      <c r="C119" s="311">
        <v>3371.4943349999999</v>
      </c>
      <c r="D119" s="311">
        <v>2506.34674</v>
      </c>
      <c r="E119" s="311">
        <v>2147.805777</v>
      </c>
      <c r="F119" s="669"/>
      <c r="G119" s="669"/>
      <c r="H119" s="669"/>
      <c r="I119" s="58"/>
      <c r="J119" s="58"/>
      <c r="K119" s="58"/>
      <c r="L119" s="58"/>
      <c r="M119" s="58"/>
      <c r="N119" s="58"/>
      <c r="O119" s="58"/>
      <c r="P119" s="58"/>
      <c r="Q119" s="58"/>
      <c r="R119" s="58"/>
      <c r="S119" s="58"/>
      <c r="T119" s="58"/>
      <c r="U119" s="58"/>
      <c r="V119" s="58"/>
      <c r="W119" s="58"/>
      <c r="X119" s="58"/>
      <c r="Y119" s="58"/>
    </row>
    <row r="120" spans="1:25" s="17" customFormat="1">
      <c r="A120" s="310" t="s">
        <v>235</v>
      </c>
      <c r="B120" s="103">
        <v>8.8472340000000003</v>
      </c>
      <c r="C120" s="103">
        <v>5.1525699999999999</v>
      </c>
      <c r="D120" s="103">
        <v>1.382352</v>
      </c>
      <c r="E120" s="103">
        <v>1.389219</v>
      </c>
      <c r="F120" s="669"/>
      <c r="G120" s="669"/>
      <c r="H120" s="669"/>
      <c r="I120" s="58"/>
      <c r="J120" s="58"/>
      <c r="K120" s="58"/>
      <c r="L120" s="58"/>
      <c r="M120" s="58"/>
      <c r="N120" s="58"/>
      <c r="O120" s="58"/>
      <c r="P120" s="58"/>
      <c r="Q120" s="58"/>
      <c r="R120" s="58"/>
      <c r="S120" s="58"/>
      <c r="T120" s="58"/>
      <c r="U120" s="58"/>
      <c r="V120" s="58"/>
      <c r="W120" s="58"/>
      <c r="X120" s="58"/>
      <c r="Y120" s="58"/>
    </row>
    <row r="121" spans="1:25" s="17" customFormat="1">
      <c r="A121" s="310" t="s">
        <v>236</v>
      </c>
      <c r="B121" s="103">
        <v>39.656385999999998</v>
      </c>
      <c r="C121" s="311">
        <v>5.0370650000000001</v>
      </c>
      <c r="D121" s="311">
        <v>3.6432500000000001</v>
      </c>
      <c r="E121" s="311">
        <v>11.487769999999999</v>
      </c>
      <c r="F121" s="669"/>
      <c r="G121" s="669"/>
      <c r="H121" s="669"/>
      <c r="I121" s="58"/>
      <c r="J121" s="58"/>
      <c r="K121" s="58"/>
      <c r="L121" s="58"/>
      <c r="M121" s="58"/>
      <c r="N121" s="58"/>
      <c r="O121" s="58"/>
      <c r="P121" s="58"/>
      <c r="Q121" s="58"/>
      <c r="R121" s="58"/>
      <c r="S121" s="58"/>
      <c r="T121" s="58"/>
      <c r="U121" s="58"/>
      <c r="V121" s="58"/>
      <c r="W121" s="58"/>
      <c r="X121" s="58"/>
      <c r="Y121" s="58"/>
    </row>
    <row r="122" spans="1:25" s="17" customFormat="1">
      <c r="A122" s="310" t="s">
        <v>237</v>
      </c>
      <c r="B122" s="103">
        <v>114.883124</v>
      </c>
      <c r="C122" s="311">
        <v>256.05377900000002</v>
      </c>
      <c r="D122" s="311">
        <v>217.88822400000001</v>
      </c>
      <c r="E122" s="311">
        <v>184.10165799999999</v>
      </c>
      <c r="F122" s="669"/>
      <c r="G122" s="669"/>
      <c r="H122" s="669"/>
      <c r="I122" s="58"/>
      <c r="J122" s="58"/>
      <c r="K122" s="58"/>
      <c r="L122" s="58"/>
      <c r="M122" s="58"/>
      <c r="N122" s="58"/>
      <c r="O122" s="58"/>
      <c r="P122" s="58"/>
      <c r="Q122" s="58"/>
      <c r="R122" s="58"/>
      <c r="S122" s="58"/>
      <c r="T122" s="58"/>
      <c r="U122" s="58"/>
      <c r="V122" s="58"/>
      <c r="W122" s="58"/>
      <c r="X122" s="58"/>
      <c r="Y122" s="58"/>
    </row>
    <row r="123" spans="1:25" s="17" customFormat="1">
      <c r="A123" s="310" t="s">
        <v>238</v>
      </c>
      <c r="B123" s="103">
        <v>38.511668999999998</v>
      </c>
      <c r="C123" s="311">
        <v>83.549477999999993</v>
      </c>
      <c r="D123" s="311">
        <v>33.405979000000002</v>
      </c>
      <c r="E123" s="311">
        <v>69.956659999999999</v>
      </c>
      <c r="F123" s="669"/>
      <c r="G123" s="669"/>
      <c r="H123" s="669"/>
      <c r="I123" s="58"/>
      <c r="J123" s="58"/>
      <c r="K123" s="58"/>
      <c r="L123" s="58"/>
      <c r="M123" s="58"/>
      <c r="N123" s="58"/>
      <c r="O123" s="58"/>
      <c r="P123" s="58"/>
      <c r="Q123" s="58"/>
      <c r="R123" s="58"/>
      <c r="S123" s="58"/>
      <c r="T123" s="58"/>
      <c r="U123" s="58"/>
      <c r="V123" s="58"/>
      <c r="W123" s="58"/>
      <c r="X123" s="58"/>
      <c r="Y123" s="58"/>
    </row>
    <row r="124" spans="1:25" s="17" customFormat="1">
      <c r="A124" s="310" t="s">
        <v>239</v>
      </c>
      <c r="B124" s="103">
        <v>0.39665499999999998</v>
      </c>
      <c r="C124" s="311">
        <v>6.179945</v>
      </c>
      <c r="D124" s="311">
        <v>6.0470319999999997</v>
      </c>
      <c r="E124" s="311">
        <v>9.0796050000000008</v>
      </c>
      <c r="F124" s="669"/>
      <c r="G124" s="669"/>
      <c r="H124" s="669"/>
      <c r="I124" s="58"/>
      <c r="J124" s="58"/>
      <c r="K124" s="58"/>
      <c r="L124" s="58"/>
      <c r="M124" s="58"/>
      <c r="N124" s="58"/>
      <c r="O124" s="58"/>
      <c r="P124" s="58"/>
      <c r="Q124" s="58"/>
      <c r="R124" s="58"/>
      <c r="S124" s="58"/>
      <c r="T124" s="58"/>
      <c r="U124" s="58"/>
      <c r="V124" s="58"/>
      <c r="W124" s="58"/>
      <c r="X124" s="58"/>
      <c r="Y124" s="58"/>
    </row>
    <row r="125" spans="1:25" s="17" customFormat="1">
      <c r="A125" s="310" t="s">
        <v>240</v>
      </c>
      <c r="B125" s="103">
        <v>76.395649000000006</v>
      </c>
      <c r="C125" s="311">
        <v>296.85218500000002</v>
      </c>
      <c r="D125" s="311">
        <v>270.37397499999997</v>
      </c>
      <c r="E125" s="311">
        <v>398.98666500000002</v>
      </c>
      <c r="F125" s="669"/>
      <c r="G125" s="669"/>
      <c r="H125" s="669"/>
      <c r="I125" s="58"/>
      <c r="J125" s="58"/>
      <c r="K125" s="58"/>
      <c r="L125" s="58"/>
      <c r="M125" s="58"/>
      <c r="N125" s="58"/>
      <c r="O125" s="58"/>
      <c r="P125" s="58"/>
      <c r="Q125" s="58"/>
      <c r="R125" s="58"/>
      <c r="S125" s="58"/>
      <c r="T125" s="58"/>
      <c r="U125" s="58"/>
      <c r="V125" s="58"/>
      <c r="W125" s="58"/>
      <c r="X125" s="58"/>
      <c r="Y125" s="58"/>
    </row>
    <row r="126" spans="1:25" s="17" customFormat="1">
      <c r="A126" s="310" t="s">
        <v>241</v>
      </c>
      <c r="B126" s="103">
        <v>3.9267970000000001</v>
      </c>
      <c r="C126" s="311">
        <v>29.545341000000001</v>
      </c>
      <c r="D126" s="311">
        <v>5.1724309999999996</v>
      </c>
      <c r="E126" s="311">
        <v>12.266532</v>
      </c>
      <c r="F126" s="669"/>
      <c r="G126" s="669"/>
      <c r="H126" s="669"/>
      <c r="I126" s="58"/>
      <c r="J126" s="58"/>
      <c r="K126" s="58"/>
      <c r="L126" s="58"/>
      <c r="M126" s="58"/>
      <c r="N126" s="58"/>
      <c r="O126" s="58"/>
      <c r="P126" s="58"/>
      <c r="Q126" s="58"/>
      <c r="R126" s="58"/>
      <c r="S126" s="58"/>
      <c r="T126" s="58"/>
      <c r="U126" s="58"/>
      <c r="V126" s="58"/>
      <c r="W126" s="58"/>
      <c r="X126" s="58"/>
      <c r="Y126" s="58"/>
    </row>
    <row r="127" spans="1:25" s="17" customFormat="1">
      <c r="A127" s="310" t="s">
        <v>259</v>
      </c>
      <c r="B127" s="103">
        <v>229.432096</v>
      </c>
      <c r="C127" s="311">
        <v>715.55438900000001</v>
      </c>
      <c r="D127" s="311">
        <v>1188.4000000000001</v>
      </c>
      <c r="E127" s="311">
        <v>1414.2740240000001</v>
      </c>
      <c r="F127" s="669"/>
      <c r="G127" s="669"/>
      <c r="H127" s="669"/>
      <c r="I127" s="58"/>
      <c r="J127" s="58"/>
      <c r="K127" s="58"/>
      <c r="L127" s="58"/>
      <c r="M127" s="58"/>
      <c r="N127" s="58"/>
      <c r="O127" s="58"/>
      <c r="P127" s="58"/>
      <c r="Q127" s="58"/>
      <c r="R127" s="58"/>
      <c r="S127" s="58"/>
      <c r="T127" s="58"/>
      <c r="U127" s="58"/>
      <c r="V127" s="58"/>
      <c r="W127" s="58"/>
      <c r="X127" s="58"/>
      <c r="Y127" s="58"/>
    </row>
    <row r="128" spans="1:25" s="17" customFormat="1">
      <c r="A128" s="310" t="s">
        <v>243</v>
      </c>
      <c r="B128" s="103">
        <v>260.86878000000002</v>
      </c>
      <c r="C128" s="311">
        <v>506.26378099999999</v>
      </c>
      <c r="D128" s="311">
        <v>703.65893800000003</v>
      </c>
      <c r="E128" s="311">
        <v>553.421469</v>
      </c>
      <c r="F128" s="669"/>
      <c r="G128" s="669"/>
      <c r="H128" s="669"/>
      <c r="I128" s="58"/>
      <c r="J128" s="58"/>
      <c r="K128" s="58"/>
      <c r="L128" s="58"/>
      <c r="M128" s="58"/>
      <c r="N128" s="58"/>
      <c r="O128" s="58"/>
      <c r="P128" s="58"/>
      <c r="Q128" s="58"/>
      <c r="R128" s="58"/>
      <c r="S128" s="58"/>
      <c r="T128" s="58"/>
      <c r="U128" s="58"/>
      <c r="V128" s="58"/>
      <c r="W128" s="58"/>
      <c r="X128" s="58"/>
      <c r="Y128" s="58"/>
    </row>
    <row r="129" spans="1:26">
      <c r="A129" s="310" t="s">
        <v>260</v>
      </c>
      <c r="B129" s="103">
        <v>39.821105000000003</v>
      </c>
      <c r="C129" s="311">
        <v>79.844040000000007</v>
      </c>
      <c r="D129" s="311">
        <v>3814.3</v>
      </c>
      <c r="E129" s="311">
        <v>5699.3882039999999</v>
      </c>
      <c r="F129" s="669"/>
      <c r="G129" s="669"/>
      <c r="H129" s="669"/>
      <c r="Z129" s="17"/>
    </row>
    <row r="130" spans="1:26">
      <c r="A130" s="310" t="s">
        <v>245</v>
      </c>
      <c r="B130" s="103">
        <v>11.423543</v>
      </c>
      <c r="C130" s="311">
        <v>46.614331</v>
      </c>
      <c r="D130" s="311">
        <v>45.077041999999999</v>
      </c>
      <c r="E130" s="311">
        <v>8.3352050000000002</v>
      </c>
      <c r="F130" s="669"/>
      <c r="G130" s="669"/>
      <c r="H130" s="669"/>
      <c r="Z130" s="17"/>
    </row>
    <row r="131" spans="1:26">
      <c r="A131" s="310" t="s">
        <v>246</v>
      </c>
      <c r="B131" s="103">
        <v>1.1895180000000001</v>
      </c>
      <c r="C131" s="311">
        <v>16.904837000000001</v>
      </c>
      <c r="D131" s="311">
        <v>3.7612869999999998</v>
      </c>
      <c r="E131" s="311">
        <v>36.075572999999999</v>
      </c>
      <c r="F131" s="669"/>
      <c r="G131" s="669"/>
      <c r="H131" s="669"/>
      <c r="Z131" s="17"/>
    </row>
    <row r="132" spans="1:26">
      <c r="A132" s="310" t="s">
        <v>247</v>
      </c>
      <c r="B132" s="103">
        <v>20.506913000000001</v>
      </c>
      <c r="C132" s="311">
        <v>12.983871000000001</v>
      </c>
      <c r="D132" s="311">
        <v>22.505759000000001</v>
      </c>
      <c r="E132" s="311">
        <v>10.001275</v>
      </c>
      <c r="F132" s="669"/>
      <c r="G132" s="669"/>
      <c r="H132" s="669"/>
      <c r="Z132" s="17"/>
    </row>
    <row r="133" spans="1:26">
      <c r="A133" s="234" t="s">
        <v>261</v>
      </c>
      <c r="B133" s="103">
        <v>0.33549299999999999</v>
      </c>
      <c r="C133" s="311">
        <v>1.303752</v>
      </c>
      <c r="D133" s="312">
        <v>1.0635110000000001</v>
      </c>
      <c r="E133" s="312">
        <v>1.5940879999999999</v>
      </c>
      <c r="F133" s="669"/>
      <c r="G133" s="669"/>
      <c r="H133" s="669"/>
      <c r="Z133" s="17"/>
    </row>
    <row r="134" spans="1:26">
      <c r="A134" s="6" t="s">
        <v>262</v>
      </c>
      <c r="B134" s="6"/>
      <c r="C134" s="6"/>
      <c r="D134" s="6"/>
      <c r="E134" s="313"/>
      <c r="F134" s="669"/>
    </row>
    <row r="135" spans="1:26">
      <c r="A135" s="7" t="s">
        <v>263</v>
      </c>
      <c r="B135" s="7"/>
      <c r="C135" s="7"/>
      <c r="D135" s="7"/>
      <c r="E135" s="314"/>
      <c r="F135" s="669"/>
    </row>
    <row r="136" spans="1:26">
      <c r="A136" s="7" t="s">
        <v>264</v>
      </c>
      <c r="B136" s="7"/>
      <c r="C136" s="7"/>
      <c r="D136" s="7"/>
      <c r="F136" s="669"/>
    </row>
    <row r="137" spans="1:26">
      <c r="A137" s="7" t="s">
        <v>265</v>
      </c>
      <c r="B137" s="7"/>
      <c r="C137" s="7"/>
      <c r="D137" s="7"/>
      <c r="F137" s="669"/>
    </row>
    <row r="138" spans="1:26">
      <c r="F138" s="669"/>
    </row>
    <row r="139" spans="1:26">
      <c r="A139" s="2470" t="s">
        <v>765</v>
      </c>
      <c r="B139" s="2470"/>
      <c r="C139" s="2470"/>
      <c r="D139" s="2470"/>
      <c r="E139" s="2470"/>
      <c r="F139" s="669"/>
    </row>
    <row r="140" spans="1:26">
      <c r="A140" s="263" t="s">
        <v>139</v>
      </c>
      <c r="B140" s="230"/>
      <c r="C140" s="230"/>
      <c r="D140" s="230"/>
      <c r="E140" s="230"/>
      <c r="F140" s="669"/>
    </row>
    <row r="141" spans="1:26">
      <c r="A141" s="2472" t="s">
        <v>329</v>
      </c>
      <c r="B141" s="2471">
        <v>2009</v>
      </c>
      <c r="C141" s="2471"/>
      <c r="D141" s="2471">
        <v>2010</v>
      </c>
      <c r="E141" s="2471"/>
      <c r="Y141" s="17"/>
      <c r="Z141" s="17"/>
    </row>
    <row r="142" spans="1:26" ht="15.75">
      <c r="A142" s="2473"/>
      <c r="B142" s="568" t="s">
        <v>266</v>
      </c>
      <c r="C142" s="568" t="s">
        <v>267</v>
      </c>
      <c r="D142" s="568" t="s">
        <v>266</v>
      </c>
      <c r="E142" s="568" t="s">
        <v>267</v>
      </c>
      <c r="F142" s="681"/>
      <c r="Y142" s="17"/>
      <c r="Z142" s="17"/>
    </row>
    <row r="143" spans="1:26">
      <c r="A143" s="145" t="s">
        <v>14</v>
      </c>
      <c r="B143" s="86">
        <v>9500.8363050000007</v>
      </c>
      <c r="C143" s="86">
        <v>99.999999999999986</v>
      </c>
      <c r="D143" s="86">
        <v>11610.884797999999</v>
      </c>
      <c r="E143" s="86">
        <v>100</v>
      </c>
      <c r="Y143" s="17"/>
      <c r="Z143" s="17"/>
    </row>
    <row r="144" spans="1:26">
      <c r="A144" s="231" t="s">
        <v>268</v>
      </c>
      <c r="B144" s="174">
        <v>7585.8175190000002</v>
      </c>
      <c r="C144" s="175">
        <v>79.843681918904494</v>
      </c>
      <c r="D144" s="174">
        <v>5459.5070349999996</v>
      </c>
      <c r="E144" s="175">
        <v>47.020594295625187</v>
      </c>
      <c r="Y144" s="17"/>
      <c r="Z144" s="17"/>
    </row>
    <row r="145" spans="1:26">
      <c r="A145" s="231" t="s">
        <v>269</v>
      </c>
      <c r="B145" s="174">
        <v>1734.2433020000001</v>
      </c>
      <c r="C145" s="175">
        <v>18.253585751049311</v>
      </c>
      <c r="D145" s="174">
        <v>658.83827699999995</v>
      </c>
      <c r="E145" s="175">
        <v>5.6743158550112076</v>
      </c>
      <c r="Y145" s="17"/>
      <c r="Z145" s="17"/>
    </row>
    <row r="146" spans="1:26">
      <c r="A146" s="231" t="s">
        <v>270</v>
      </c>
      <c r="B146" s="174">
        <v>29.461326</v>
      </c>
      <c r="C146" s="175">
        <v>0.31009192300782407</v>
      </c>
      <c r="D146" s="174">
        <v>21.886564</v>
      </c>
      <c r="E146" s="175">
        <v>0.18850039752155676</v>
      </c>
      <c r="Y146" s="17"/>
      <c r="Z146" s="17"/>
    </row>
    <row r="147" spans="1:26">
      <c r="A147" s="231" t="s">
        <v>271</v>
      </c>
      <c r="B147" s="174">
        <v>0</v>
      </c>
      <c r="C147" s="175">
        <v>0</v>
      </c>
      <c r="D147" s="174">
        <v>1.4456260000000001</v>
      </c>
      <c r="E147" s="175">
        <v>1.2450610139969802E-2</v>
      </c>
      <c r="Y147" s="17"/>
      <c r="Z147" s="17"/>
    </row>
    <row r="148" spans="1:26">
      <c r="A148" s="231" t="s">
        <v>272</v>
      </c>
      <c r="B148" s="174">
        <v>3.427387</v>
      </c>
      <c r="C148" s="175">
        <v>3.6074582173321636E-2</v>
      </c>
      <c r="D148" s="174">
        <v>3.6997429999999998</v>
      </c>
      <c r="E148" s="175">
        <v>3.1864436383326179E-2</v>
      </c>
      <c r="Y148" s="17"/>
      <c r="Z148" s="17"/>
    </row>
    <row r="149" spans="1:26">
      <c r="A149" s="231" t="s">
        <v>273</v>
      </c>
      <c r="B149" s="174">
        <v>86.505908000000005</v>
      </c>
      <c r="C149" s="175">
        <v>0.91050835129613361</v>
      </c>
      <c r="D149" s="174">
        <v>2636.6592959999998</v>
      </c>
      <c r="E149" s="175">
        <v>22.708513105342067</v>
      </c>
      <c r="Y149" s="17"/>
      <c r="Z149" s="17"/>
    </row>
    <row r="150" spans="1:26">
      <c r="A150" s="231" t="s">
        <v>274</v>
      </c>
      <c r="B150" s="174">
        <v>8.2084000000000004E-2</v>
      </c>
      <c r="C150" s="175">
        <v>8.6396604851303146E-4</v>
      </c>
      <c r="D150" s="174">
        <v>0</v>
      </c>
      <c r="E150" s="175">
        <v>0</v>
      </c>
      <c r="Y150" s="17"/>
      <c r="Z150" s="17"/>
    </row>
    <row r="151" spans="1:26">
      <c r="A151" s="231" t="s">
        <v>275</v>
      </c>
      <c r="B151" s="174">
        <v>0</v>
      </c>
      <c r="C151" s="175">
        <v>0</v>
      </c>
      <c r="D151" s="174">
        <v>0</v>
      </c>
      <c r="E151" s="175">
        <v>0</v>
      </c>
      <c r="Y151" s="17"/>
      <c r="Z151" s="17"/>
    </row>
    <row r="152" spans="1:26">
      <c r="A152" s="231" t="s">
        <v>276</v>
      </c>
      <c r="B152" s="174">
        <v>11.730573</v>
      </c>
      <c r="C152" s="175">
        <v>0.12346884656697597</v>
      </c>
      <c r="D152" s="174">
        <v>27.021850000000001</v>
      </c>
      <c r="E152" s="175">
        <v>0.23272860311777938</v>
      </c>
      <c r="Y152" s="17"/>
      <c r="Z152" s="17"/>
    </row>
    <row r="153" spans="1:26">
      <c r="A153" s="231" t="s">
        <v>277</v>
      </c>
      <c r="B153" s="174">
        <v>0</v>
      </c>
      <c r="C153" s="175">
        <v>0</v>
      </c>
      <c r="D153" s="174">
        <v>0</v>
      </c>
      <c r="E153" s="175">
        <v>0</v>
      </c>
      <c r="Y153" s="17"/>
      <c r="Z153" s="17"/>
    </row>
    <row r="154" spans="1:26">
      <c r="A154" s="234" t="s">
        <v>278</v>
      </c>
      <c r="B154" s="176">
        <v>49.568206000000004</v>
      </c>
      <c r="C154" s="177">
        <v>0.52172466095341286</v>
      </c>
      <c r="D154" s="176">
        <v>2801.826407</v>
      </c>
      <c r="E154" s="177">
        <v>24.131032696858906</v>
      </c>
      <c r="Y154" s="17"/>
      <c r="Z154" s="17"/>
    </row>
    <row r="155" spans="1:26">
      <c r="A155" s="7" t="s">
        <v>279</v>
      </c>
      <c r="B155" s="276"/>
      <c r="C155" s="276"/>
      <c r="D155" s="276"/>
      <c r="E155" s="276"/>
    </row>
    <row r="157" spans="1:26">
      <c r="A157" s="2461" t="s">
        <v>280</v>
      </c>
      <c r="B157" s="2461"/>
      <c r="C157" s="2461"/>
      <c r="D157" s="2461"/>
      <c r="E157" s="2461"/>
    </row>
    <row r="158" spans="1:26">
      <c r="A158" s="263" t="s">
        <v>139</v>
      </c>
      <c r="B158" s="230"/>
      <c r="C158" s="230"/>
      <c r="D158" s="230"/>
      <c r="E158" s="230"/>
    </row>
    <row r="159" spans="1:26">
      <c r="A159" s="2472" t="s">
        <v>764</v>
      </c>
      <c r="B159" s="2471">
        <v>2009</v>
      </c>
      <c r="C159" s="2471"/>
      <c r="D159" s="2471">
        <v>2010</v>
      </c>
      <c r="E159" s="2471"/>
      <c r="Y159" s="17"/>
      <c r="Z159" s="17"/>
    </row>
    <row r="160" spans="1:26">
      <c r="A160" s="2473"/>
      <c r="B160" s="568" t="s">
        <v>266</v>
      </c>
      <c r="C160" s="568" t="s">
        <v>267</v>
      </c>
      <c r="D160" s="568" t="s">
        <v>266</v>
      </c>
      <c r="E160" s="568" t="s">
        <v>267</v>
      </c>
      <c r="F160" s="124"/>
      <c r="Y160" s="17"/>
      <c r="Z160" s="17"/>
    </row>
    <row r="161" spans="1:26">
      <c r="A161" s="145" t="s">
        <v>14</v>
      </c>
      <c r="B161" s="315">
        <v>5353.4515739999997</v>
      </c>
      <c r="C161" s="119">
        <v>100.00000000000001</v>
      </c>
      <c r="D161" s="119">
        <v>3095.9442939999999</v>
      </c>
      <c r="E161" s="119">
        <v>100.00000000000001</v>
      </c>
      <c r="Y161" s="17"/>
      <c r="Z161" s="17"/>
    </row>
    <row r="162" spans="1:26">
      <c r="A162" s="231" t="s">
        <v>282</v>
      </c>
      <c r="B162" s="174">
        <v>877.92712600000004</v>
      </c>
      <c r="C162" s="175">
        <v>16.399272765701497</v>
      </c>
      <c r="D162" s="174">
        <v>1205.5718429999999</v>
      </c>
      <c r="E162" s="175">
        <v>38.940359661393828</v>
      </c>
      <c r="F162" s="316"/>
      <c r="G162" s="316"/>
      <c r="H162" s="316"/>
      <c r="I162" s="316"/>
      <c r="J162" s="175"/>
      <c r="Y162" s="17"/>
      <c r="Z162" s="17"/>
    </row>
    <row r="163" spans="1:26">
      <c r="A163" s="231" t="s">
        <v>716</v>
      </c>
      <c r="B163" s="174">
        <v>466.147605</v>
      </c>
      <c r="C163" s="175">
        <v>8.7074217176807878</v>
      </c>
      <c r="D163" s="174">
        <v>976.86318100000005</v>
      </c>
      <c r="E163" s="175">
        <v>31.552996056588611</v>
      </c>
      <c r="F163" s="316"/>
      <c r="G163" s="316"/>
      <c r="H163" s="316"/>
      <c r="I163" s="316"/>
      <c r="J163" s="175"/>
      <c r="Y163" s="17"/>
      <c r="Z163" s="17"/>
    </row>
    <row r="164" spans="1:26">
      <c r="A164" s="231" t="s">
        <v>281</v>
      </c>
      <c r="B164" s="174">
        <v>3803.5159699999999</v>
      </c>
      <c r="C164" s="175">
        <v>71.047919597749967</v>
      </c>
      <c r="D164" s="174">
        <v>650.452539</v>
      </c>
      <c r="E164" s="175">
        <v>21.009826961699201</v>
      </c>
      <c r="F164" s="231"/>
      <c r="G164" s="174"/>
      <c r="H164" s="175"/>
      <c r="I164" s="174"/>
      <c r="J164" s="175"/>
      <c r="Y164" s="17"/>
      <c r="Z164" s="17"/>
    </row>
    <row r="165" spans="1:26">
      <c r="A165" s="231" t="s">
        <v>283</v>
      </c>
      <c r="B165" s="174">
        <v>138.54265699999999</v>
      </c>
      <c r="C165" s="175">
        <v>2.5879127715072148</v>
      </c>
      <c r="D165" s="174">
        <v>157.82772399999999</v>
      </c>
      <c r="E165" s="175">
        <v>5.0978864285728003</v>
      </c>
      <c r="F165" s="231"/>
      <c r="G165" s="174"/>
      <c r="H165" s="175"/>
      <c r="I165" s="174"/>
      <c r="J165" s="175"/>
      <c r="Y165" s="17"/>
      <c r="Z165" s="17"/>
    </row>
    <row r="166" spans="1:26">
      <c r="A166" s="234" t="s">
        <v>284</v>
      </c>
      <c r="B166" s="176">
        <v>67.318216000000007</v>
      </c>
      <c r="C166" s="177">
        <v>1.2574731473605372</v>
      </c>
      <c r="D166" s="176">
        <v>105.229007</v>
      </c>
      <c r="E166" s="177">
        <v>3.398930891745561</v>
      </c>
      <c r="Y166" s="17"/>
      <c r="Z166" s="17"/>
    </row>
    <row r="167" spans="1:26">
      <c r="A167" s="7" t="s">
        <v>279</v>
      </c>
      <c r="B167" s="276"/>
      <c r="C167" s="276"/>
      <c r="D167" s="276"/>
      <c r="E167" s="276"/>
    </row>
    <row r="169" spans="1:26">
      <c r="A169" s="2470" t="s">
        <v>285</v>
      </c>
      <c r="B169" s="2470"/>
      <c r="C169" s="2470"/>
      <c r="D169" s="2470"/>
      <c r="E169" s="2470"/>
    </row>
    <row r="170" spans="1:26">
      <c r="A170" s="263" t="s">
        <v>172</v>
      </c>
      <c r="B170" s="230"/>
      <c r="C170" s="230"/>
      <c r="D170" s="230"/>
      <c r="E170" s="230"/>
    </row>
    <row r="171" spans="1:26">
      <c r="A171" s="2472" t="s">
        <v>764</v>
      </c>
      <c r="B171" s="2471">
        <v>2009</v>
      </c>
      <c r="C171" s="2471"/>
      <c r="D171" s="2471">
        <v>2010</v>
      </c>
      <c r="E171" s="2471"/>
      <c r="Y171" s="17"/>
      <c r="Z171" s="17"/>
    </row>
    <row r="172" spans="1:26">
      <c r="A172" s="2473"/>
      <c r="B172" s="568" t="s">
        <v>266</v>
      </c>
      <c r="C172" s="568" t="s">
        <v>267</v>
      </c>
      <c r="D172" s="568" t="s">
        <v>266</v>
      </c>
      <c r="E172" s="568" t="s">
        <v>267</v>
      </c>
      <c r="Y172" s="17"/>
      <c r="Z172" s="17"/>
    </row>
    <row r="173" spans="1:26">
      <c r="A173" s="145" t="s">
        <v>14</v>
      </c>
      <c r="B173" s="317">
        <v>9500.8363050000007</v>
      </c>
      <c r="C173" s="318">
        <v>100</v>
      </c>
      <c r="D173" s="315">
        <v>11610.884797999999</v>
      </c>
      <c r="E173" s="119">
        <v>100.00000000000001</v>
      </c>
      <c r="F173" s="124"/>
      <c r="Y173" s="17"/>
      <c r="Z173" s="17"/>
    </row>
    <row r="174" spans="1:26">
      <c r="A174" s="231" t="s">
        <v>714</v>
      </c>
      <c r="B174" s="319">
        <v>48.620243000000002</v>
      </c>
      <c r="C174" s="320">
        <v>0.51174698141481134</v>
      </c>
      <c r="D174" s="320">
        <v>2800.9393789999999</v>
      </c>
      <c r="E174" s="320">
        <v>24.123393072356279</v>
      </c>
      <c r="Y174" s="17"/>
      <c r="Z174" s="17"/>
    </row>
    <row r="175" spans="1:26">
      <c r="A175" s="231" t="s">
        <v>715</v>
      </c>
      <c r="B175" s="319">
        <v>0.187421</v>
      </c>
      <c r="C175" s="320">
        <v>1.9726789724959898E-3</v>
      </c>
      <c r="D175" s="321">
        <v>2607.8345610000001</v>
      </c>
      <c r="E175" s="320">
        <v>22.460256960341258</v>
      </c>
      <c r="Y175" s="17"/>
      <c r="Z175" s="17"/>
    </row>
    <row r="176" spans="1:26">
      <c r="A176" s="231" t="s">
        <v>282</v>
      </c>
      <c r="B176" s="682">
        <v>877.92712600000004</v>
      </c>
      <c r="C176" s="320">
        <v>9.2405247055774833</v>
      </c>
      <c r="D176" s="320">
        <v>1205.5718429999999</v>
      </c>
      <c r="E176" s="320">
        <v>10.383117772451437</v>
      </c>
      <c r="Y176" s="17"/>
      <c r="Z176" s="17"/>
    </row>
    <row r="177" spans="1:26">
      <c r="A177" s="231" t="s">
        <v>716</v>
      </c>
      <c r="B177" s="682">
        <v>466.147605</v>
      </c>
      <c r="C177" s="320">
        <v>4.9063849753382316</v>
      </c>
      <c r="D177" s="321">
        <v>976.86318100000005</v>
      </c>
      <c r="E177" s="320">
        <v>8.4133397066196611</v>
      </c>
      <c r="Y177" s="17"/>
      <c r="Z177" s="17"/>
    </row>
    <row r="178" spans="1:26">
      <c r="A178" s="231" t="s">
        <v>281</v>
      </c>
      <c r="B178" s="319">
        <v>3803.5159699999999</v>
      </c>
      <c r="C178" s="320">
        <v>40.033485978474602</v>
      </c>
      <c r="D178" s="319">
        <v>650.452539</v>
      </c>
      <c r="E178" s="320">
        <v>5.6020927803197385</v>
      </c>
      <c r="Y178" s="17"/>
      <c r="Z178" s="17"/>
    </row>
    <row r="179" spans="1:26">
      <c r="A179" s="231" t="s">
        <v>717</v>
      </c>
      <c r="B179" s="682">
        <v>349.23057</v>
      </c>
      <c r="C179" s="320">
        <v>3.675787675830291</v>
      </c>
      <c r="D179" s="320">
        <v>518.67588899999998</v>
      </c>
      <c r="E179" s="320">
        <v>4.4671521423530365</v>
      </c>
      <c r="Y179" s="17"/>
      <c r="Z179" s="17"/>
    </row>
    <row r="180" spans="1:26">
      <c r="A180" s="231" t="s">
        <v>321</v>
      </c>
      <c r="B180" s="682">
        <v>550.90160900000001</v>
      </c>
      <c r="C180" s="320">
        <v>5.7984538551630163</v>
      </c>
      <c r="D180" s="682">
        <v>508.520735</v>
      </c>
      <c r="E180" s="320">
        <v>4.37968978115771</v>
      </c>
      <c r="Y180" s="17"/>
      <c r="Z180" s="17"/>
    </row>
    <row r="181" spans="1:26">
      <c r="A181" s="231" t="s">
        <v>300</v>
      </c>
      <c r="B181" s="319">
        <v>500.04118499999998</v>
      </c>
      <c r="C181" s="320">
        <v>5.2631280968059997</v>
      </c>
      <c r="D181" s="319">
        <v>434.24087400000002</v>
      </c>
      <c r="E181" s="320">
        <v>3.7399464515813561</v>
      </c>
      <c r="Y181" s="17"/>
      <c r="Z181" s="17"/>
    </row>
    <row r="182" spans="1:26">
      <c r="A182" s="231" t="s">
        <v>718</v>
      </c>
      <c r="B182" s="682">
        <v>253.47816800000001</v>
      </c>
      <c r="C182" s="320">
        <v>2.667956376288708</v>
      </c>
      <c r="D182" s="682">
        <v>258.73930300000001</v>
      </c>
      <c r="E182" s="320">
        <v>2.2284202065683094</v>
      </c>
      <c r="Y182" s="17"/>
      <c r="Z182" s="17"/>
    </row>
    <row r="183" spans="1:26">
      <c r="A183" s="231" t="s">
        <v>283</v>
      </c>
      <c r="B183" s="683">
        <v>138.54265699999999</v>
      </c>
      <c r="C183" s="320">
        <v>1.4582153881241928</v>
      </c>
      <c r="D183" s="320">
        <v>157.82772399999999</v>
      </c>
      <c r="E183" s="320">
        <v>1.3593083278820075</v>
      </c>
      <c r="Y183" s="17"/>
      <c r="Z183" s="17"/>
    </row>
    <row r="184" spans="1:26">
      <c r="A184" s="43" t="s">
        <v>286</v>
      </c>
      <c r="B184" s="684">
        <v>2512.243751</v>
      </c>
      <c r="C184" s="322">
        <v>26.442343288010157</v>
      </c>
      <c r="D184" s="684">
        <v>1491.2187699999999</v>
      </c>
      <c r="E184" s="684">
        <v>12.843282798369213</v>
      </c>
      <c r="Y184" s="17"/>
      <c r="Z184" s="17"/>
    </row>
    <row r="185" spans="1:26">
      <c r="A185" s="7" t="s">
        <v>279</v>
      </c>
      <c r="B185" s="276"/>
      <c r="C185" s="276"/>
      <c r="D185" s="276"/>
      <c r="E185" s="276"/>
      <c r="F185" s="276"/>
      <c r="G185" s="276"/>
    </row>
    <row r="186" spans="1:26">
      <c r="F186" s="17"/>
      <c r="G186" s="17"/>
    </row>
    <row r="187" spans="1:26">
      <c r="A187" s="2474" t="s">
        <v>287</v>
      </c>
      <c r="B187" s="2474"/>
      <c r="C187" s="2474"/>
      <c r="D187" s="2474"/>
      <c r="E187" s="2474"/>
      <c r="F187" s="276"/>
      <c r="G187" s="276"/>
    </row>
    <row r="188" spans="1:26">
      <c r="A188" s="323" t="s">
        <v>288</v>
      </c>
      <c r="B188" s="324"/>
      <c r="C188" s="324"/>
      <c r="D188" s="324"/>
      <c r="E188" s="324"/>
      <c r="F188" s="17"/>
      <c r="G188" s="17"/>
    </row>
    <row r="189" spans="1:26">
      <c r="A189" s="2472" t="s">
        <v>289</v>
      </c>
      <c r="B189" s="2471">
        <v>2009</v>
      </c>
      <c r="C189" s="2471"/>
      <c r="D189" s="2471">
        <v>2010</v>
      </c>
      <c r="E189" s="2471"/>
      <c r="Y189" s="17"/>
      <c r="Z189" s="17"/>
    </row>
    <row r="190" spans="1:26">
      <c r="A190" s="2473"/>
      <c r="B190" s="568" t="s">
        <v>266</v>
      </c>
      <c r="C190" s="568" t="s">
        <v>267</v>
      </c>
      <c r="D190" s="568" t="s">
        <v>266</v>
      </c>
      <c r="E190" s="568" t="s">
        <v>267</v>
      </c>
      <c r="F190" s="124"/>
      <c r="Y190" s="17"/>
      <c r="Z190" s="17"/>
    </row>
    <row r="191" spans="1:26">
      <c r="A191" s="145" t="s">
        <v>14</v>
      </c>
      <c r="B191" s="325">
        <v>9500.8363049999989</v>
      </c>
      <c r="C191" s="325">
        <v>100.005868065485</v>
      </c>
      <c r="D191" s="325">
        <v>11610.884797999999</v>
      </c>
      <c r="E191" s="325">
        <v>100.00000000000001</v>
      </c>
      <c r="Y191" s="17"/>
      <c r="Z191" s="17"/>
    </row>
    <row r="192" spans="1:26">
      <c r="A192" s="231" t="s">
        <v>290</v>
      </c>
      <c r="B192" s="326">
        <v>7478.5008239999997</v>
      </c>
      <c r="C192" s="326">
        <v>78.72</v>
      </c>
      <c r="D192" s="326">
        <v>8348.3247769999998</v>
      </c>
      <c r="E192" s="326">
        <v>71.900849265492823</v>
      </c>
      <c r="Y192" s="17"/>
      <c r="Z192" s="17"/>
    </row>
    <row r="193" spans="1:28">
      <c r="A193" s="231" t="s">
        <v>291</v>
      </c>
      <c r="B193" s="326">
        <v>1923.411599</v>
      </c>
      <c r="C193" s="326">
        <v>20.244655704548531</v>
      </c>
      <c r="D193" s="326">
        <v>3124.1551140000001</v>
      </c>
      <c r="E193" s="326">
        <v>26.907123516875668</v>
      </c>
      <c r="Y193" s="17"/>
      <c r="Z193" s="17"/>
    </row>
    <row r="194" spans="1:28">
      <c r="A194" s="234" t="s">
        <v>292</v>
      </c>
      <c r="B194" s="327">
        <v>98.923882000000006</v>
      </c>
      <c r="C194" s="327">
        <v>1.0412123609364725</v>
      </c>
      <c r="D194" s="327">
        <v>138.40490700000001</v>
      </c>
      <c r="E194" s="327">
        <v>1.1920272176315156</v>
      </c>
      <c r="Y194" s="17"/>
      <c r="Z194" s="17"/>
    </row>
    <row r="195" spans="1:28">
      <c r="A195" s="7" t="s">
        <v>279</v>
      </c>
      <c r="B195" s="276"/>
      <c r="C195" s="276"/>
      <c r="D195" s="276"/>
      <c r="E195" s="276"/>
      <c r="F195" s="276"/>
      <c r="G195" s="276"/>
    </row>
    <row r="196" spans="1:28">
      <c r="A196" s="7"/>
      <c r="B196" s="276"/>
      <c r="C196" s="276"/>
      <c r="D196" s="276"/>
      <c r="E196" s="276"/>
      <c r="F196" s="276"/>
      <c r="G196" s="276"/>
    </row>
    <row r="197" spans="1:28">
      <c r="A197" s="2474"/>
      <c r="B197" s="2474"/>
      <c r="C197" s="2474"/>
      <c r="D197" s="2474"/>
      <c r="E197" s="2474"/>
      <c r="F197" s="276"/>
      <c r="G197" s="276"/>
    </row>
    <row r="198" spans="1:28">
      <c r="A198" s="2475" t="s">
        <v>930</v>
      </c>
      <c r="B198" s="2475"/>
      <c r="C198" s="2475"/>
      <c r="D198" s="2475"/>
      <c r="E198" s="2475"/>
    </row>
    <row r="199" spans="1:28">
      <c r="A199" s="2475"/>
      <c r="B199" s="2475"/>
      <c r="C199" s="2475"/>
      <c r="D199" s="2475"/>
      <c r="E199" s="2475"/>
    </row>
    <row r="200" spans="1:28">
      <c r="A200" s="2475"/>
      <c r="B200" s="2475"/>
      <c r="C200" s="2475"/>
      <c r="D200" s="2475"/>
      <c r="E200" s="2475"/>
    </row>
    <row r="201" spans="1:28">
      <c r="A201" s="2475"/>
      <c r="B201" s="2475"/>
      <c r="C201" s="2475"/>
      <c r="D201" s="2475"/>
      <c r="E201" s="2475"/>
    </row>
    <row r="202" spans="1:28">
      <c r="A202" s="2475"/>
      <c r="B202" s="2475"/>
      <c r="C202" s="2475"/>
      <c r="D202" s="2475"/>
      <c r="E202" s="2475"/>
    </row>
    <row r="203" spans="1:28">
      <c r="A203" s="2475"/>
      <c r="B203" s="2475"/>
      <c r="C203" s="2475"/>
      <c r="D203" s="2475"/>
      <c r="E203" s="2475"/>
    </row>
    <row r="204" spans="1:28">
      <c r="A204" s="2475"/>
      <c r="B204" s="2475"/>
      <c r="C204" s="2475"/>
      <c r="D204" s="2475"/>
      <c r="E204" s="2475"/>
    </row>
    <row r="205" spans="1:28">
      <c r="A205" s="2475"/>
      <c r="B205" s="2475"/>
      <c r="C205" s="2475"/>
      <c r="D205" s="2475"/>
      <c r="E205" s="2475"/>
    </row>
    <row r="206" spans="1:28">
      <c r="A206" s="2475"/>
      <c r="B206" s="2475"/>
      <c r="C206" s="2475"/>
      <c r="D206" s="2475"/>
      <c r="E206" s="2475"/>
    </row>
    <row r="207" spans="1:28">
      <c r="A207" s="2475"/>
      <c r="B207" s="2475"/>
      <c r="C207" s="2475"/>
      <c r="D207" s="2475"/>
      <c r="E207" s="2475"/>
      <c r="AA207" s="58"/>
      <c r="AB207" s="58"/>
    </row>
    <row r="208" spans="1:28" ht="39" customHeight="1">
      <c r="A208" s="2475"/>
      <c r="B208" s="2475"/>
      <c r="C208" s="2475"/>
      <c r="D208" s="2475"/>
      <c r="E208" s="2475"/>
      <c r="F208" s="17"/>
      <c r="G208" s="17"/>
      <c r="H208" s="17"/>
    </row>
    <row r="209" spans="1:26" hidden="1">
      <c r="A209" s="2475"/>
      <c r="B209" s="2475"/>
      <c r="C209" s="2475"/>
      <c r="D209" s="2475"/>
      <c r="E209" s="2475"/>
    </row>
    <row r="210" spans="1:26" hidden="1">
      <c r="A210" s="2475"/>
      <c r="B210" s="2475"/>
      <c r="C210" s="2475"/>
      <c r="D210" s="2475"/>
      <c r="E210" s="2475"/>
      <c r="F210" s="227"/>
      <c r="G210" s="227"/>
    </row>
    <row r="211" spans="1:26">
      <c r="A211" s="7"/>
      <c r="B211" s="276"/>
      <c r="C211" s="276"/>
      <c r="D211" s="276"/>
      <c r="E211" s="276"/>
    </row>
    <row r="212" spans="1:26">
      <c r="A212" s="2474" t="s">
        <v>293</v>
      </c>
      <c r="B212" s="2474"/>
      <c r="C212" s="2474"/>
      <c r="D212" s="2474"/>
      <c r="E212" s="2474"/>
    </row>
    <row r="213" spans="1:26">
      <c r="A213" s="263" t="s">
        <v>294</v>
      </c>
      <c r="B213" s="110"/>
      <c r="C213" s="110"/>
      <c r="D213" s="7"/>
      <c r="E213" s="7"/>
    </row>
    <row r="214" spans="1:26">
      <c r="A214" s="2472" t="s">
        <v>295</v>
      </c>
      <c r="B214" s="2476">
        <v>2009</v>
      </c>
      <c r="C214" s="2476">
        <v>2008</v>
      </c>
      <c r="D214" s="2476">
        <v>2010</v>
      </c>
      <c r="E214" s="2476"/>
      <c r="Y214" s="17"/>
      <c r="Z214" s="17"/>
    </row>
    <row r="215" spans="1:26">
      <c r="A215" s="2473"/>
      <c r="B215" s="170" t="s">
        <v>320</v>
      </c>
      <c r="C215" s="170" t="s">
        <v>267</v>
      </c>
      <c r="D215" s="170" t="s">
        <v>320</v>
      </c>
      <c r="E215" s="170" t="s">
        <v>267</v>
      </c>
      <c r="Y215" s="17"/>
      <c r="Z215" s="17"/>
    </row>
    <row r="216" spans="1:26">
      <c r="A216" s="145" t="s">
        <v>14</v>
      </c>
      <c r="B216" s="685">
        <v>712994</v>
      </c>
      <c r="C216" s="686">
        <v>100</v>
      </c>
      <c r="D216" s="685">
        <v>744525</v>
      </c>
      <c r="E216" s="686">
        <v>100</v>
      </c>
      <c r="F216" s="17"/>
      <c r="Y216" s="17"/>
      <c r="Z216" s="17"/>
    </row>
    <row r="217" spans="1:26">
      <c r="A217" s="3" t="s">
        <v>297</v>
      </c>
      <c r="B217" s="256">
        <v>269891</v>
      </c>
      <c r="C217" s="687">
        <v>37.85319371551514</v>
      </c>
      <c r="D217" s="256">
        <v>265287</v>
      </c>
      <c r="E217" s="687">
        <v>35.631711493905513</v>
      </c>
      <c r="Y217" s="17"/>
      <c r="Z217" s="17"/>
    </row>
    <row r="218" spans="1:26">
      <c r="A218" s="3" t="s">
        <v>298</v>
      </c>
      <c r="B218" s="256">
        <v>113153</v>
      </c>
      <c r="C218" s="687">
        <v>15.870119524147469</v>
      </c>
      <c r="D218" s="256">
        <v>100294</v>
      </c>
      <c r="E218" s="687">
        <v>13.470870689365702</v>
      </c>
      <c r="Y218" s="17"/>
      <c r="Z218" s="17"/>
    </row>
    <row r="219" spans="1:26">
      <c r="A219" s="3" t="s">
        <v>299</v>
      </c>
      <c r="B219" s="256">
        <v>97278</v>
      </c>
      <c r="C219" s="687">
        <v>13.643593073714506</v>
      </c>
      <c r="D219" s="256">
        <v>100174</v>
      </c>
      <c r="E219" s="687">
        <v>13.45475303045566</v>
      </c>
      <c r="Y219" s="17"/>
      <c r="Z219" s="17"/>
    </row>
    <row r="220" spans="1:26">
      <c r="A220" s="3" t="s">
        <v>300</v>
      </c>
      <c r="B220" s="256">
        <v>74534</v>
      </c>
      <c r="C220" s="687">
        <v>10.453664406713099</v>
      </c>
      <c r="D220" s="256">
        <v>101311</v>
      </c>
      <c r="E220" s="687">
        <v>13.607467848628321</v>
      </c>
      <c r="Y220" s="17"/>
      <c r="Z220" s="17"/>
    </row>
    <row r="221" spans="1:26">
      <c r="A221" s="3" t="s">
        <v>301</v>
      </c>
      <c r="B221" s="256">
        <v>42116</v>
      </c>
      <c r="C221" s="687">
        <v>5.9069220778856488</v>
      </c>
      <c r="D221" s="256">
        <v>45467</v>
      </c>
      <c r="E221" s="687">
        <v>6.106846647191162</v>
      </c>
      <c r="Y221" s="17"/>
      <c r="Z221" s="17"/>
    </row>
    <row r="222" spans="1:26">
      <c r="A222" s="3" t="s">
        <v>302</v>
      </c>
      <c r="B222" s="256">
        <v>24224</v>
      </c>
      <c r="C222" s="687">
        <v>3.3975040463173602</v>
      </c>
      <c r="D222" s="256">
        <v>40394</v>
      </c>
      <c r="E222" s="687">
        <v>5.4254726167690812</v>
      </c>
      <c r="Y222" s="17"/>
      <c r="Z222" s="17"/>
    </row>
    <row r="223" spans="1:26">
      <c r="A223" s="3" t="s">
        <v>270</v>
      </c>
      <c r="B223" s="256">
        <v>16694</v>
      </c>
      <c r="C223" s="687">
        <v>2.3413941772301028</v>
      </c>
      <c r="D223" s="256">
        <v>12994</v>
      </c>
      <c r="E223" s="687">
        <v>1.7452738323091903</v>
      </c>
      <c r="Y223" s="17"/>
      <c r="Z223" s="17"/>
    </row>
    <row r="224" spans="1:26">
      <c r="A224" s="3" t="s">
        <v>303</v>
      </c>
      <c r="B224" s="256">
        <v>14833</v>
      </c>
      <c r="C224" s="687">
        <v>2.0803821631037569</v>
      </c>
      <c r="D224" s="256">
        <v>15369</v>
      </c>
      <c r="E224" s="687">
        <v>2.0642691649037976</v>
      </c>
      <c r="Y224" s="17"/>
      <c r="Z224" s="17"/>
    </row>
    <row r="225" spans="1:26">
      <c r="A225" s="3" t="s">
        <v>304</v>
      </c>
      <c r="B225" s="256">
        <v>13485</v>
      </c>
      <c r="C225" s="687">
        <v>1.8913202635646305</v>
      </c>
      <c r="D225" s="256">
        <v>16005</v>
      </c>
      <c r="E225" s="687">
        <v>2.1496927571270272</v>
      </c>
      <c r="Y225" s="17"/>
      <c r="Z225" s="17"/>
    </row>
    <row r="226" spans="1:26">
      <c r="A226" s="3" t="s">
        <v>305</v>
      </c>
      <c r="B226" s="256">
        <v>11698</v>
      </c>
      <c r="C226" s="687">
        <v>1.6406870184040818</v>
      </c>
      <c r="D226" s="256">
        <v>11265</v>
      </c>
      <c r="E226" s="687">
        <v>1.5130452301803163</v>
      </c>
      <c r="Y226" s="17"/>
      <c r="Z226" s="17"/>
    </row>
    <row r="227" spans="1:26">
      <c r="A227" s="3" t="s">
        <v>306</v>
      </c>
      <c r="B227" s="256">
        <v>8794</v>
      </c>
      <c r="C227" s="687">
        <v>1.2333904633138568</v>
      </c>
      <c r="D227" s="256">
        <v>14949</v>
      </c>
      <c r="E227" s="687">
        <v>2.0078573587186463</v>
      </c>
      <c r="Y227" s="17"/>
      <c r="Z227" s="17"/>
    </row>
    <row r="228" spans="1:26">
      <c r="A228" s="3" t="s">
        <v>307</v>
      </c>
      <c r="B228" s="256">
        <v>985</v>
      </c>
      <c r="C228" s="687">
        <v>0.1381498301528484</v>
      </c>
      <c r="D228" s="256">
        <v>0</v>
      </c>
      <c r="E228" s="687">
        <v>0</v>
      </c>
      <c r="Y228" s="17"/>
      <c r="Z228" s="17"/>
    </row>
    <row r="229" spans="1:26">
      <c r="A229" s="3" t="s">
        <v>308</v>
      </c>
      <c r="B229" s="256">
        <v>3019</v>
      </c>
      <c r="C229" s="687">
        <v>0.4234257230776135</v>
      </c>
      <c r="D229" s="256">
        <v>6266</v>
      </c>
      <c r="E229" s="687">
        <v>0.84161042275276188</v>
      </c>
      <c r="Y229" s="17"/>
      <c r="Z229" s="17"/>
    </row>
    <row r="230" spans="1:26">
      <c r="A230" s="3" t="s">
        <v>309</v>
      </c>
      <c r="B230" s="256">
        <v>13483</v>
      </c>
      <c r="C230" s="687">
        <v>1.8910397562952843</v>
      </c>
      <c r="D230" s="256">
        <v>0</v>
      </c>
      <c r="E230" s="687">
        <v>0</v>
      </c>
      <c r="Y230" s="17"/>
      <c r="Z230" s="17"/>
    </row>
    <row r="231" spans="1:26">
      <c r="A231" s="3" t="s">
        <v>310</v>
      </c>
      <c r="B231" s="256">
        <v>3254</v>
      </c>
      <c r="C231" s="687">
        <v>0.45638532722575503</v>
      </c>
      <c r="D231" s="256">
        <v>4172</v>
      </c>
      <c r="E231" s="687">
        <v>0.56035727477250596</v>
      </c>
      <c r="Y231" s="17"/>
      <c r="Z231" s="17"/>
    </row>
    <row r="232" spans="1:26">
      <c r="A232" s="3" t="s">
        <v>311</v>
      </c>
      <c r="B232" s="256">
        <v>2493</v>
      </c>
      <c r="C232" s="687">
        <v>0.34965231123964574</v>
      </c>
      <c r="D232" s="256">
        <v>749</v>
      </c>
      <c r="E232" s="687">
        <v>0.10060105436352036</v>
      </c>
      <c r="Y232" s="17"/>
      <c r="Z232" s="17"/>
    </row>
    <row r="233" spans="1:26">
      <c r="A233" s="3" t="s">
        <v>312</v>
      </c>
      <c r="B233" s="256">
        <v>2369</v>
      </c>
      <c r="C233" s="687">
        <v>0.33226086054020088</v>
      </c>
      <c r="D233" s="256">
        <v>6328</v>
      </c>
      <c r="E233" s="687">
        <v>0.84993787985628422</v>
      </c>
      <c r="Y233" s="17"/>
      <c r="Z233" s="17"/>
    </row>
    <row r="234" spans="1:26">
      <c r="A234" s="3" t="s">
        <v>313</v>
      </c>
      <c r="B234" s="256">
        <v>0</v>
      </c>
      <c r="C234" s="687">
        <v>0</v>
      </c>
      <c r="D234" s="256">
        <v>285</v>
      </c>
      <c r="E234" s="687">
        <v>3.8279439911352874E-2</v>
      </c>
      <c r="Y234" s="17"/>
      <c r="Z234" s="17"/>
    </row>
    <row r="235" spans="1:26">
      <c r="A235" s="3" t="s">
        <v>314</v>
      </c>
      <c r="B235" s="256">
        <v>0</v>
      </c>
      <c r="C235" s="687">
        <v>0</v>
      </c>
      <c r="D235" s="256">
        <v>0</v>
      </c>
      <c r="E235" s="687">
        <v>0</v>
      </c>
      <c r="Y235" s="17"/>
      <c r="Z235" s="17"/>
    </row>
    <row r="236" spans="1:26">
      <c r="A236" s="3" t="s">
        <v>315</v>
      </c>
      <c r="B236" s="256">
        <v>0</v>
      </c>
      <c r="C236" s="687">
        <v>0</v>
      </c>
      <c r="D236" s="256">
        <v>0</v>
      </c>
      <c r="E236" s="687">
        <v>0</v>
      </c>
      <c r="Y236" s="17"/>
      <c r="Z236" s="17"/>
    </row>
    <row r="237" spans="1:26">
      <c r="A237" s="3" t="s">
        <v>316</v>
      </c>
      <c r="B237" s="256">
        <v>500</v>
      </c>
      <c r="C237" s="687">
        <v>7.0126817336471275E-2</v>
      </c>
      <c r="D237" s="256">
        <v>1035</v>
      </c>
      <c r="E237" s="687">
        <v>0.13901480809912359</v>
      </c>
      <c r="Y237" s="17"/>
      <c r="Z237" s="17"/>
    </row>
    <row r="238" spans="1:26">
      <c r="A238" s="65" t="s">
        <v>273</v>
      </c>
      <c r="B238" s="46">
        <v>191</v>
      </c>
      <c r="C238" s="84">
        <v>2.6788444222532026E-2</v>
      </c>
      <c r="D238" s="46">
        <v>2181</v>
      </c>
      <c r="E238" s="84">
        <v>0.29293845069003727</v>
      </c>
      <c r="Y238" s="17"/>
      <c r="Z238" s="17"/>
    </row>
    <row r="239" spans="1:26">
      <c r="A239" s="228" t="s">
        <v>317</v>
      </c>
      <c r="B239" s="228"/>
      <c r="C239" s="228"/>
      <c r="D239" s="228"/>
      <c r="E239" s="228"/>
      <c r="F239" s="572"/>
      <c r="G239" s="572"/>
    </row>
    <row r="240" spans="1:26">
      <c r="F240" s="572"/>
      <c r="G240" s="17"/>
    </row>
    <row r="241" spans="1:26">
      <c r="A241" s="2477" t="s">
        <v>318</v>
      </c>
      <c r="B241" s="2477"/>
      <c r="C241" s="2477"/>
      <c r="D241" s="2477"/>
      <c r="E241" s="2477"/>
      <c r="F241" s="572"/>
      <c r="G241" s="17"/>
    </row>
    <row r="242" spans="1:26">
      <c r="A242" s="264" t="s">
        <v>319</v>
      </c>
      <c r="B242" s="110"/>
      <c r="C242" s="110"/>
      <c r="D242" s="110"/>
      <c r="E242" s="7"/>
      <c r="F242" s="7"/>
      <c r="G242" s="7"/>
    </row>
    <row r="243" spans="1:26">
      <c r="A243" s="2472" t="s">
        <v>295</v>
      </c>
      <c r="B243" s="2478">
        <v>2009</v>
      </c>
      <c r="C243" s="2478"/>
      <c r="D243" s="2479">
        <v>2010</v>
      </c>
      <c r="E243" s="2479"/>
      <c r="F243" s="2480"/>
      <c r="G243" s="2480"/>
      <c r="J243" s="124"/>
      <c r="Y243" s="17"/>
      <c r="Z243" s="17"/>
    </row>
    <row r="244" spans="1:26">
      <c r="A244" s="2473"/>
      <c r="B244" s="569" t="s">
        <v>320</v>
      </c>
      <c r="C244" s="570" t="s">
        <v>267</v>
      </c>
      <c r="D244" s="569" t="s">
        <v>320</v>
      </c>
      <c r="E244" s="570" t="s">
        <v>267</v>
      </c>
      <c r="F244" s="328"/>
      <c r="G244" s="329"/>
      <c r="Y244" s="17"/>
      <c r="Z244" s="17"/>
    </row>
    <row r="245" spans="1:26">
      <c r="A245" s="145" t="s">
        <v>931</v>
      </c>
      <c r="B245" s="685">
        <v>7391232.8739999998</v>
      </c>
      <c r="C245" s="686">
        <v>100</v>
      </c>
      <c r="D245" s="685">
        <v>8288700.0329999998</v>
      </c>
      <c r="E245" s="686">
        <v>100</v>
      </c>
      <c r="F245" s="328"/>
      <c r="G245" s="329"/>
      <c r="Y245" s="17"/>
      <c r="Z245" s="17"/>
    </row>
    <row r="246" spans="1:26">
      <c r="A246" s="3" t="s">
        <v>307</v>
      </c>
      <c r="B246" s="256">
        <v>868476.17650000006</v>
      </c>
      <c r="C246" s="687">
        <v>11.750085422893687</v>
      </c>
      <c r="D246" s="256">
        <v>1622369.0069999998</v>
      </c>
      <c r="E246" s="687">
        <v>19.573262399903761</v>
      </c>
      <c r="F246" s="328"/>
      <c r="G246" s="329"/>
      <c r="Y246" s="17"/>
      <c r="Z246" s="17"/>
    </row>
    <row r="247" spans="1:26">
      <c r="A247" s="3" t="s">
        <v>297</v>
      </c>
      <c r="B247" s="256">
        <v>1316843.6530000002</v>
      </c>
      <c r="C247" s="687">
        <v>17.81629229451336</v>
      </c>
      <c r="D247" s="256">
        <v>1523784.28</v>
      </c>
      <c r="E247" s="687">
        <v>18.383875323432157</v>
      </c>
      <c r="F247" s="328"/>
      <c r="G247" s="329"/>
      <c r="Y247" s="17"/>
      <c r="Z247" s="17"/>
    </row>
    <row r="248" spans="1:26">
      <c r="A248" s="3" t="s">
        <v>298</v>
      </c>
      <c r="B248" s="256">
        <v>1017364.8329999999</v>
      </c>
      <c r="C248" s="687">
        <v>13.764480842956051</v>
      </c>
      <c r="D248" s="256">
        <v>1297917.868</v>
      </c>
      <c r="E248" s="687">
        <v>15.658883333123031</v>
      </c>
      <c r="F248" s="328"/>
      <c r="G248" s="329"/>
      <c r="Y248" s="17"/>
      <c r="Z248" s="17"/>
    </row>
    <row r="249" spans="1:26">
      <c r="A249" s="3" t="s">
        <v>719</v>
      </c>
      <c r="B249" s="256">
        <v>1235136.8625</v>
      </c>
      <c r="C249" s="687">
        <v>16.710836792124596</v>
      </c>
      <c r="D249" s="256">
        <v>1122807.696</v>
      </c>
      <c r="E249" s="687">
        <v>13.546245991889425</v>
      </c>
      <c r="F249" s="328"/>
      <c r="G249" s="329"/>
      <c r="Y249" s="17"/>
      <c r="Z249" s="17"/>
    </row>
    <row r="250" spans="1:26">
      <c r="A250" s="3" t="s">
        <v>303</v>
      </c>
      <c r="B250" s="256">
        <v>761775.82</v>
      </c>
      <c r="C250" s="687">
        <v>10.306478404701391</v>
      </c>
      <c r="D250" s="256">
        <v>913315.81600000011</v>
      </c>
      <c r="E250" s="687">
        <v>11.018806475850182</v>
      </c>
      <c r="F250" s="328"/>
      <c r="G250" s="329"/>
      <c r="Y250" s="17"/>
      <c r="Z250" s="17"/>
    </row>
    <row r="251" spans="1:26">
      <c r="A251" s="3" t="s">
        <v>536</v>
      </c>
      <c r="B251" s="256">
        <v>365107.20900000003</v>
      </c>
      <c r="C251" s="687">
        <v>4.9397335359887089</v>
      </c>
      <c r="D251" s="256">
        <v>276469.304</v>
      </c>
      <c r="E251" s="687">
        <v>3.3354965543364599</v>
      </c>
      <c r="F251" s="328"/>
      <c r="G251" s="329"/>
      <c r="Y251" s="17"/>
      <c r="Z251" s="17"/>
    </row>
    <row r="252" spans="1:26">
      <c r="A252" s="3" t="s">
        <v>300</v>
      </c>
      <c r="B252" s="256">
        <v>97602.44</v>
      </c>
      <c r="C252" s="687">
        <v>1.3205163693777564</v>
      </c>
      <c r="D252" s="256">
        <v>262991.97699999996</v>
      </c>
      <c r="E252" s="687">
        <v>3.1728977517939327</v>
      </c>
      <c r="F252" s="328"/>
      <c r="G252" s="329"/>
      <c r="Y252" s="17"/>
      <c r="Z252" s="17"/>
    </row>
    <row r="253" spans="1:26">
      <c r="A253" s="3" t="s">
        <v>282</v>
      </c>
      <c r="B253" s="256">
        <v>0</v>
      </c>
      <c r="C253" s="687">
        <v>0</v>
      </c>
      <c r="D253" s="256">
        <v>237024.33799999999</v>
      </c>
      <c r="E253" s="687">
        <v>2.8596081056900275</v>
      </c>
      <c r="F253" s="328"/>
      <c r="G253" s="329"/>
      <c r="Y253" s="17"/>
      <c r="Z253" s="17"/>
    </row>
    <row r="254" spans="1:26">
      <c r="A254" s="3" t="s">
        <v>316</v>
      </c>
      <c r="B254" s="256">
        <v>203774.88100000002</v>
      </c>
      <c r="C254" s="687">
        <v>2.7569809323261221</v>
      </c>
      <c r="D254" s="256">
        <v>155050.285</v>
      </c>
      <c r="E254" s="687">
        <v>1.8706224665230327</v>
      </c>
      <c r="F254" s="328"/>
      <c r="G254" s="329"/>
      <c r="Y254" s="17"/>
      <c r="Z254" s="17"/>
    </row>
    <row r="255" spans="1:26">
      <c r="A255" s="3" t="s">
        <v>301</v>
      </c>
      <c r="B255" s="256">
        <v>259490.85700000002</v>
      </c>
      <c r="C255" s="687">
        <v>3.5107926028525784</v>
      </c>
      <c r="D255" s="256">
        <v>141871.04199999999</v>
      </c>
      <c r="E255" s="687">
        <v>1.711619933586273</v>
      </c>
      <c r="F255" s="328"/>
      <c r="G255" s="329"/>
      <c r="Y255" s="17"/>
      <c r="Z255" s="17"/>
    </row>
    <row r="256" spans="1:26">
      <c r="A256" s="3" t="s">
        <v>305</v>
      </c>
      <c r="B256" s="256">
        <v>281671.43100000004</v>
      </c>
      <c r="C256" s="687">
        <v>3.8108856235720876</v>
      </c>
      <c r="D256" s="256">
        <v>134929.731</v>
      </c>
      <c r="E256" s="687">
        <v>1.6278756676294355</v>
      </c>
      <c r="F256" s="328"/>
      <c r="G256" s="329"/>
      <c r="Y256" s="17"/>
      <c r="Z256" s="17"/>
    </row>
    <row r="257" spans="1:26">
      <c r="A257" s="3" t="s">
        <v>721</v>
      </c>
      <c r="B257" s="256">
        <v>37483.760999999999</v>
      </c>
      <c r="C257" s="687">
        <v>0.50713814107868138</v>
      </c>
      <c r="D257" s="256">
        <v>124984.33900000001</v>
      </c>
      <c r="E257" s="687">
        <v>1.5078883118269073</v>
      </c>
      <c r="F257" s="328"/>
      <c r="G257" s="329"/>
      <c r="Y257" s="17"/>
      <c r="Z257" s="17"/>
    </row>
    <row r="258" spans="1:26">
      <c r="A258" s="3" t="s">
        <v>312</v>
      </c>
      <c r="B258" s="256">
        <v>77612.364999999991</v>
      </c>
      <c r="C258" s="687">
        <v>1.0500597981835418</v>
      </c>
      <c r="D258" s="256">
        <v>112417.745</v>
      </c>
      <c r="E258" s="687">
        <v>1.3562771550717065</v>
      </c>
      <c r="F258" s="124"/>
      <c r="G258" s="688"/>
      <c r="Y258" s="17"/>
      <c r="Z258" s="17"/>
    </row>
    <row r="259" spans="1:26">
      <c r="A259" s="3" t="s">
        <v>299</v>
      </c>
      <c r="B259" s="256">
        <v>0</v>
      </c>
      <c r="C259" s="687">
        <v>0</v>
      </c>
      <c r="D259" s="256">
        <v>95846.083000000013</v>
      </c>
      <c r="E259" s="687">
        <v>1.1563463826463223</v>
      </c>
      <c r="F259" s="124"/>
      <c r="G259" s="688"/>
      <c r="Y259" s="17"/>
      <c r="Z259" s="17"/>
    </row>
    <row r="260" spans="1:26">
      <c r="A260" s="3" t="s">
        <v>269</v>
      </c>
      <c r="B260" s="256">
        <v>0</v>
      </c>
      <c r="C260" s="687">
        <v>0</v>
      </c>
      <c r="D260" s="256">
        <v>64889.401999999987</v>
      </c>
      <c r="E260" s="687">
        <v>0.78286585039456447</v>
      </c>
      <c r="F260" s="124"/>
      <c r="G260" s="688"/>
      <c r="Y260" s="17"/>
      <c r="Z260" s="17"/>
    </row>
    <row r="261" spans="1:26">
      <c r="A261" s="3" t="s">
        <v>720</v>
      </c>
      <c r="B261" s="256">
        <v>43123.733</v>
      </c>
      <c r="C261" s="687">
        <v>0.58344438248854991</v>
      </c>
      <c r="D261" s="256">
        <v>41902.366000000002</v>
      </c>
      <c r="E261" s="687">
        <v>0.50553604103385463</v>
      </c>
      <c r="F261" s="124"/>
      <c r="G261" s="688"/>
      <c r="Y261" s="17"/>
      <c r="Z261" s="17"/>
    </row>
    <row r="262" spans="1:26" ht="13.5" customHeight="1">
      <c r="A262" s="3" t="s">
        <v>314</v>
      </c>
      <c r="B262" s="256">
        <v>0</v>
      </c>
      <c r="C262" s="687">
        <v>0</v>
      </c>
      <c r="D262" s="256">
        <v>39787.294000000002</v>
      </c>
      <c r="E262" s="687">
        <v>0.48001850521304779</v>
      </c>
      <c r="F262" s="124"/>
      <c r="G262" s="688"/>
      <c r="Y262" s="17"/>
      <c r="Z262" s="17"/>
    </row>
    <row r="263" spans="1:26">
      <c r="A263" s="3" t="s">
        <v>304</v>
      </c>
      <c r="B263" s="256">
        <v>192011.02799999999</v>
      </c>
      <c r="C263" s="687">
        <v>2.5978213820786729</v>
      </c>
      <c r="D263" s="256">
        <v>39014.303999999996</v>
      </c>
      <c r="E263" s="687">
        <v>0.47069267610929838</v>
      </c>
      <c r="F263" s="124"/>
      <c r="G263" s="688"/>
      <c r="Y263" s="17"/>
      <c r="Z263" s="17"/>
    </row>
    <row r="264" spans="1:26">
      <c r="A264" s="3" t="s">
        <v>723</v>
      </c>
      <c r="B264" s="256">
        <v>27330.069</v>
      </c>
      <c r="C264" s="687">
        <v>0.36976333266590022</v>
      </c>
      <c r="D264" s="256">
        <v>33327.156000000003</v>
      </c>
      <c r="E264" s="687">
        <v>0.40207940771548972</v>
      </c>
      <c r="F264" s="124"/>
      <c r="G264" s="688"/>
      <c r="Y264" s="17"/>
      <c r="Z264" s="17"/>
    </row>
    <row r="265" spans="1:26" s="58" customFormat="1">
      <c r="A265" s="3" t="s">
        <v>281</v>
      </c>
      <c r="B265" s="256">
        <v>165482.69200000001</v>
      </c>
      <c r="C265" s="687">
        <v>2.2389051301862692</v>
      </c>
      <c r="D265" s="256">
        <v>27000</v>
      </c>
      <c r="E265" s="687">
        <v>0.32574468725498879</v>
      </c>
      <c r="F265" s="124"/>
      <c r="G265" s="688"/>
      <c r="Y265" s="17"/>
      <c r="Z265" s="17"/>
    </row>
    <row r="266" spans="1:26" s="58" customFormat="1">
      <c r="A266" s="3" t="s">
        <v>722</v>
      </c>
      <c r="B266" s="256">
        <v>31453.297999999999</v>
      </c>
      <c r="C266" s="687">
        <v>0.42554873505126151</v>
      </c>
      <c r="D266" s="256">
        <v>21000</v>
      </c>
      <c r="E266" s="687">
        <v>0.25335697897610238</v>
      </c>
      <c r="F266" s="124"/>
      <c r="G266" s="688"/>
      <c r="Y266" s="17"/>
      <c r="Z266" s="17"/>
    </row>
    <row r="267" spans="1:26" s="58" customFormat="1">
      <c r="A267" s="3" t="s">
        <v>310</v>
      </c>
      <c r="B267" s="256">
        <v>32952.745999999999</v>
      </c>
      <c r="C267" s="687">
        <v>0.44583558063658435</v>
      </c>
      <c r="D267" s="256">
        <v>0</v>
      </c>
      <c r="E267" s="687">
        <v>0</v>
      </c>
      <c r="F267" s="124"/>
      <c r="G267" s="688"/>
      <c r="Y267" s="17"/>
      <c r="Z267" s="17"/>
    </row>
    <row r="268" spans="1:26" s="58" customFormat="1">
      <c r="A268" s="3" t="s">
        <v>714</v>
      </c>
      <c r="B268" s="256">
        <v>103071.383</v>
      </c>
      <c r="C268" s="687">
        <v>1.3945086666471065</v>
      </c>
      <c r="D268" s="256">
        <v>0</v>
      </c>
      <c r="E268" s="687">
        <v>0</v>
      </c>
      <c r="F268" s="124"/>
      <c r="G268" s="688"/>
      <c r="Y268" s="17"/>
      <c r="Z268" s="17"/>
    </row>
    <row r="269" spans="1:26" s="58" customFormat="1">
      <c r="A269" s="3" t="s">
        <v>321</v>
      </c>
      <c r="B269" s="256">
        <v>52482.777000000002</v>
      </c>
      <c r="C269" s="687">
        <v>0.71006796693712182</v>
      </c>
      <c r="D269" s="256">
        <v>0</v>
      </c>
      <c r="E269" s="687">
        <v>0</v>
      </c>
      <c r="F269" s="124"/>
      <c r="G269" s="688"/>
      <c r="Y269" s="17"/>
      <c r="Z269" s="17"/>
    </row>
    <row r="270" spans="1:26" s="58" customFormat="1">
      <c r="A270" s="3" t="s">
        <v>932</v>
      </c>
      <c r="B270" s="256">
        <v>62974.994999999995</v>
      </c>
      <c r="C270" s="687">
        <v>0.85202287728649362</v>
      </c>
      <c r="D270" s="256">
        <v>0</v>
      </c>
      <c r="E270" s="687">
        <v>0</v>
      </c>
      <c r="F270" s="124"/>
      <c r="G270" s="688"/>
      <c r="Y270" s="17"/>
      <c r="Z270" s="17"/>
    </row>
    <row r="271" spans="1:26" s="58" customFormat="1">
      <c r="A271" s="3" t="s">
        <v>311</v>
      </c>
      <c r="B271" s="256">
        <v>15344.316000000001</v>
      </c>
      <c r="C271" s="687">
        <v>0.20760157691657113</v>
      </c>
      <c r="D271" s="256">
        <v>0</v>
      </c>
      <c r="E271" s="687">
        <v>0</v>
      </c>
      <c r="F271" s="124"/>
      <c r="G271" s="688"/>
      <c r="Y271" s="17"/>
      <c r="Z271" s="17"/>
    </row>
    <row r="272" spans="1:26" s="58" customFormat="1">
      <c r="A272" s="65" t="s">
        <v>422</v>
      </c>
      <c r="B272" s="46">
        <v>142665.54800000001</v>
      </c>
      <c r="C272" s="84">
        <v>1.9301996085369182</v>
      </c>
      <c r="D272" s="46">
        <v>0</v>
      </c>
      <c r="E272" s="84">
        <v>0</v>
      </c>
      <c r="F272" s="124"/>
      <c r="G272" s="688"/>
      <c r="Y272" s="17"/>
      <c r="Z272" s="17"/>
    </row>
    <row r="273" spans="1:26">
      <c r="A273" s="228" t="s">
        <v>317</v>
      </c>
      <c r="C273" s="330"/>
      <c r="D273" s="228"/>
      <c r="E273" s="228"/>
      <c r="F273" s="124"/>
      <c r="G273" s="688"/>
    </row>
    <row r="274" spans="1:26">
      <c r="A274" s="228"/>
      <c r="D274" s="228"/>
      <c r="E274" s="228"/>
      <c r="F274" s="124"/>
      <c r="G274" s="688"/>
    </row>
    <row r="275" spans="1:26">
      <c r="A275" s="90" t="s">
        <v>322</v>
      </c>
      <c r="B275" s="90"/>
      <c r="C275" s="90"/>
      <c r="D275" s="90"/>
      <c r="E275" s="90"/>
      <c r="F275" s="124"/>
      <c r="G275" s="688"/>
    </row>
    <row r="276" spans="1:26">
      <c r="A276" s="331" t="s">
        <v>781</v>
      </c>
      <c r="B276" s="332"/>
      <c r="C276" s="332"/>
      <c r="D276" s="332"/>
      <c r="E276" s="332"/>
      <c r="F276" s="124"/>
      <c r="G276" s="688"/>
    </row>
    <row r="277" spans="1:26">
      <c r="A277" s="169" t="s">
        <v>82</v>
      </c>
      <c r="B277" s="170"/>
      <c r="C277" s="170">
        <v>2008</v>
      </c>
      <c r="D277" s="170">
        <v>2009</v>
      </c>
      <c r="E277" s="170">
        <v>2010</v>
      </c>
      <c r="F277" s="124"/>
      <c r="G277" s="688"/>
      <c r="H277" s="333"/>
    </row>
    <row r="278" spans="1:26">
      <c r="A278" s="28" t="s">
        <v>323</v>
      </c>
      <c r="B278" s="441"/>
      <c r="C278" s="689">
        <v>322403</v>
      </c>
      <c r="D278" s="334">
        <v>310963</v>
      </c>
      <c r="E278" s="334">
        <v>312423</v>
      </c>
      <c r="F278" s="124"/>
      <c r="G278" s="688"/>
      <c r="H278" s="333"/>
      <c r="W278" s="17"/>
      <c r="X278" s="17"/>
      <c r="Y278" s="17"/>
      <c r="Z278" s="17"/>
    </row>
    <row r="279" spans="1:26">
      <c r="A279" s="198" t="s">
        <v>324</v>
      </c>
      <c r="B279" s="65"/>
      <c r="C279" s="690">
        <v>883.29589041095892</v>
      </c>
      <c r="D279" s="690">
        <v>851.95342465753424</v>
      </c>
      <c r="E279" s="690">
        <v>855.95342465753424</v>
      </c>
      <c r="F279" s="124"/>
      <c r="G279" s="688"/>
      <c r="H279" s="624"/>
    </row>
    <row r="280" spans="1:26">
      <c r="A280" s="258" t="s">
        <v>325</v>
      </c>
      <c r="B280" s="332"/>
      <c r="C280" s="332"/>
      <c r="D280" s="691"/>
      <c r="E280" s="332"/>
      <c r="F280" s="124"/>
      <c r="G280" s="688"/>
    </row>
    <row r="281" spans="1:26">
      <c r="A281" s="332"/>
      <c r="B281" s="332"/>
      <c r="C281" s="332"/>
      <c r="D281" s="332"/>
      <c r="E281" s="332"/>
      <c r="F281" s="124"/>
      <c r="G281" s="688"/>
    </row>
    <row r="282" spans="1:26">
      <c r="A282" s="2474" t="s">
        <v>326</v>
      </c>
      <c r="B282" s="2474"/>
      <c r="C282" s="2474"/>
      <c r="D282" s="2474"/>
      <c r="E282" s="2474"/>
      <c r="F282" s="124"/>
      <c r="G282" s="688"/>
    </row>
    <row r="283" spans="1:26">
      <c r="A283" s="264" t="s">
        <v>139</v>
      </c>
      <c r="B283" s="7"/>
      <c r="C283" s="7"/>
      <c r="D283" s="7"/>
      <c r="E283" s="7"/>
      <c r="F283" s="124"/>
      <c r="G283" s="688"/>
    </row>
    <row r="284" spans="1:26">
      <c r="A284" s="2472" t="s">
        <v>295</v>
      </c>
      <c r="B284" s="2478">
        <v>2009</v>
      </c>
      <c r="C284" s="2478"/>
      <c r="D284" s="2479">
        <v>2010</v>
      </c>
      <c r="E284" s="2479"/>
      <c r="G284" s="17"/>
      <c r="H284" s="17"/>
      <c r="I284" s="17"/>
    </row>
    <row r="285" spans="1:26">
      <c r="A285" s="2473"/>
      <c r="B285" s="569" t="s">
        <v>266</v>
      </c>
      <c r="C285" s="570" t="s">
        <v>267</v>
      </c>
      <c r="D285" s="569" t="s">
        <v>266</v>
      </c>
      <c r="E285" s="570" t="s">
        <v>267</v>
      </c>
      <c r="G285" s="17"/>
      <c r="H285" s="17"/>
      <c r="I285" s="17"/>
    </row>
    <row r="286" spans="1:26">
      <c r="A286" s="145" t="s">
        <v>14</v>
      </c>
      <c r="B286" s="692">
        <v>8912.2430475000001</v>
      </c>
      <c r="C286" s="686">
        <v>100</v>
      </c>
      <c r="D286" s="692">
        <v>14155.170152500001</v>
      </c>
      <c r="E286" s="686">
        <v>100</v>
      </c>
      <c r="F286" s="669"/>
      <c r="G286" s="17"/>
      <c r="H286" s="17"/>
      <c r="I286" s="17"/>
    </row>
    <row r="287" spans="1:26">
      <c r="A287" s="231" t="s">
        <v>297</v>
      </c>
      <c r="B287" s="573">
        <v>8494.1252499999991</v>
      </c>
      <c r="C287" s="687">
        <v>95.308500954568458</v>
      </c>
      <c r="D287" s="573">
        <v>12367.698297499999</v>
      </c>
      <c r="E287" s="687">
        <v>87.372304000992102</v>
      </c>
      <c r="F287" s="669"/>
      <c r="G287" s="669"/>
      <c r="H287" s="669"/>
      <c r="I287" s="17"/>
    </row>
    <row r="288" spans="1:26">
      <c r="A288" s="231" t="s">
        <v>298</v>
      </c>
      <c r="B288" s="573">
        <v>111.754175</v>
      </c>
      <c r="C288" s="687">
        <v>1.2539399386257593</v>
      </c>
      <c r="D288" s="573">
        <v>308.03828249999998</v>
      </c>
      <c r="E288" s="687">
        <v>2.1761538659116444</v>
      </c>
      <c r="G288" s="17"/>
      <c r="H288" s="17"/>
      <c r="I288" s="17"/>
    </row>
    <row r="289" spans="1:9">
      <c r="A289" s="231" t="s">
        <v>314</v>
      </c>
      <c r="B289" s="573">
        <v>0</v>
      </c>
      <c r="C289" s="687">
        <v>0</v>
      </c>
      <c r="D289" s="573">
        <v>67.412409999999994</v>
      </c>
      <c r="E289" s="687">
        <v>0.47623878253483254</v>
      </c>
      <c r="G289" s="17"/>
      <c r="H289" s="17"/>
      <c r="I289" s="17"/>
    </row>
    <row r="290" spans="1:9">
      <c r="A290" s="231" t="s">
        <v>300</v>
      </c>
      <c r="B290" s="573">
        <v>202.83217500000001</v>
      </c>
      <c r="C290" s="687">
        <v>2.2758824452941404</v>
      </c>
      <c r="D290" s="573">
        <v>0</v>
      </c>
      <c r="E290" s="687">
        <v>0</v>
      </c>
      <c r="G290" s="17"/>
      <c r="H290" s="17"/>
      <c r="I290" s="17"/>
    </row>
    <row r="291" spans="1:9">
      <c r="A291" s="231" t="s">
        <v>303</v>
      </c>
      <c r="B291" s="573">
        <v>0</v>
      </c>
      <c r="C291" s="687">
        <v>0</v>
      </c>
      <c r="D291" s="573">
        <v>796.62768249999999</v>
      </c>
      <c r="E291" s="687">
        <v>5.6278213113482387</v>
      </c>
      <c r="G291" s="17"/>
      <c r="H291" s="17"/>
      <c r="I291" s="17"/>
    </row>
    <row r="292" spans="1:9">
      <c r="A292" s="231" t="s">
        <v>537</v>
      </c>
      <c r="B292" s="573">
        <v>103.5314475</v>
      </c>
      <c r="C292" s="687">
        <v>1.1616766615116261</v>
      </c>
      <c r="D292" s="573">
        <v>0</v>
      </c>
      <c r="E292" s="687">
        <v>0</v>
      </c>
      <c r="G292" s="17"/>
      <c r="H292" s="17"/>
      <c r="I292" s="17"/>
    </row>
    <row r="293" spans="1:9">
      <c r="A293" s="234" t="s">
        <v>29</v>
      </c>
      <c r="B293" s="498">
        <v>0</v>
      </c>
      <c r="C293" s="84">
        <v>0</v>
      </c>
      <c r="D293" s="498">
        <v>615.39347999999995</v>
      </c>
      <c r="E293" s="84">
        <v>4.3474820392131619</v>
      </c>
      <c r="G293" s="17"/>
      <c r="H293" s="17"/>
      <c r="I293" s="17"/>
    </row>
    <row r="294" spans="1:9">
      <c r="A294" s="228" t="s">
        <v>317</v>
      </c>
      <c r="B294" s="228"/>
      <c r="C294" s="228"/>
      <c r="D294" s="228"/>
      <c r="E294" s="228"/>
    </row>
    <row r="296" spans="1:9">
      <c r="A296" s="2466" t="s">
        <v>328</v>
      </c>
      <c r="B296" s="2466"/>
      <c r="C296" s="2466"/>
      <c r="D296" s="2466"/>
      <c r="E296" s="2466"/>
    </row>
    <row r="297" spans="1:9">
      <c r="A297" s="263" t="s">
        <v>139</v>
      </c>
      <c r="B297" s="110"/>
      <c r="C297" s="110"/>
      <c r="D297" s="110"/>
      <c r="E297" s="110"/>
    </row>
    <row r="298" spans="1:9">
      <c r="A298" s="2472" t="s">
        <v>329</v>
      </c>
      <c r="B298" s="2471">
        <v>2009</v>
      </c>
      <c r="C298" s="2471"/>
      <c r="D298" s="2471">
        <v>2010</v>
      </c>
      <c r="E298" s="2471"/>
    </row>
    <row r="299" spans="1:9">
      <c r="A299" s="2473"/>
      <c r="B299" s="20" t="s">
        <v>266</v>
      </c>
      <c r="C299" s="20" t="s">
        <v>267</v>
      </c>
      <c r="D299" s="20" t="s">
        <v>266</v>
      </c>
      <c r="E299" s="20" t="s">
        <v>267</v>
      </c>
    </row>
    <row r="300" spans="1:9">
      <c r="A300" s="145" t="s">
        <v>14</v>
      </c>
      <c r="B300" s="573">
        <v>8912.2467199999992</v>
      </c>
      <c r="C300" s="687">
        <v>62.961070930157426</v>
      </c>
      <c r="D300" s="573">
        <v>14155.170152500001</v>
      </c>
      <c r="E300" s="687">
        <v>100</v>
      </c>
    </row>
    <row r="301" spans="1:9">
      <c r="A301" s="231" t="s">
        <v>268</v>
      </c>
      <c r="B301" s="573">
        <v>8808.7152724999996</v>
      </c>
      <c r="C301" s="687">
        <v>62.229667164716183</v>
      </c>
      <c r="D301" s="573">
        <v>14087.7577425</v>
      </c>
      <c r="E301" s="687">
        <v>99.52376121746515</v>
      </c>
    </row>
    <row r="302" spans="1:9">
      <c r="A302" s="234" t="s">
        <v>273</v>
      </c>
      <c r="B302" s="498">
        <v>103.5314475</v>
      </c>
      <c r="C302" s="84">
        <v>0.73140376544124341</v>
      </c>
      <c r="D302" s="498">
        <v>67.412409999999994</v>
      </c>
      <c r="E302" s="84">
        <v>0.47623878253483254</v>
      </c>
    </row>
    <row r="303" spans="1:9">
      <c r="A303" s="228" t="s">
        <v>317</v>
      </c>
      <c r="B303" s="228"/>
      <c r="C303" s="228"/>
      <c r="D303" s="228"/>
      <c r="E303" s="228"/>
    </row>
    <row r="304" spans="1:9">
      <c r="A304" s="7"/>
      <c r="B304" s="276"/>
      <c r="C304" s="276"/>
      <c r="D304" s="276"/>
      <c r="E304" s="276"/>
    </row>
    <row r="305" spans="1:11">
      <c r="A305" s="227" t="s">
        <v>330</v>
      </c>
      <c r="B305" s="227"/>
      <c r="C305" s="227"/>
      <c r="D305" s="227"/>
      <c r="E305" s="227"/>
    </row>
    <row r="306" spans="1:11" ht="15.75">
      <c r="A306" s="323" t="s">
        <v>139</v>
      </c>
      <c r="B306" s="335"/>
      <c r="C306" s="335"/>
      <c r="D306" s="336"/>
      <c r="E306" s="336"/>
      <c r="G306" s="17"/>
      <c r="H306" s="17"/>
      <c r="I306" s="17"/>
      <c r="J306" s="17"/>
      <c r="K306" s="17"/>
    </row>
    <row r="307" spans="1:11">
      <c r="A307" s="657" t="s">
        <v>331</v>
      </c>
      <c r="B307" s="571"/>
      <c r="C307" s="235">
        <v>2008</v>
      </c>
      <c r="D307" s="235">
        <v>2009</v>
      </c>
      <c r="E307" s="235">
        <v>2010</v>
      </c>
    </row>
    <row r="308" spans="1:11">
      <c r="A308" s="145" t="s">
        <v>14</v>
      </c>
      <c r="B308" s="572"/>
      <c r="C308" s="86">
        <v>6242</v>
      </c>
      <c r="D308" s="86">
        <v>8694.1647989000012</v>
      </c>
      <c r="E308" s="86">
        <v>10991.670990000001</v>
      </c>
    </row>
    <row r="309" spans="1:11">
      <c r="A309" s="13" t="s">
        <v>332</v>
      </c>
      <c r="B309" s="572"/>
      <c r="C309" s="337">
        <v>31.142308</v>
      </c>
      <c r="D309" s="337">
        <v>24.723451000000001</v>
      </c>
      <c r="E309" s="338">
        <v>24.422142000000001</v>
      </c>
      <c r="F309" s="227"/>
      <c r="G309" s="227"/>
    </row>
    <row r="310" spans="1:11">
      <c r="A310" s="13" t="s">
        <v>333</v>
      </c>
      <c r="B310" s="572"/>
      <c r="C310" s="337">
        <v>115.920711</v>
      </c>
      <c r="D310" s="337">
        <v>77.03098700000001</v>
      </c>
      <c r="E310" s="338">
        <v>101.008978</v>
      </c>
      <c r="F310" s="227"/>
      <c r="G310" s="227"/>
    </row>
    <row r="311" spans="1:11">
      <c r="A311" s="13" t="s">
        <v>334</v>
      </c>
      <c r="B311" s="572"/>
      <c r="C311" s="339">
        <v>5528.9078900000004</v>
      </c>
      <c r="D311" s="573">
        <v>8024.1670679999997</v>
      </c>
      <c r="E311" s="340">
        <v>10372.696620000001</v>
      </c>
      <c r="F311" s="227"/>
      <c r="G311" s="227"/>
    </row>
    <row r="312" spans="1:11">
      <c r="A312" s="13" t="s">
        <v>335</v>
      </c>
      <c r="B312" s="572"/>
      <c r="C312" s="337">
        <v>43.202269000000001</v>
      </c>
      <c r="D312" s="337">
        <v>12.677910000000001</v>
      </c>
      <c r="E312" s="338">
        <v>21.045698999999999</v>
      </c>
      <c r="F312" s="227"/>
      <c r="G312" s="227"/>
    </row>
    <row r="313" spans="1:11">
      <c r="A313" s="341" t="s">
        <v>336</v>
      </c>
      <c r="B313" s="198"/>
      <c r="C313" s="342">
        <v>522.86336699999902</v>
      </c>
      <c r="D313" s="498">
        <v>555.57062200000018</v>
      </c>
      <c r="E313" s="343">
        <v>472.49755100000039</v>
      </c>
      <c r="F313" s="227"/>
      <c r="G313" s="227"/>
    </row>
    <row r="314" spans="1:11">
      <c r="A314" s="167" t="s">
        <v>725</v>
      </c>
      <c r="D314" s="58"/>
      <c r="F314" s="227"/>
      <c r="G314" s="227"/>
    </row>
    <row r="315" spans="1:11">
      <c r="A315" s="167"/>
      <c r="D315" s="58"/>
      <c r="F315" s="227"/>
      <c r="G315" s="227"/>
    </row>
    <row r="316" spans="1:11">
      <c r="A316" s="2461" t="s">
        <v>337</v>
      </c>
      <c r="B316" s="2461"/>
      <c r="C316" s="2461"/>
      <c r="D316" s="2461"/>
      <c r="E316" s="2461"/>
      <c r="F316" s="227"/>
      <c r="G316" s="227"/>
    </row>
    <row r="317" spans="1:11">
      <c r="A317" s="264" t="s">
        <v>172</v>
      </c>
      <c r="B317" s="276"/>
      <c r="C317" s="276"/>
      <c r="D317" s="276"/>
      <c r="E317" s="276"/>
      <c r="F317" s="227"/>
      <c r="G317" s="227"/>
    </row>
    <row r="318" spans="1:11">
      <c r="A318" s="235" t="s">
        <v>250</v>
      </c>
      <c r="B318" s="20">
        <v>2005</v>
      </c>
      <c r="C318" s="20">
        <v>2008</v>
      </c>
      <c r="D318" s="568">
        <v>2009</v>
      </c>
      <c r="E318" s="568">
        <v>2010</v>
      </c>
      <c r="F318" s="227"/>
      <c r="G318" s="227"/>
    </row>
    <row r="319" spans="1:11">
      <c r="A319" s="344" t="s">
        <v>14</v>
      </c>
      <c r="B319" s="309">
        <v>7921.5833089999996</v>
      </c>
      <c r="C319" s="309">
        <v>6242.036544999999</v>
      </c>
      <c r="D319" s="309">
        <v>8694.1700380000002</v>
      </c>
      <c r="E319" s="309">
        <v>10991.670990000001</v>
      </c>
      <c r="F319" s="227"/>
      <c r="G319" s="227"/>
    </row>
    <row r="320" spans="1:11">
      <c r="A320" s="310" t="s">
        <v>228</v>
      </c>
      <c r="B320" s="311">
        <v>37.678553000000001</v>
      </c>
      <c r="C320" s="311">
        <v>40.854526</v>
      </c>
      <c r="D320" s="311">
        <v>32.854101</v>
      </c>
      <c r="E320" s="311">
        <v>20.673280999999999</v>
      </c>
      <c r="F320" s="227"/>
      <c r="G320" s="227"/>
    </row>
    <row r="321" spans="1:26">
      <c r="A321" s="310" t="s">
        <v>229</v>
      </c>
      <c r="B321" s="311">
        <v>45.011561</v>
      </c>
      <c r="C321" s="311">
        <v>55.238173000000003</v>
      </c>
      <c r="D321" s="311">
        <v>18.964870999999999</v>
      </c>
      <c r="E321" s="311">
        <v>64.976737</v>
      </c>
    </row>
    <row r="322" spans="1:26">
      <c r="A322" s="310" t="s">
        <v>230</v>
      </c>
      <c r="B322" s="311">
        <v>27.766470000000002</v>
      </c>
      <c r="C322" s="311">
        <v>3.5213100000000002</v>
      </c>
      <c r="D322" s="311">
        <v>9.6552260000000008</v>
      </c>
      <c r="E322" s="311">
        <v>1.106066</v>
      </c>
    </row>
    <row r="323" spans="1:26">
      <c r="A323" s="310" t="s">
        <v>231</v>
      </c>
      <c r="B323" s="311">
        <v>50.854677000000002</v>
      </c>
      <c r="C323" s="311">
        <v>31.853104999999999</v>
      </c>
      <c r="D323" s="311">
        <v>29.003865000000001</v>
      </c>
      <c r="E323" s="311">
        <v>28.415856999999999</v>
      </c>
    </row>
    <row r="324" spans="1:26">
      <c r="A324" s="310" t="s">
        <v>232</v>
      </c>
      <c r="B324" s="311">
        <v>52.119123999999999</v>
      </c>
      <c r="C324" s="311">
        <v>20.463697</v>
      </c>
      <c r="D324" s="311">
        <v>55.946471000000003</v>
      </c>
      <c r="E324" s="311">
        <v>31.878231</v>
      </c>
      <c r="F324" s="17"/>
    </row>
    <row r="325" spans="1:26">
      <c r="A325" s="310" t="s">
        <v>233</v>
      </c>
      <c r="B325" s="311">
        <v>101.79804</v>
      </c>
      <c r="C325" s="311">
        <v>206.54504900000001</v>
      </c>
      <c r="D325" s="311">
        <v>271.14331199999998</v>
      </c>
      <c r="E325" s="311">
        <v>469.75717200000003</v>
      </c>
      <c r="F325" s="17"/>
    </row>
    <row r="326" spans="1:26">
      <c r="A326" s="310" t="s">
        <v>234</v>
      </c>
      <c r="B326" s="311">
        <v>94.767639000000003</v>
      </c>
      <c r="C326" s="311">
        <v>145.96049600000001</v>
      </c>
      <c r="D326" s="311">
        <v>109.060818</v>
      </c>
      <c r="E326" s="311">
        <v>124.11964</v>
      </c>
      <c r="F326" s="17"/>
    </row>
    <row r="327" spans="1:26">
      <c r="A327" s="310" t="s">
        <v>235</v>
      </c>
      <c r="B327" s="311">
        <v>10.219129000000001</v>
      </c>
      <c r="C327" s="311">
        <v>40.057386000000001</v>
      </c>
      <c r="D327" s="311">
        <v>138.472611</v>
      </c>
      <c r="E327" s="311">
        <v>60.324831000000003</v>
      </c>
      <c r="F327" s="17"/>
    </row>
    <row r="328" spans="1:26">
      <c r="A328" s="310" t="s">
        <v>236</v>
      </c>
      <c r="B328" s="311">
        <v>26.915772</v>
      </c>
      <c r="C328" s="311">
        <v>55.920842</v>
      </c>
      <c r="D328" s="311">
        <v>38.555691000000003</v>
      </c>
      <c r="E328" s="311">
        <v>85.715501000000003</v>
      </c>
      <c r="F328" s="17"/>
    </row>
    <row r="329" spans="1:26">
      <c r="A329" s="310" t="s">
        <v>237</v>
      </c>
      <c r="B329" s="311">
        <v>56.415036999999998</v>
      </c>
      <c r="C329" s="311">
        <v>30.311140000000002</v>
      </c>
      <c r="D329" s="311">
        <v>176.607438</v>
      </c>
      <c r="E329" s="311">
        <v>228.507071</v>
      </c>
      <c r="F329" s="17"/>
    </row>
    <row r="330" spans="1:26">
      <c r="A330" s="310" t="s">
        <v>238</v>
      </c>
      <c r="B330" s="311">
        <v>480.26082300000002</v>
      </c>
      <c r="C330" s="311">
        <v>292.47144200000002</v>
      </c>
      <c r="D330" s="311">
        <v>782.80909999999994</v>
      </c>
      <c r="E330" s="311">
        <v>1373.564406</v>
      </c>
      <c r="F330" s="17"/>
    </row>
    <row r="331" spans="1:26">
      <c r="A331" s="310" t="s">
        <v>239</v>
      </c>
      <c r="B331" s="311">
        <v>65.807747000000006</v>
      </c>
      <c r="C331" s="311">
        <v>26.609486</v>
      </c>
      <c r="D331" s="311">
        <v>41.376541000000003</v>
      </c>
      <c r="E331" s="311">
        <v>65.565545</v>
      </c>
      <c r="F331" s="17"/>
    </row>
    <row r="332" spans="1:26">
      <c r="A332" s="310" t="s">
        <v>240</v>
      </c>
      <c r="B332" s="311">
        <v>55.830630999999997</v>
      </c>
      <c r="C332" s="311">
        <v>139.27652699999999</v>
      </c>
      <c r="D332" s="311">
        <v>88.248985000000005</v>
      </c>
      <c r="E332" s="311">
        <v>46.485922000000002</v>
      </c>
      <c r="F332" s="17"/>
    </row>
    <row r="333" spans="1:26">
      <c r="A333" s="310" t="s">
        <v>241</v>
      </c>
      <c r="B333" s="311">
        <v>4.1370550000000001</v>
      </c>
      <c r="C333" s="311">
        <v>109.37080899999999</v>
      </c>
      <c r="D333" s="311">
        <v>56.620489999999997</v>
      </c>
      <c r="E333" s="311">
        <v>11.69027</v>
      </c>
      <c r="F333" s="17"/>
    </row>
    <row r="334" spans="1:26">
      <c r="A334" s="310" t="s">
        <v>242</v>
      </c>
      <c r="B334" s="311">
        <v>534.54493100000002</v>
      </c>
      <c r="C334" s="311">
        <v>412.45297299999999</v>
      </c>
      <c r="D334" s="311">
        <v>377.26007800000002</v>
      </c>
      <c r="E334" s="311">
        <v>376.01721300000003</v>
      </c>
      <c r="F334" s="17"/>
    </row>
    <row r="335" spans="1:26">
      <c r="A335" s="310" t="s">
        <v>243</v>
      </c>
      <c r="B335" s="311">
        <v>3503.0059649999998</v>
      </c>
      <c r="C335" s="311">
        <v>2583.838726</v>
      </c>
      <c r="D335" s="311">
        <v>4311.2547880000002</v>
      </c>
      <c r="E335" s="311">
        <v>5837.0932970000003</v>
      </c>
      <c r="Z335" s="17"/>
    </row>
    <row r="336" spans="1:26">
      <c r="A336" s="310" t="s">
        <v>244</v>
      </c>
      <c r="B336" s="311">
        <v>2467.9904780000002</v>
      </c>
      <c r="C336" s="311">
        <v>1371.5365400000001</v>
      </c>
      <c r="D336" s="311">
        <v>1494.321109</v>
      </c>
      <c r="E336" s="311">
        <v>1397.9373270000001</v>
      </c>
      <c r="Z336" s="17"/>
    </row>
    <row r="337" spans="1:25" s="17" customFormat="1">
      <c r="A337" s="310" t="s">
        <v>245</v>
      </c>
      <c r="B337" s="311">
        <v>68.900519000000003</v>
      </c>
      <c r="C337" s="311">
        <v>138.23431199999999</v>
      </c>
      <c r="D337" s="311">
        <v>96.024122000000006</v>
      </c>
      <c r="E337" s="311">
        <v>176.11429100000001</v>
      </c>
      <c r="F337" s="670"/>
      <c r="G337" s="58"/>
      <c r="H337" s="58"/>
      <c r="I337" s="58"/>
      <c r="J337" s="58"/>
      <c r="K337" s="58"/>
      <c r="L337" s="58"/>
      <c r="M337" s="58"/>
      <c r="N337" s="58"/>
      <c r="O337" s="58"/>
      <c r="P337" s="58"/>
      <c r="Q337" s="58"/>
      <c r="R337" s="58"/>
      <c r="S337" s="58"/>
      <c r="T337" s="58"/>
      <c r="U337" s="58"/>
      <c r="V337" s="58"/>
      <c r="W337" s="58"/>
      <c r="X337" s="58"/>
      <c r="Y337" s="58"/>
    </row>
    <row r="338" spans="1:25" s="17" customFormat="1">
      <c r="A338" s="310" t="s">
        <v>246</v>
      </c>
      <c r="B338" s="311">
        <v>1.728572</v>
      </c>
      <c r="C338" s="311">
        <v>1.523096</v>
      </c>
      <c r="D338" s="311">
        <v>2.9170630000000002</v>
      </c>
      <c r="E338" s="311">
        <v>3.6075569999999999</v>
      </c>
      <c r="F338" s="670"/>
      <c r="G338" s="58"/>
      <c r="H338" s="58"/>
      <c r="I338" s="58"/>
      <c r="J338" s="58"/>
      <c r="K338" s="58"/>
      <c r="L338" s="58"/>
      <c r="M338" s="58"/>
      <c r="N338" s="58"/>
      <c r="O338" s="58"/>
      <c r="P338" s="58"/>
      <c r="Q338" s="58"/>
      <c r="R338" s="58"/>
      <c r="S338" s="58"/>
      <c r="T338" s="58"/>
      <c r="U338" s="58"/>
      <c r="V338" s="58"/>
      <c r="W338" s="58"/>
      <c r="X338" s="58"/>
      <c r="Y338" s="58"/>
    </row>
    <row r="339" spans="1:25" s="17" customFormat="1">
      <c r="A339" s="310" t="s">
        <v>247</v>
      </c>
      <c r="B339" s="311">
        <v>235.34558100000001</v>
      </c>
      <c r="C339" s="311">
        <v>41.168708000000002</v>
      </c>
      <c r="D339" s="311">
        <v>65.443353000000002</v>
      </c>
      <c r="E339" s="311">
        <v>143.12419600000001</v>
      </c>
      <c r="F339" s="670"/>
      <c r="G339" s="58"/>
      <c r="H339" s="58"/>
      <c r="I339" s="58"/>
      <c r="J339" s="58"/>
      <c r="K339" s="58"/>
      <c r="L339" s="58"/>
      <c r="M339" s="58"/>
      <c r="N339" s="58"/>
      <c r="O339" s="58"/>
      <c r="P339" s="58"/>
      <c r="Q339" s="58"/>
      <c r="R339" s="58"/>
      <c r="S339" s="58"/>
      <c r="T339" s="58"/>
      <c r="U339" s="58"/>
      <c r="V339" s="58"/>
      <c r="W339" s="58"/>
      <c r="X339" s="58"/>
      <c r="Y339" s="58"/>
    </row>
    <row r="340" spans="1:25" s="17" customFormat="1">
      <c r="A340" s="234" t="s">
        <v>338</v>
      </c>
      <c r="B340" s="312">
        <v>0.48500500000000002</v>
      </c>
      <c r="C340" s="312">
        <v>494.82820199999998</v>
      </c>
      <c r="D340" s="312">
        <v>497.63000499999998</v>
      </c>
      <c r="E340" s="312">
        <v>444.996579</v>
      </c>
      <c r="F340" s="670"/>
      <c r="G340" s="58"/>
      <c r="H340" s="58"/>
      <c r="I340" s="58"/>
      <c r="J340" s="58"/>
      <c r="K340" s="58"/>
      <c r="L340" s="58"/>
      <c r="M340" s="58"/>
      <c r="N340" s="58"/>
      <c r="O340" s="58"/>
      <c r="P340" s="58"/>
      <c r="Q340" s="58"/>
      <c r="R340" s="58"/>
      <c r="S340" s="58"/>
      <c r="T340" s="58"/>
      <c r="U340" s="58"/>
      <c r="V340" s="58"/>
      <c r="W340" s="58"/>
      <c r="X340" s="58"/>
      <c r="Y340" s="58"/>
    </row>
    <row r="341" spans="1:25" s="17" customFormat="1">
      <c r="A341" s="7" t="s">
        <v>262</v>
      </c>
      <c r="B341" s="276"/>
      <c r="C341" s="276"/>
      <c r="D341" s="276"/>
      <c r="E341" s="276"/>
      <c r="F341" s="670"/>
      <c r="G341" s="58"/>
      <c r="H341" s="58"/>
      <c r="I341" s="58"/>
      <c r="J341" s="58"/>
      <c r="K341" s="58"/>
      <c r="L341" s="58"/>
      <c r="M341" s="58"/>
      <c r="N341" s="58"/>
      <c r="O341" s="58"/>
      <c r="P341" s="58"/>
      <c r="Q341" s="58"/>
      <c r="R341" s="58"/>
      <c r="S341" s="58"/>
      <c r="T341" s="58"/>
      <c r="U341" s="58"/>
      <c r="V341" s="58"/>
      <c r="W341" s="58"/>
      <c r="X341" s="58"/>
      <c r="Y341" s="58"/>
    </row>
    <row r="342" spans="1:25" s="17" customFormat="1">
      <c r="A342" s="7" t="s">
        <v>339</v>
      </c>
      <c r="B342" s="7"/>
      <c r="C342" s="7"/>
      <c r="D342" s="7"/>
      <c r="F342" s="670"/>
      <c r="G342" s="58"/>
      <c r="H342" s="58"/>
      <c r="I342" s="58"/>
      <c r="J342" s="58"/>
      <c r="K342" s="58"/>
      <c r="L342" s="58"/>
      <c r="M342" s="58"/>
      <c r="N342" s="58"/>
      <c r="O342" s="58"/>
      <c r="P342" s="58"/>
      <c r="Q342" s="58"/>
      <c r="R342" s="58"/>
      <c r="S342" s="58"/>
      <c r="T342" s="58"/>
      <c r="U342" s="58"/>
      <c r="V342" s="58"/>
      <c r="W342" s="58"/>
      <c r="X342" s="58"/>
      <c r="Y342" s="58"/>
    </row>
    <row r="343" spans="1:25" s="17" customFormat="1">
      <c r="F343" s="670"/>
      <c r="G343" s="58"/>
      <c r="H343" s="58"/>
      <c r="I343" s="58"/>
      <c r="J343" s="58"/>
      <c r="K343" s="58"/>
      <c r="L343" s="58"/>
      <c r="M343" s="58"/>
      <c r="N343" s="58"/>
      <c r="O343" s="58"/>
      <c r="P343" s="58"/>
      <c r="Q343" s="58"/>
      <c r="R343" s="58"/>
      <c r="S343" s="58"/>
      <c r="T343" s="58"/>
      <c r="U343" s="58"/>
      <c r="V343" s="58"/>
      <c r="W343" s="58"/>
      <c r="X343" s="58"/>
      <c r="Y343" s="58"/>
    </row>
    <row r="344" spans="1:25" s="17" customFormat="1">
      <c r="A344" s="345" t="s">
        <v>766</v>
      </c>
      <c r="B344" s="345"/>
      <c r="C344" s="345"/>
      <c r="D344" s="345"/>
      <c r="E344" s="345"/>
      <c r="F344" s="670"/>
      <c r="G344" s="58"/>
      <c r="H344" s="58"/>
      <c r="I344" s="58"/>
      <c r="J344" s="58"/>
      <c r="K344" s="58"/>
      <c r="L344" s="58"/>
      <c r="M344" s="58"/>
      <c r="N344" s="58"/>
      <c r="O344" s="58"/>
      <c r="P344" s="58"/>
      <c r="Q344" s="58"/>
      <c r="R344" s="58"/>
      <c r="S344" s="58"/>
      <c r="T344" s="58"/>
      <c r="U344" s="58"/>
      <c r="V344" s="58"/>
      <c r="W344" s="58"/>
      <c r="X344" s="58"/>
      <c r="Y344" s="58"/>
    </row>
    <row r="345" spans="1:25" s="17" customFormat="1">
      <c r="A345" s="643" t="s">
        <v>139</v>
      </c>
      <c r="B345" s="346"/>
      <c r="C345" s="346"/>
      <c r="D345" s="346"/>
      <c r="E345" s="346"/>
      <c r="F345" s="670"/>
      <c r="G345" s="58"/>
      <c r="H345" s="58"/>
      <c r="I345" s="58"/>
      <c r="J345" s="58"/>
      <c r="K345" s="58"/>
      <c r="L345" s="58"/>
      <c r="M345" s="58"/>
      <c r="N345" s="58"/>
      <c r="O345" s="58"/>
      <c r="P345" s="58"/>
      <c r="Q345" s="58"/>
      <c r="R345" s="58"/>
      <c r="S345" s="58"/>
      <c r="T345" s="58"/>
      <c r="U345" s="58"/>
      <c r="V345" s="58"/>
      <c r="W345" s="58"/>
      <c r="X345" s="58"/>
      <c r="Y345" s="58"/>
    </row>
    <row r="346" spans="1:25" s="17" customFormat="1">
      <c r="A346" s="2472" t="s">
        <v>329</v>
      </c>
      <c r="B346" s="2471">
        <v>2009</v>
      </c>
      <c r="C346" s="2471"/>
      <c r="D346" s="2471">
        <v>2010</v>
      </c>
      <c r="E346" s="2471"/>
      <c r="F346" s="670"/>
      <c r="G346" s="58"/>
      <c r="H346" s="58"/>
      <c r="I346" s="58"/>
      <c r="J346" s="58"/>
      <c r="K346" s="58"/>
      <c r="L346" s="58"/>
      <c r="M346" s="58"/>
      <c r="N346" s="58"/>
      <c r="O346" s="58"/>
      <c r="P346" s="58"/>
      <c r="Q346" s="58"/>
      <c r="R346" s="58"/>
      <c r="S346" s="58"/>
      <c r="T346" s="58"/>
      <c r="U346" s="58"/>
      <c r="V346" s="58"/>
      <c r="W346" s="58"/>
      <c r="X346" s="58"/>
      <c r="Y346" s="58"/>
    </row>
    <row r="347" spans="1:25" s="17" customFormat="1">
      <c r="A347" s="2473"/>
      <c r="B347" s="568" t="s">
        <v>266</v>
      </c>
      <c r="C347" s="568" t="s">
        <v>267</v>
      </c>
      <c r="D347" s="568" t="s">
        <v>266</v>
      </c>
      <c r="E347" s="568" t="s">
        <v>267</v>
      </c>
      <c r="F347" s="670"/>
      <c r="G347" s="58"/>
      <c r="H347" s="58"/>
      <c r="I347" s="58"/>
      <c r="J347" s="58"/>
      <c r="K347" s="58"/>
      <c r="L347" s="58"/>
      <c r="M347" s="58"/>
      <c r="N347" s="58"/>
      <c r="O347" s="58"/>
      <c r="P347" s="58"/>
      <c r="Q347" s="58"/>
      <c r="R347" s="58"/>
      <c r="S347" s="58"/>
      <c r="T347" s="58"/>
      <c r="U347" s="58"/>
      <c r="V347" s="58"/>
      <c r="W347" s="58"/>
      <c r="X347" s="58"/>
      <c r="Y347" s="58"/>
    </row>
    <row r="348" spans="1:25" s="17" customFormat="1">
      <c r="A348" s="693" t="s">
        <v>14</v>
      </c>
      <c r="B348" s="325">
        <v>8694.1700380000002</v>
      </c>
      <c r="C348" s="315">
        <v>99.999999999999986</v>
      </c>
      <c r="D348" s="325">
        <v>10991.670990000001</v>
      </c>
      <c r="E348" s="315">
        <v>99.999999999999986</v>
      </c>
      <c r="F348" s="694"/>
      <c r="G348" s="58"/>
      <c r="H348" s="58"/>
      <c r="I348" s="58"/>
      <c r="J348" s="58"/>
      <c r="K348" s="58"/>
      <c r="L348" s="58"/>
      <c r="M348" s="58"/>
      <c r="N348" s="58"/>
      <c r="O348" s="58"/>
      <c r="P348" s="58"/>
      <c r="Q348" s="58"/>
      <c r="R348" s="58"/>
      <c r="S348" s="58"/>
      <c r="T348" s="58"/>
      <c r="U348" s="58"/>
      <c r="V348" s="58"/>
      <c r="W348" s="58"/>
      <c r="X348" s="58"/>
      <c r="Y348" s="58"/>
    </row>
    <row r="349" spans="1:25" s="17" customFormat="1">
      <c r="A349" s="231" t="s">
        <v>268</v>
      </c>
      <c r="B349" s="246">
        <v>7718.5109069999999</v>
      </c>
      <c r="C349" s="347">
        <v>88.778007253876524</v>
      </c>
      <c r="D349" s="246">
        <v>10051.623726</v>
      </c>
      <c r="E349" s="347">
        <v>91.447640082611315</v>
      </c>
      <c r="F349" s="670"/>
      <c r="G349" s="58"/>
      <c r="H349" s="58"/>
      <c r="I349" s="58"/>
      <c r="J349" s="58"/>
      <c r="K349" s="58"/>
      <c r="L349" s="58"/>
      <c r="M349" s="58"/>
      <c r="N349" s="58"/>
      <c r="O349" s="58"/>
      <c r="P349" s="58"/>
      <c r="Q349" s="58"/>
      <c r="R349" s="58"/>
      <c r="S349" s="58"/>
      <c r="T349" s="58"/>
      <c r="U349" s="58"/>
      <c r="V349" s="58"/>
      <c r="W349" s="58"/>
      <c r="X349" s="58"/>
      <c r="Y349" s="58"/>
    </row>
    <row r="350" spans="1:25" s="17" customFormat="1">
      <c r="A350" s="231" t="s">
        <v>269</v>
      </c>
      <c r="B350" s="246">
        <v>312.16095000000001</v>
      </c>
      <c r="C350" s="347">
        <v>3.5904629037116149</v>
      </c>
      <c r="D350" s="246">
        <v>347.60886499999998</v>
      </c>
      <c r="E350" s="347">
        <v>3.1624751624775476</v>
      </c>
      <c r="F350" s="670"/>
      <c r="G350" s="58"/>
      <c r="H350" s="58"/>
      <c r="I350" s="58"/>
      <c r="J350" s="58"/>
      <c r="K350" s="58"/>
      <c r="L350" s="58"/>
      <c r="M350" s="58"/>
      <c r="N350" s="58"/>
      <c r="O350" s="58"/>
      <c r="P350" s="58"/>
      <c r="Q350" s="58"/>
      <c r="R350" s="58"/>
      <c r="S350" s="58"/>
      <c r="T350" s="58"/>
      <c r="U350" s="58"/>
      <c r="V350" s="58"/>
      <c r="W350" s="58"/>
      <c r="X350" s="58"/>
      <c r="Y350" s="58"/>
    </row>
    <row r="351" spans="1:25" s="17" customFormat="1">
      <c r="A351" s="231" t="s">
        <v>270</v>
      </c>
      <c r="B351" s="246">
        <v>33.217218000000003</v>
      </c>
      <c r="C351" s="347">
        <v>0.38206312799055014</v>
      </c>
      <c r="D351" s="246">
        <v>28.054458</v>
      </c>
      <c r="E351" s="347">
        <v>0.25523378588681717</v>
      </c>
      <c r="F351" s="670"/>
      <c r="G351" s="58"/>
      <c r="H351" s="58"/>
      <c r="I351" s="58"/>
      <c r="J351" s="58"/>
      <c r="K351" s="58"/>
      <c r="L351" s="58"/>
      <c r="M351" s="58"/>
      <c r="N351" s="58"/>
      <c r="O351" s="58"/>
      <c r="P351" s="58"/>
      <c r="Q351" s="58"/>
      <c r="R351" s="58"/>
      <c r="S351" s="58"/>
      <c r="T351" s="58"/>
      <c r="U351" s="58"/>
      <c r="V351" s="58"/>
      <c r="W351" s="58"/>
      <c r="X351" s="58"/>
      <c r="Y351" s="58"/>
    </row>
    <row r="352" spans="1:25" s="17" customFormat="1">
      <c r="A352" s="231" t="s">
        <v>271</v>
      </c>
      <c r="B352" s="246">
        <v>3.966996</v>
      </c>
      <c r="C352" s="347">
        <v>4.5628231132601178E-2</v>
      </c>
      <c r="D352" s="246">
        <v>0.27016400000000002</v>
      </c>
      <c r="E352" s="347">
        <v>2.4578974411241907E-3</v>
      </c>
      <c r="F352" s="670"/>
      <c r="G352" s="58"/>
      <c r="H352" s="58"/>
      <c r="I352" s="58"/>
      <c r="J352" s="58"/>
      <c r="K352" s="58"/>
      <c r="L352" s="58"/>
      <c r="M352" s="58"/>
      <c r="N352" s="58"/>
      <c r="O352" s="58"/>
      <c r="P352" s="58"/>
      <c r="Q352" s="58"/>
      <c r="R352" s="58"/>
      <c r="S352" s="58"/>
      <c r="T352" s="58"/>
      <c r="U352" s="58"/>
      <c r="V352" s="58"/>
      <c r="W352" s="58"/>
      <c r="X352" s="58"/>
      <c r="Y352" s="58"/>
    </row>
    <row r="353" spans="1:26">
      <c r="A353" s="231" t="s">
        <v>272</v>
      </c>
      <c r="B353" s="246">
        <v>9.6939360000000008</v>
      </c>
      <c r="C353" s="347">
        <v>0.11149926856307477</v>
      </c>
      <c r="D353" s="246">
        <v>42.313415999999997</v>
      </c>
      <c r="E353" s="347">
        <v>0.38495890241343544</v>
      </c>
      <c r="F353" s="670"/>
      <c r="Z353" s="17"/>
    </row>
    <row r="354" spans="1:26">
      <c r="A354" s="231" t="s">
        <v>273</v>
      </c>
      <c r="B354" s="348">
        <v>545.25455099999999</v>
      </c>
      <c r="C354" s="349">
        <v>6.2714962856354468</v>
      </c>
      <c r="D354" s="348">
        <v>466.158928</v>
      </c>
      <c r="E354" s="349">
        <v>4.2410196631986343</v>
      </c>
      <c r="F354" s="670"/>
      <c r="Z354" s="17"/>
    </row>
    <row r="355" spans="1:26">
      <c r="A355" s="231" t="s">
        <v>274</v>
      </c>
      <c r="B355" s="348">
        <v>0</v>
      </c>
      <c r="C355" s="349">
        <v>0</v>
      </c>
      <c r="D355" s="348">
        <v>1.879E-3</v>
      </c>
      <c r="E355" s="349">
        <v>1.7094762040361981E-5</v>
      </c>
      <c r="F355" s="670"/>
      <c r="Z355" s="17"/>
    </row>
    <row r="356" spans="1:26">
      <c r="A356" s="231" t="s">
        <v>275</v>
      </c>
      <c r="B356" s="348">
        <v>0</v>
      </c>
      <c r="C356" s="349">
        <v>0</v>
      </c>
      <c r="D356" s="348">
        <v>0</v>
      </c>
      <c r="E356" s="349">
        <v>0</v>
      </c>
      <c r="F356" s="670"/>
      <c r="Z356" s="17"/>
    </row>
    <row r="357" spans="1:26">
      <c r="A357" s="231" t="s">
        <v>276</v>
      </c>
      <c r="B357" s="348">
        <v>26.481097999999999</v>
      </c>
      <c r="C357" s="349">
        <v>0.30458454210416719</v>
      </c>
      <c r="D357" s="348">
        <v>48.688561999999997</v>
      </c>
      <c r="E357" s="349">
        <v>0.44295869157925</v>
      </c>
      <c r="F357" s="670"/>
      <c r="Z357" s="17"/>
    </row>
    <row r="358" spans="1:26">
      <c r="A358" s="310" t="s">
        <v>277</v>
      </c>
      <c r="B358" s="348">
        <v>0</v>
      </c>
      <c r="C358" s="349">
        <v>0</v>
      </c>
      <c r="D358" s="348">
        <v>0</v>
      </c>
      <c r="E358" s="349">
        <v>0</v>
      </c>
      <c r="F358" s="276"/>
      <c r="G358" s="694"/>
    </row>
    <row r="359" spans="1:26">
      <c r="A359" s="234" t="s">
        <v>278</v>
      </c>
      <c r="B359" s="350">
        <v>44.884382000000002</v>
      </c>
      <c r="C359" s="351">
        <v>0.51625838698601256</v>
      </c>
      <c r="D359" s="350">
        <v>6.9509920000000003</v>
      </c>
      <c r="E359" s="351">
        <v>6.3238719629834919E-2</v>
      </c>
      <c r="F359" s="17"/>
    </row>
    <row r="360" spans="1:26">
      <c r="A360" s="27" t="s">
        <v>725</v>
      </c>
      <c r="B360" s="276"/>
      <c r="C360" s="276"/>
      <c r="D360" s="276"/>
      <c r="E360" s="276"/>
      <c r="F360" s="17"/>
    </row>
    <row r="361" spans="1:26">
      <c r="F361" s="345"/>
    </row>
    <row r="362" spans="1:26">
      <c r="A362" s="2470" t="s">
        <v>874</v>
      </c>
      <c r="B362" s="2470"/>
      <c r="C362" s="2470"/>
      <c r="D362" s="2470"/>
      <c r="E362" s="2470"/>
      <c r="F362" s="18"/>
    </row>
    <row r="363" spans="1:26">
      <c r="A363" s="643" t="s">
        <v>139</v>
      </c>
      <c r="B363" s="346"/>
      <c r="C363" s="346"/>
      <c r="D363" s="346"/>
      <c r="E363" s="346"/>
      <c r="F363" s="624"/>
      <c r="Y363" s="17"/>
      <c r="Z363" s="17"/>
    </row>
    <row r="364" spans="1:26">
      <c r="A364" s="2472" t="s">
        <v>764</v>
      </c>
      <c r="B364" s="2471">
        <v>2009</v>
      </c>
      <c r="C364" s="2471"/>
      <c r="D364" s="2471">
        <v>2010</v>
      </c>
      <c r="E364" s="2471"/>
      <c r="Y364" s="17"/>
      <c r="Z364" s="17"/>
    </row>
    <row r="365" spans="1:26">
      <c r="A365" s="2473"/>
      <c r="B365" s="568" t="s">
        <v>266</v>
      </c>
      <c r="C365" s="568" t="s">
        <v>267</v>
      </c>
      <c r="D365" s="568" t="s">
        <v>266</v>
      </c>
      <c r="E365" s="568" t="s">
        <v>267</v>
      </c>
      <c r="Y365" s="17"/>
      <c r="Z365" s="17"/>
    </row>
    <row r="366" spans="1:26">
      <c r="A366" s="145" t="s">
        <v>14</v>
      </c>
      <c r="B366" s="315">
        <v>5951.5881109999991</v>
      </c>
      <c r="C366" s="315">
        <v>100.0084729447955</v>
      </c>
      <c r="D366" s="315">
        <v>7676.1435340000007</v>
      </c>
      <c r="E366" s="315">
        <v>100</v>
      </c>
      <c r="Y366" s="17"/>
      <c r="Z366" s="17"/>
    </row>
    <row r="367" spans="1:26">
      <c r="A367" s="231" t="s">
        <v>284</v>
      </c>
      <c r="B367" s="348">
        <v>1928.405432</v>
      </c>
      <c r="C367" s="349">
        <v>32.409999999999997</v>
      </c>
      <c r="D367" s="348">
        <v>3588.6322260000002</v>
      </c>
      <c r="E367" s="349">
        <v>46.750457571628829</v>
      </c>
      <c r="Y367" s="17"/>
      <c r="Z367" s="17"/>
    </row>
    <row r="368" spans="1:26">
      <c r="A368" s="231" t="s">
        <v>281</v>
      </c>
      <c r="B368" s="348">
        <v>1572.0932250000001</v>
      </c>
      <c r="C368" s="349">
        <v>26.414684546035456</v>
      </c>
      <c r="D368" s="348">
        <v>1670.1528840000001</v>
      </c>
      <c r="E368" s="349">
        <v>21.757707846425479</v>
      </c>
      <c r="Y368" s="17"/>
      <c r="Z368" s="17"/>
    </row>
    <row r="369" spans="1:26">
      <c r="A369" s="231" t="s">
        <v>282</v>
      </c>
      <c r="B369" s="348">
        <v>1207.1892069999999</v>
      </c>
      <c r="C369" s="349">
        <v>20.283480383476423</v>
      </c>
      <c r="D369" s="348">
        <v>1271.8731009999999</v>
      </c>
      <c r="E369" s="349">
        <v>16.569167777627953</v>
      </c>
      <c r="Y369" s="17"/>
      <c r="Z369" s="17"/>
    </row>
    <row r="370" spans="1:26">
      <c r="A370" s="231" t="s">
        <v>716</v>
      </c>
      <c r="B370" s="348">
        <v>715.57773999999995</v>
      </c>
      <c r="C370" s="349">
        <v>12.023307504721911</v>
      </c>
      <c r="D370" s="348">
        <v>301.37328500000001</v>
      </c>
      <c r="E370" s="349">
        <v>3.9261027841014831</v>
      </c>
      <c r="Y370" s="17"/>
      <c r="Z370" s="17"/>
    </row>
    <row r="371" spans="1:26">
      <c r="A371" s="234" t="s">
        <v>283</v>
      </c>
      <c r="B371" s="350">
        <v>528.32250699999997</v>
      </c>
      <c r="C371" s="351">
        <v>8.8770005105617091</v>
      </c>
      <c r="D371" s="350">
        <v>844.11203799999998</v>
      </c>
      <c r="E371" s="351">
        <v>10.996564020216248</v>
      </c>
      <c r="Y371" s="17"/>
      <c r="Z371" s="17"/>
    </row>
    <row r="372" spans="1:26">
      <c r="A372" s="653" t="s">
        <v>279</v>
      </c>
      <c r="B372" s="18"/>
      <c r="C372" s="18"/>
      <c r="D372" s="18"/>
      <c r="E372" s="352"/>
      <c r="Y372" s="17"/>
      <c r="Z372" s="17"/>
    </row>
    <row r="373" spans="1:26">
      <c r="Y373" s="17"/>
      <c r="Z373" s="17"/>
    </row>
    <row r="374" spans="1:26">
      <c r="A374" s="2481" t="s">
        <v>340</v>
      </c>
      <c r="B374" s="2481"/>
      <c r="C374" s="2481"/>
      <c r="D374" s="2481"/>
      <c r="E374" s="2481"/>
      <c r="Y374" s="17"/>
      <c r="Z374" s="17"/>
    </row>
    <row r="375" spans="1:26">
      <c r="A375" s="263" t="s">
        <v>139</v>
      </c>
      <c r="B375" s="230"/>
      <c r="C375" s="230"/>
      <c r="D375" s="230"/>
      <c r="E375" s="230"/>
      <c r="Y375" s="17"/>
      <c r="Z375" s="17"/>
    </row>
    <row r="376" spans="1:26">
      <c r="A376" s="2482" t="s">
        <v>341</v>
      </c>
      <c r="B376" s="2484">
        <v>2009</v>
      </c>
      <c r="C376" s="2484"/>
      <c r="D376" s="2484">
        <v>2010</v>
      </c>
      <c r="E376" s="2484"/>
      <c r="Y376" s="17"/>
      <c r="Z376" s="17"/>
    </row>
    <row r="377" spans="1:26">
      <c r="A377" s="2483"/>
      <c r="B377" s="134" t="s">
        <v>266</v>
      </c>
      <c r="C377" s="134" t="s">
        <v>267</v>
      </c>
      <c r="D377" s="134" t="s">
        <v>266</v>
      </c>
      <c r="E377" s="134" t="s">
        <v>267</v>
      </c>
      <c r="F377" s="276"/>
      <c r="G377" s="276"/>
    </row>
    <row r="378" spans="1:26">
      <c r="A378" s="145" t="s">
        <v>14</v>
      </c>
      <c r="B378" s="315">
        <v>8694.1700380000002</v>
      </c>
      <c r="C378" s="315">
        <v>99.992728774854456</v>
      </c>
      <c r="D378" s="315">
        <v>10991.670989999999</v>
      </c>
      <c r="E378" s="315">
        <v>100</v>
      </c>
      <c r="F378" s="17"/>
      <c r="G378" s="17"/>
    </row>
    <row r="379" spans="1:26">
      <c r="A379" s="231" t="s">
        <v>290</v>
      </c>
      <c r="B379" s="348">
        <v>1904.655411</v>
      </c>
      <c r="C379" s="349">
        <v>21.9</v>
      </c>
      <c r="D379" s="348">
        <v>1778.630253</v>
      </c>
      <c r="E379" s="349">
        <v>16.181618378299007</v>
      </c>
      <c r="F379" s="348"/>
      <c r="G379" s="349"/>
      <c r="H379" s="348"/>
      <c r="I379" s="349"/>
    </row>
    <row r="380" spans="1:26">
      <c r="A380" s="231" t="s">
        <v>291</v>
      </c>
      <c r="B380" s="348">
        <v>1535.8488090000001</v>
      </c>
      <c r="C380" s="349">
        <v>17.665272271961516</v>
      </c>
      <c r="D380" s="348">
        <v>1285.5187189999999</v>
      </c>
      <c r="E380" s="349">
        <v>11.695389355899927</v>
      </c>
      <c r="F380" s="348"/>
      <c r="G380" s="349"/>
      <c r="H380" s="348"/>
      <c r="I380" s="349"/>
    </row>
    <row r="381" spans="1:26">
      <c r="A381" s="234" t="s">
        <v>292</v>
      </c>
      <c r="B381" s="350">
        <v>5253.6658180000004</v>
      </c>
      <c r="C381" s="351">
        <v>60.427456502892937</v>
      </c>
      <c r="D381" s="350">
        <v>7927.5220179999997</v>
      </c>
      <c r="E381" s="351">
        <v>72.122992265801074</v>
      </c>
      <c r="Y381" s="17"/>
      <c r="Z381" s="17"/>
    </row>
    <row r="382" spans="1:26">
      <c r="A382" s="7" t="s">
        <v>279</v>
      </c>
      <c r="B382" s="276"/>
      <c r="C382" s="276"/>
      <c r="D382" s="276"/>
      <c r="E382" s="276"/>
      <c r="Y382" s="17"/>
      <c r="Z382" s="17"/>
    </row>
    <row r="383" spans="1:26">
      <c r="A383" s="353"/>
      <c r="B383" s="353"/>
      <c r="C383" s="353"/>
      <c r="D383" s="353"/>
      <c r="E383" s="353"/>
      <c r="Y383" s="17"/>
      <c r="Z383" s="17"/>
    </row>
    <row r="384" spans="1:26">
      <c r="A384" s="2470" t="s">
        <v>342</v>
      </c>
      <c r="B384" s="2470"/>
      <c r="C384" s="2470"/>
      <c r="D384" s="2470"/>
      <c r="E384" s="2470"/>
      <c r="Y384" s="17"/>
      <c r="Z384" s="17"/>
    </row>
    <row r="385" spans="1:26">
      <c r="A385" s="263" t="s">
        <v>139</v>
      </c>
      <c r="B385" s="230"/>
      <c r="C385" s="230"/>
      <c r="D385" s="230"/>
      <c r="E385" s="230"/>
      <c r="Y385" s="17"/>
      <c r="Z385" s="17"/>
    </row>
    <row r="386" spans="1:26">
      <c r="A386" s="2472" t="s">
        <v>764</v>
      </c>
      <c r="B386" s="2471">
        <v>2009</v>
      </c>
      <c r="C386" s="2471"/>
      <c r="D386" s="2471">
        <v>2010</v>
      </c>
      <c r="E386" s="2471"/>
      <c r="Y386" s="17"/>
      <c r="Z386" s="17"/>
    </row>
    <row r="387" spans="1:26">
      <c r="A387" s="2473"/>
      <c r="B387" s="568" t="s">
        <v>266</v>
      </c>
      <c r="C387" s="568" t="s">
        <v>267</v>
      </c>
      <c r="D387" s="568" t="s">
        <v>266</v>
      </c>
      <c r="E387" s="568" t="s">
        <v>267</v>
      </c>
      <c r="Y387" s="17"/>
      <c r="Z387" s="17"/>
    </row>
    <row r="388" spans="1:26">
      <c r="A388" s="145" t="s">
        <v>14</v>
      </c>
      <c r="B388" s="315">
        <v>8694.1700380000002</v>
      </c>
      <c r="C388" s="111">
        <v>99.999999999999986</v>
      </c>
      <c r="D388" s="315">
        <v>10991.670990000001</v>
      </c>
      <c r="E388" s="111">
        <v>100</v>
      </c>
      <c r="Y388" s="17"/>
      <c r="Z388" s="17"/>
    </row>
    <row r="389" spans="1:26">
      <c r="A389" s="231" t="s">
        <v>284</v>
      </c>
      <c r="B389" s="348">
        <v>1928.405432</v>
      </c>
      <c r="C389" s="349">
        <v>22.180443027585518</v>
      </c>
      <c r="D389" s="348">
        <v>3588.6322260000002</v>
      </c>
      <c r="E389" s="349">
        <v>32.648650321364833</v>
      </c>
      <c r="F389" s="352"/>
      <c r="G389" s="352"/>
    </row>
    <row r="390" spans="1:26">
      <c r="A390" s="231" t="s">
        <v>281</v>
      </c>
      <c r="B390" s="348">
        <v>1572.0932250000001</v>
      </c>
      <c r="C390" s="349">
        <v>18.082154111649317</v>
      </c>
      <c r="D390" s="348">
        <v>1670.1528840000001</v>
      </c>
      <c r="E390" s="349">
        <v>15.194713210752681</v>
      </c>
      <c r="F390" s="17"/>
      <c r="G390" s="17"/>
    </row>
    <row r="391" spans="1:26">
      <c r="A391" s="231" t="s">
        <v>282</v>
      </c>
      <c r="B391" s="348">
        <v>1207.1892069999999</v>
      </c>
      <c r="C391" s="349">
        <v>13.885042525320804</v>
      </c>
      <c r="D391" s="348">
        <v>1271.8731009999999</v>
      </c>
      <c r="E391" s="349">
        <v>11.571244282667523</v>
      </c>
      <c r="F391" s="2481"/>
      <c r="G391" s="2481"/>
    </row>
    <row r="392" spans="1:26">
      <c r="A392" s="231" t="s">
        <v>283</v>
      </c>
      <c r="B392" s="348">
        <v>528.32250699999997</v>
      </c>
      <c r="C392" s="349">
        <v>6.0767445850591493</v>
      </c>
      <c r="D392" s="348">
        <v>844.11203799999998</v>
      </c>
      <c r="E392" s="349">
        <v>7.6795606306625812</v>
      </c>
      <c r="F392" s="276"/>
      <c r="G392" s="276"/>
    </row>
    <row r="393" spans="1:26">
      <c r="A393" s="231" t="s">
        <v>300</v>
      </c>
      <c r="B393" s="348">
        <v>456.96219100000002</v>
      </c>
      <c r="C393" s="349">
        <v>5.2559610520927791</v>
      </c>
      <c r="D393" s="348">
        <v>643.30076499999996</v>
      </c>
      <c r="E393" s="349">
        <v>5.8526202757093255</v>
      </c>
      <c r="F393" s="624"/>
      <c r="G393" s="624"/>
      <c r="Y393" s="17"/>
      <c r="Z393" s="17"/>
    </row>
    <row r="394" spans="1:26">
      <c r="A394" s="231" t="s">
        <v>356</v>
      </c>
      <c r="B394" s="348">
        <v>236.99449999999999</v>
      </c>
      <c r="C394" s="349">
        <v>2.7259013679759825</v>
      </c>
      <c r="D394" s="348">
        <v>372.63511799999998</v>
      </c>
      <c r="E394" s="349">
        <v>3.3901589516190564</v>
      </c>
      <c r="Y394" s="17"/>
      <c r="Z394" s="17"/>
    </row>
    <row r="395" spans="1:26">
      <c r="A395" s="231" t="s">
        <v>304</v>
      </c>
      <c r="B395" s="348">
        <v>65.244040999999996</v>
      </c>
      <c r="C395" s="349">
        <v>0.75043437976063188</v>
      </c>
      <c r="D395" s="348">
        <v>308.52257700000001</v>
      </c>
      <c r="E395" s="349">
        <v>2.8068760180384551</v>
      </c>
      <c r="Y395" s="17"/>
      <c r="Z395" s="17"/>
    </row>
    <row r="396" spans="1:26">
      <c r="A396" s="231" t="s">
        <v>716</v>
      </c>
      <c r="B396" s="348">
        <v>715.57773999999995</v>
      </c>
      <c r="C396" s="349">
        <v>8.2305468707466289</v>
      </c>
      <c r="D396" s="348">
        <v>301.37328500000001</v>
      </c>
      <c r="E396" s="349">
        <v>2.7418332051076066</v>
      </c>
      <c r="Y396" s="17"/>
      <c r="Z396" s="17"/>
    </row>
    <row r="397" spans="1:26">
      <c r="A397" s="231" t="s">
        <v>724</v>
      </c>
      <c r="B397" s="348">
        <v>239.40685199999999</v>
      </c>
      <c r="C397" s="349">
        <v>2.7536481452929227</v>
      </c>
      <c r="D397" s="348">
        <v>288.59506800000003</v>
      </c>
      <c r="E397" s="349">
        <v>2.6255795707727967</v>
      </c>
      <c r="Y397" s="17"/>
      <c r="Z397" s="17"/>
    </row>
    <row r="398" spans="1:26">
      <c r="A398" s="231" t="s">
        <v>717</v>
      </c>
      <c r="B398" s="348">
        <v>85.557619000000003</v>
      </c>
      <c r="C398" s="349">
        <v>0.98408035069534483</v>
      </c>
      <c r="D398" s="348">
        <v>152.78360799999999</v>
      </c>
      <c r="E398" s="349">
        <v>1.3899943706375439</v>
      </c>
      <c r="Y398" s="17"/>
      <c r="Z398" s="17"/>
    </row>
    <row r="399" spans="1:26">
      <c r="A399" s="234" t="s">
        <v>29</v>
      </c>
      <c r="B399" s="350">
        <v>1658.4167239999999</v>
      </c>
      <c r="C399" s="351">
        <v>19.075043583820918</v>
      </c>
      <c r="D399" s="350">
        <v>1549.6903199999999</v>
      </c>
      <c r="E399" s="351">
        <v>14.098769162667594</v>
      </c>
      <c r="F399" s="276"/>
      <c r="G399" s="276"/>
    </row>
    <row r="400" spans="1:26">
      <c r="A400" s="7" t="s">
        <v>279</v>
      </c>
      <c r="B400" s="276"/>
      <c r="C400" s="276"/>
      <c r="D400" s="276"/>
      <c r="E400" s="276"/>
      <c r="F400" s="353"/>
      <c r="G400" s="353"/>
    </row>
    <row r="401" spans="1:26">
      <c r="A401" s="7"/>
      <c r="B401" s="276"/>
      <c r="C401" s="276"/>
      <c r="D401" s="276"/>
      <c r="E401" s="276"/>
      <c r="F401" s="353"/>
      <c r="G401" s="353"/>
    </row>
    <row r="402" spans="1:26">
      <c r="A402" s="2485" t="s">
        <v>343</v>
      </c>
      <c r="B402" s="2485"/>
      <c r="C402" s="2485"/>
      <c r="D402" s="2485"/>
      <c r="E402" s="2485"/>
      <c r="F402" s="353"/>
      <c r="G402" s="353"/>
    </row>
    <row r="403" spans="1:26" ht="15.75">
      <c r="A403" s="301" t="s">
        <v>139</v>
      </c>
      <c r="B403" s="302"/>
      <c r="C403" s="303"/>
      <c r="D403" s="303"/>
      <c r="E403" s="303"/>
      <c r="Y403" s="17"/>
      <c r="Z403" s="17"/>
    </row>
    <row r="404" spans="1:26">
      <c r="A404" s="235" t="s">
        <v>344</v>
      </c>
      <c r="B404" s="65"/>
      <c r="C404" s="235">
        <v>2008</v>
      </c>
      <c r="D404" s="235">
        <v>2009</v>
      </c>
      <c r="E404" s="235">
        <v>2010</v>
      </c>
      <c r="Y404" s="17"/>
      <c r="Z404" s="17"/>
    </row>
    <row r="405" spans="1:26">
      <c r="A405" s="354" t="s">
        <v>14</v>
      </c>
      <c r="B405" s="441"/>
      <c r="C405" s="86">
        <v>90277.039067999998</v>
      </c>
      <c r="D405" s="315">
        <v>93872.167709000001</v>
      </c>
      <c r="E405" s="315">
        <v>86574.122810999994</v>
      </c>
      <c r="Y405" s="17"/>
      <c r="Z405" s="17"/>
    </row>
    <row r="406" spans="1:26">
      <c r="A406" s="304" t="s">
        <v>345</v>
      </c>
      <c r="B406" s="441"/>
      <c r="C406" s="355">
        <v>613.78467599999999</v>
      </c>
      <c r="D406" s="356">
        <v>322.20018499999998</v>
      </c>
      <c r="E406" s="356">
        <v>365.363404</v>
      </c>
      <c r="Y406" s="17"/>
      <c r="Z406" s="17"/>
    </row>
    <row r="407" spans="1:26">
      <c r="A407" s="304" t="s">
        <v>346</v>
      </c>
      <c r="B407" s="441"/>
      <c r="C407" s="355">
        <v>5014.512401</v>
      </c>
      <c r="D407" s="356">
        <v>4945.797783</v>
      </c>
      <c r="E407" s="356">
        <v>5245.7809530000004</v>
      </c>
      <c r="Y407" s="17"/>
      <c r="Z407" s="17"/>
    </row>
    <row r="408" spans="1:26">
      <c r="A408" s="304" t="s">
        <v>347</v>
      </c>
      <c r="B408" s="441"/>
      <c r="C408" s="355">
        <v>81245.452057999995</v>
      </c>
      <c r="D408" s="175">
        <v>83260.762818999996</v>
      </c>
      <c r="E408" s="356">
        <v>73692.812384000004</v>
      </c>
      <c r="Y408" s="17"/>
      <c r="Z408" s="17"/>
    </row>
    <row r="409" spans="1:26">
      <c r="A409" s="304" t="s">
        <v>348</v>
      </c>
      <c r="B409" s="441"/>
      <c r="C409" s="355">
        <v>1721.61349</v>
      </c>
      <c r="D409" s="175">
        <v>2522.8663969999998</v>
      </c>
      <c r="E409" s="356">
        <v>4861.0188019999996</v>
      </c>
      <c r="Y409" s="17"/>
      <c r="Z409" s="17"/>
    </row>
    <row r="410" spans="1:26">
      <c r="A410" s="306" t="s">
        <v>349</v>
      </c>
      <c r="B410" s="65"/>
      <c r="C410" s="357">
        <v>1681.6764430000039</v>
      </c>
      <c r="D410" s="177">
        <v>2820.540525000004</v>
      </c>
      <c r="E410" s="358">
        <v>2409.1472679999861</v>
      </c>
      <c r="Y410" s="17"/>
      <c r="Z410" s="17"/>
    </row>
    <row r="411" spans="1:26" s="58" customFormat="1">
      <c r="A411" s="167" t="s">
        <v>725</v>
      </c>
      <c r="B411" s="168"/>
      <c r="C411" s="168"/>
      <c r="D411" s="168"/>
      <c r="E411" s="17"/>
      <c r="Y411" s="17"/>
      <c r="Z411" s="17"/>
    </row>
    <row r="412" spans="1:26" s="58" customFormat="1">
      <c r="A412" s="17"/>
      <c r="B412" s="17"/>
      <c r="C412" s="17"/>
      <c r="D412" s="17"/>
      <c r="E412" s="17"/>
      <c r="Y412" s="17"/>
      <c r="Z412" s="17"/>
    </row>
    <row r="413" spans="1:26" s="58" customFormat="1">
      <c r="A413" s="227" t="s">
        <v>350</v>
      </c>
      <c r="B413" s="645"/>
      <c r="C413" s="227"/>
      <c r="D413" s="227"/>
      <c r="E413" s="227"/>
      <c r="Y413" s="17"/>
      <c r="Z413" s="17"/>
    </row>
    <row r="414" spans="1:26" s="58" customFormat="1">
      <c r="A414" s="263" t="s">
        <v>139</v>
      </c>
      <c r="B414" s="230"/>
      <c r="C414" s="230"/>
      <c r="D414" s="230"/>
      <c r="E414" s="230"/>
      <c r="Y414" s="17"/>
      <c r="Z414" s="17"/>
    </row>
    <row r="415" spans="1:26" s="58" customFormat="1">
      <c r="A415" s="235" t="s">
        <v>250</v>
      </c>
      <c r="B415" s="20">
        <v>2005</v>
      </c>
      <c r="C415" s="20">
        <v>2008</v>
      </c>
      <c r="D415" s="20">
        <v>2009</v>
      </c>
      <c r="E415" s="20">
        <v>2010</v>
      </c>
      <c r="Y415" s="17"/>
      <c r="Z415" s="17"/>
    </row>
    <row r="416" spans="1:26" s="58" customFormat="1">
      <c r="A416" s="359" t="s">
        <v>14</v>
      </c>
      <c r="B416" s="309">
        <v>35214.291892000001</v>
      </c>
      <c r="C416" s="309">
        <v>90277.046007000012</v>
      </c>
      <c r="D416" s="309">
        <v>93872.169708999994</v>
      </c>
      <c r="E416" s="309">
        <v>86574.122811000008</v>
      </c>
      <c r="Y416" s="17"/>
      <c r="Z416" s="17"/>
    </row>
    <row r="417" spans="1:28" s="58" customFormat="1">
      <c r="A417" s="360" t="s">
        <v>228</v>
      </c>
      <c r="B417" s="103">
        <v>980.13586599999996</v>
      </c>
      <c r="C417" s="103">
        <v>1812.450922</v>
      </c>
      <c r="D417" s="103">
        <v>1784.291037</v>
      </c>
      <c r="E417" s="103">
        <v>1891.752641</v>
      </c>
      <c r="F417" s="276"/>
      <c r="G417" s="276"/>
      <c r="AA417" s="17"/>
      <c r="AB417" s="17"/>
    </row>
    <row r="418" spans="1:28" s="58" customFormat="1">
      <c r="A418" s="360" t="s">
        <v>229</v>
      </c>
      <c r="B418" s="103">
        <v>1257.5290230000001</v>
      </c>
      <c r="C418" s="103">
        <v>2043.6736639999999</v>
      </c>
      <c r="D418" s="103">
        <v>2869.2758439999998</v>
      </c>
      <c r="E418" s="103">
        <v>2816.4591140000002</v>
      </c>
      <c r="F418" s="276"/>
      <c r="G418" s="276"/>
      <c r="AA418" s="17"/>
      <c r="AB418" s="17"/>
    </row>
    <row r="419" spans="1:28" s="58" customFormat="1">
      <c r="A419" s="360" t="s">
        <v>230</v>
      </c>
      <c r="B419" s="103">
        <v>182.63847000000001</v>
      </c>
      <c r="C419" s="103">
        <v>480.98341399999998</v>
      </c>
      <c r="D419" s="103">
        <v>268.10787499999998</v>
      </c>
      <c r="E419" s="103">
        <v>328.25320499999998</v>
      </c>
      <c r="F419" s="276"/>
      <c r="G419" s="276"/>
      <c r="AA419" s="17"/>
      <c r="AB419" s="17"/>
    </row>
    <row r="420" spans="1:28" s="58" customFormat="1">
      <c r="A420" s="360" t="s">
        <v>231</v>
      </c>
      <c r="B420" s="103">
        <v>812.33184400000005</v>
      </c>
      <c r="C420" s="103">
        <v>1260.677281</v>
      </c>
      <c r="D420" s="103">
        <v>1408.7328829999999</v>
      </c>
      <c r="E420" s="103">
        <v>1581.9159749999999</v>
      </c>
      <c r="F420" s="276"/>
      <c r="G420" s="276"/>
      <c r="AA420" s="17"/>
      <c r="AB420" s="17"/>
    </row>
    <row r="421" spans="1:28" s="58" customFormat="1">
      <c r="A421" s="360" t="s">
        <v>232</v>
      </c>
      <c r="B421" s="103">
        <v>536.95917799999995</v>
      </c>
      <c r="C421" s="103">
        <v>1617.121191</v>
      </c>
      <c r="D421" s="103">
        <v>1619.7032300000001</v>
      </c>
      <c r="E421" s="103">
        <v>2456.2825979999998</v>
      </c>
      <c r="AA421" s="17"/>
      <c r="AB421" s="17"/>
    </row>
    <row r="422" spans="1:28" s="58" customFormat="1">
      <c r="A422" s="360" t="s">
        <v>233</v>
      </c>
      <c r="B422" s="103">
        <v>2385.3798929999998</v>
      </c>
      <c r="C422" s="103">
        <v>3838.7853599999999</v>
      </c>
      <c r="D422" s="103">
        <v>3956.5430270000002</v>
      </c>
      <c r="E422" s="103">
        <v>4102.7179660000002</v>
      </c>
      <c r="AA422" s="17"/>
      <c r="AB422" s="17"/>
    </row>
    <row r="423" spans="1:28" s="58" customFormat="1">
      <c r="A423" s="360" t="s">
        <v>234</v>
      </c>
      <c r="B423" s="103">
        <v>2279.8643470000002</v>
      </c>
      <c r="C423" s="103">
        <v>4588.9723329999997</v>
      </c>
      <c r="D423" s="103">
        <v>3865.5272030000001</v>
      </c>
      <c r="E423" s="103">
        <v>4303.7316639999999</v>
      </c>
      <c r="AA423" s="17"/>
      <c r="AB423" s="17"/>
    </row>
    <row r="424" spans="1:28" s="58" customFormat="1">
      <c r="A424" s="360" t="s">
        <v>235</v>
      </c>
      <c r="B424" s="103">
        <v>106.89685299999999</v>
      </c>
      <c r="C424" s="103">
        <v>64.925917999999996</v>
      </c>
      <c r="D424" s="103">
        <v>82.663246999999998</v>
      </c>
      <c r="E424" s="103">
        <v>70.100847999999999</v>
      </c>
      <c r="AA424" s="17"/>
      <c r="AB424" s="17"/>
    </row>
    <row r="425" spans="1:28" s="58" customFormat="1">
      <c r="A425" s="360" t="s">
        <v>236</v>
      </c>
      <c r="B425" s="103">
        <v>388.02986299999998</v>
      </c>
      <c r="C425" s="103">
        <v>865.08798100000001</v>
      </c>
      <c r="D425" s="103">
        <v>517.49647800000002</v>
      </c>
      <c r="E425" s="103">
        <v>492.13311399999998</v>
      </c>
      <c r="AA425" s="17"/>
      <c r="AB425" s="17"/>
    </row>
    <row r="426" spans="1:28" s="58" customFormat="1">
      <c r="A426" s="360" t="s">
        <v>237</v>
      </c>
      <c r="B426" s="103">
        <v>690.67239800000004</v>
      </c>
      <c r="C426" s="103">
        <v>1226.580373</v>
      </c>
      <c r="D426" s="103">
        <v>1063.544913</v>
      </c>
      <c r="E426" s="103">
        <v>1356.3169330000001</v>
      </c>
      <c r="AA426" s="17"/>
      <c r="AB426" s="17"/>
    </row>
    <row r="427" spans="1:28" s="58" customFormat="1">
      <c r="A427" s="360" t="s">
        <v>238</v>
      </c>
      <c r="B427" s="103">
        <v>661.51269400000001</v>
      </c>
      <c r="C427" s="103">
        <v>965.90626999999995</v>
      </c>
      <c r="D427" s="103">
        <v>973.46875699999998</v>
      </c>
      <c r="E427" s="103">
        <v>903.19698300000005</v>
      </c>
      <c r="AA427" s="17"/>
      <c r="AB427" s="17"/>
    </row>
    <row r="428" spans="1:28" s="58" customFormat="1">
      <c r="A428" s="360" t="s">
        <v>239</v>
      </c>
      <c r="B428" s="103">
        <v>107.58861400000001</v>
      </c>
      <c r="C428" s="103">
        <v>139.88773800000001</v>
      </c>
      <c r="D428" s="103">
        <v>116.723068</v>
      </c>
      <c r="E428" s="103">
        <v>118.149643</v>
      </c>
      <c r="F428" s="17"/>
      <c r="AA428" s="17"/>
      <c r="AB428" s="17"/>
    </row>
    <row r="429" spans="1:28" s="58" customFormat="1">
      <c r="A429" s="360" t="s">
        <v>240</v>
      </c>
      <c r="B429" s="103">
        <v>909.16581399999995</v>
      </c>
      <c r="C429" s="103">
        <v>2446.6990449999998</v>
      </c>
      <c r="D429" s="103">
        <v>2640.5306730000002</v>
      </c>
      <c r="E429" s="103">
        <v>2001.958376</v>
      </c>
      <c r="F429" s="17"/>
      <c r="AA429" s="17"/>
      <c r="AB429" s="17"/>
    </row>
    <row r="430" spans="1:28" s="58" customFormat="1">
      <c r="A430" s="360" t="s">
        <v>241</v>
      </c>
      <c r="B430" s="103">
        <v>106.86554599999999</v>
      </c>
      <c r="C430" s="103">
        <v>195.512486</v>
      </c>
      <c r="D430" s="103">
        <v>413.07996900000001</v>
      </c>
      <c r="E430" s="103">
        <v>211.08288200000001</v>
      </c>
      <c r="F430" s="227"/>
      <c r="AA430" s="17"/>
      <c r="AB430" s="17"/>
    </row>
    <row r="431" spans="1:28" s="58" customFormat="1">
      <c r="A431" s="360" t="s">
        <v>242</v>
      </c>
      <c r="B431" s="103">
        <v>5428.6240079999998</v>
      </c>
      <c r="C431" s="103">
        <v>18574.603093999998</v>
      </c>
      <c r="D431" s="103">
        <v>14997.730631</v>
      </c>
      <c r="E431" s="103">
        <v>15780.297654</v>
      </c>
      <c r="F431" s="276"/>
      <c r="AA431" s="17"/>
      <c r="AB431" s="17"/>
    </row>
    <row r="432" spans="1:28" s="58" customFormat="1">
      <c r="A432" s="360" t="s">
        <v>243</v>
      </c>
      <c r="B432" s="103">
        <v>9133.2926210000005</v>
      </c>
      <c r="C432" s="103">
        <v>27167.578014999999</v>
      </c>
      <c r="D432" s="103">
        <v>30584.697045000001</v>
      </c>
      <c r="E432" s="103">
        <v>24553.533385999999</v>
      </c>
      <c r="F432" s="624"/>
      <c r="Z432" s="17"/>
      <c r="AA432" s="17"/>
    </row>
    <row r="433" spans="1:26">
      <c r="A433" s="360" t="s">
        <v>244</v>
      </c>
      <c r="B433" s="103">
        <v>7647.748681</v>
      </c>
      <c r="C433" s="103">
        <v>20398.085041999999</v>
      </c>
      <c r="D433" s="103">
        <v>23024.501561000001</v>
      </c>
      <c r="E433" s="103">
        <v>20751.440618000001</v>
      </c>
      <c r="Z433" s="17"/>
    </row>
    <row r="434" spans="1:26" ht="17.25" customHeight="1">
      <c r="A434" s="360" t="s">
        <v>245</v>
      </c>
      <c r="B434" s="103">
        <v>780.19712800000002</v>
      </c>
      <c r="C434" s="103">
        <v>1523.1334420000001</v>
      </c>
      <c r="D434" s="103">
        <v>2069.1453529999999</v>
      </c>
      <c r="E434" s="103">
        <v>1680.962311</v>
      </c>
      <c r="F434" s="670"/>
      <c r="Z434" s="17"/>
    </row>
    <row r="435" spans="1:26">
      <c r="A435" s="360" t="s">
        <v>246</v>
      </c>
      <c r="B435" s="103">
        <v>375.87276200000002</v>
      </c>
      <c r="C435" s="103">
        <v>75.750953999999993</v>
      </c>
      <c r="D435" s="103">
        <v>231.42936599999999</v>
      </c>
      <c r="E435" s="103">
        <v>370.75095599999997</v>
      </c>
      <c r="F435" s="670"/>
      <c r="Z435" s="17"/>
    </row>
    <row r="436" spans="1:26">
      <c r="A436" s="360" t="s">
        <v>247</v>
      </c>
      <c r="B436" s="103">
        <v>435.13897200000002</v>
      </c>
      <c r="C436" s="103">
        <v>852.97673799999995</v>
      </c>
      <c r="D436" s="103">
        <v>971.24537299999997</v>
      </c>
      <c r="E436" s="103">
        <v>725.04208800000004</v>
      </c>
      <c r="F436" s="670"/>
      <c r="Z436" s="17"/>
    </row>
    <row r="437" spans="1:26">
      <c r="A437" s="234" t="s">
        <v>338</v>
      </c>
      <c r="B437" s="104">
        <v>7.8473170000000003</v>
      </c>
      <c r="C437" s="104">
        <v>137.65474599999999</v>
      </c>
      <c r="D437" s="104">
        <v>413.73217599999998</v>
      </c>
      <c r="E437" s="104">
        <v>78.043856000000005</v>
      </c>
      <c r="F437" s="670"/>
      <c r="Z437" s="17"/>
    </row>
    <row r="438" spans="1:26">
      <c r="A438" s="7" t="s">
        <v>262</v>
      </c>
      <c r="B438" s="276"/>
      <c r="C438" s="276"/>
      <c r="D438" s="276"/>
      <c r="E438" s="276"/>
      <c r="F438" s="670"/>
      <c r="Z438" s="17"/>
    </row>
    <row r="439" spans="1:26">
      <c r="A439" s="7" t="s">
        <v>339</v>
      </c>
      <c r="B439" s="7"/>
      <c r="C439" s="7"/>
      <c r="D439" s="7"/>
      <c r="F439" s="670"/>
      <c r="Z439" s="17"/>
    </row>
    <row r="440" spans="1:26">
      <c r="F440" s="670"/>
      <c r="Z440" s="17"/>
    </row>
    <row r="441" spans="1:26">
      <c r="A441" s="361" t="s">
        <v>875</v>
      </c>
      <c r="B441" s="361"/>
      <c r="C441" s="361"/>
      <c r="D441" s="361"/>
      <c r="E441" s="361"/>
      <c r="F441" s="670"/>
      <c r="Z441" s="17"/>
    </row>
    <row r="442" spans="1:26">
      <c r="A442" s="263" t="s">
        <v>139</v>
      </c>
      <c r="B442" s="230"/>
      <c r="C442" s="230"/>
      <c r="D442" s="230"/>
      <c r="E442" s="230"/>
      <c r="F442" s="670"/>
      <c r="Z442" s="17"/>
    </row>
    <row r="443" spans="1:26">
      <c r="A443" s="2472" t="s">
        <v>329</v>
      </c>
      <c r="B443" s="2471">
        <v>2009</v>
      </c>
      <c r="C443" s="2471"/>
      <c r="D443" s="2471">
        <v>2010</v>
      </c>
      <c r="E443" s="2471"/>
      <c r="F443" s="670"/>
      <c r="Z443" s="17"/>
    </row>
    <row r="444" spans="1:26">
      <c r="A444" s="2473"/>
      <c r="B444" s="568" t="s">
        <v>266</v>
      </c>
      <c r="C444" s="568" t="s">
        <v>267</v>
      </c>
      <c r="D444" s="568" t="s">
        <v>266</v>
      </c>
      <c r="E444" s="568" t="s">
        <v>267</v>
      </c>
      <c r="F444" s="670"/>
      <c r="Z444" s="17"/>
    </row>
    <row r="445" spans="1:26">
      <c r="A445" s="693" t="s">
        <v>14</v>
      </c>
      <c r="B445" s="315">
        <v>93872.167709000001</v>
      </c>
      <c r="C445" s="315">
        <v>100</v>
      </c>
      <c r="D445" s="315">
        <v>86574.122810999994</v>
      </c>
      <c r="E445" s="315">
        <v>100</v>
      </c>
      <c r="F445" s="670"/>
      <c r="Z445" s="17"/>
    </row>
    <row r="446" spans="1:26">
      <c r="A446" s="231" t="s">
        <v>268</v>
      </c>
      <c r="B446" s="347">
        <v>30507.858758999999</v>
      </c>
      <c r="C446" s="347">
        <v>32.499365364154741</v>
      </c>
      <c r="D446" s="347">
        <v>38358.583366999999</v>
      </c>
      <c r="E446" s="347">
        <v>44.307215737825771</v>
      </c>
      <c r="F446" s="670"/>
      <c r="Z446" s="17"/>
    </row>
    <row r="447" spans="1:26">
      <c r="A447" s="231" t="s">
        <v>269</v>
      </c>
      <c r="B447" s="347">
        <v>10253.92913</v>
      </c>
      <c r="C447" s="347">
        <v>10.923290023286535</v>
      </c>
      <c r="D447" s="347">
        <v>2980.5337300000001</v>
      </c>
      <c r="E447" s="347">
        <v>3.4427536002955583</v>
      </c>
      <c r="F447" s="670"/>
      <c r="Z447" s="17"/>
    </row>
    <row r="448" spans="1:26">
      <c r="A448" s="231" t="s">
        <v>270</v>
      </c>
      <c r="B448" s="347">
        <v>62.561754000000001</v>
      </c>
      <c r="C448" s="347">
        <v>6.6645690119715731E-2</v>
      </c>
      <c r="D448" s="347">
        <v>926.64790900000003</v>
      </c>
      <c r="E448" s="347">
        <v>1.0703520623858533</v>
      </c>
      <c r="F448" s="670"/>
      <c r="Z448" s="17"/>
    </row>
    <row r="449" spans="1:26">
      <c r="A449" s="231" t="s">
        <v>271</v>
      </c>
      <c r="B449" s="347">
        <v>0.57069899999999996</v>
      </c>
      <c r="C449" s="347">
        <v>6.0795336245898172E-4</v>
      </c>
      <c r="D449" s="347">
        <v>38.825539999999997</v>
      </c>
      <c r="E449" s="347">
        <v>4.4846587801715361E-2</v>
      </c>
      <c r="F449" s="670"/>
      <c r="Z449" s="17"/>
    </row>
    <row r="450" spans="1:26">
      <c r="A450" s="231" t="s">
        <v>272</v>
      </c>
      <c r="B450" s="347">
        <v>417.14806800000002</v>
      </c>
      <c r="C450" s="347">
        <v>0.44437885923029119</v>
      </c>
      <c r="D450" s="347">
        <v>326.33836300000002</v>
      </c>
      <c r="E450" s="347">
        <v>0.3769467739366294</v>
      </c>
      <c r="F450" s="670"/>
      <c r="Z450" s="17"/>
    </row>
    <row r="451" spans="1:26" ht="17.25" customHeight="1">
      <c r="A451" s="231" t="s">
        <v>273</v>
      </c>
      <c r="B451" s="347">
        <v>38165.959741999999</v>
      </c>
      <c r="C451" s="347">
        <v>40.657375528296058</v>
      </c>
      <c r="D451" s="347">
        <v>29678.551522999998</v>
      </c>
      <c r="E451" s="347">
        <v>34.281088342981256</v>
      </c>
      <c r="F451" s="670"/>
      <c r="Z451" s="17"/>
    </row>
    <row r="452" spans="1:26">
      <c r="A452" s="231" t="s">
        <v>274</v>
      </c>
      <c r="B452" s="347">
        <v>0</v>
      </c>
      <c r="C452" s="347">
        <v>0</v>
      </c>
      <c r="D452" s="347">
        <v>7.5641E-2</v>
      </c>
      <c r="E452" s="347">
        <v>8.7371373274127076E-5</v>
      </c>
      <c r="F452" s="670"/>
      <c r="Z452" s="17"/>
    </row>
    <row r="453" spans="1:26">
      <c r="A453" s="231" t="s">
        <v>275</v>
      </c>
      <c r="B453" s="347">
        <v>642.43796799999996</v>
      </c>
      <c r="C453" s="347">
        <v>0.68437534114641108</v>
      </c>
      <c r="D453" s="347">
        <v>4.9307999999999998E-2</v>
      </c>
      <c r="E453" s="347">
        <v>5.6954663124504672E-5</v>
      </c>
      <c r="F453" s="670"/>
      <c r="Z453" s="17"/>
    </row>
    <row r="454" spans="1:26">
      <c r="A454" s="231" t="s">
        <v>276</v>
      </c>
      <c r="B454" s="356">
        <v>0</v>
      </c>
      <c r="C454" s="362">
        <v>0</v>
      </c>
      <c r="D454" s="356">
        <v>12797.096173</v>
      </c>
      <c r="E454" s="362">
        <v>14.781664263509024</v>
      </c>
      <c r="F454" s="670"/>
      <c r="Z454" s="17"/>
    </row>
    <row r="455" spans="1:26">
      <c r="A455" s="231" t="s">
        <v>277</v>
      </c>
      <c r="B455" s="356">
        <v>2.3370999999999999E-2</v>
      </c>
      <c r="C455" s="362">
        <v>2.489662332337863E-5</v>
      </c>
      <c r="D455" s="356">
        <v>5.0382000000000003E-2</v>
      </c>
      <c r="E455" s="362">
        <v>5.819521857586587E-5</v>
      </c>
      <c r="F455" s="276"/>
      <c r="G455" s="670"/>
    </row>
    <row r="456" spans="1:26">
      <c r="A456" s="234" t="s">
        <v>278</v>
      </c>
      <c r="B456" s="358">
        <v>13821.678217999999</v>
      </c>
      <c r="C456" s="343">
        <v>14.723936343780464</v>
      </c>
      <c r="D456" s="358">
        <v>1467.3708750000001</v>
      </c>
      <c r="E456" s="343">
        <v>1.6949301100092209</v>
      </c>
      <c r="F456" s="17"/>
    </row>
    <row r="457" spans="1:26">
      <c r="A457" s="167" t="s">
        <v>725</v>
      </c>
      <c r="B457" s="276"/>
      <c r="C457" s="363"/>
      <c r="D457" s="276"/>
      <c r="E457" s="276"/>
      <c r="F457" s="17"/>
    </row>
    <row r="458" spans="1:26">
      <c r="F458" s="361"/>
    </row>
    <row r="459" spans="1:26">
      <c r="A459" s="361" t="s">
        <v>351</v>
      </c>
      <c r="B459" s="361"/>
      <c r="C459" s="361"/>
      <c r="D459" s="361"/>
      <c r="E459" s="361"/>
      <c r="F459" s="276"/>
    </row>
    <row r="460" spans="1:26">
      <c r="A460" s="263" t="s">
        <v>139</v>
      </c>
      <c r="B460" s="230"/>
      <c r="C460" s="230"/>
      <c r="D460" s="230"/>
      <c r="E460" s="230"/>
      <c r="F460" s="624"/>
      <c r="Y460" s="17"/>
      <c r="Z460" s="17"/>
    </row>
    <row r="461" spans="1:26">
      <c r="A461" s="2472" t="s">
        <v>764</v>
      </c>
      <c r="B461" s="2471">
        <v>2009</v>
      </c>
      <c r="C461" s="2471"/>
      <c r="D461" s="2471">
        <v>2010</v>
      </c>
      <c r="E461" s="2471"/>
      <c r="Y461" s="17"/>
      <c r="Z461" s="17"/>
    </row>
    <row r="462" spans="1:26">
      <c r="A462" s="2473"/>
      <c r="B462" s="568" t="s">
        <v>266</v>
      </c>
      <c r="C462" s="568" t="s">
        <v>267</v>
      </c>
      <c r="D462" s="568" t="s">
        <v>266</v>
      </c>
      <c r="E462" s="568" t="s">
        <v>267</v>
      </c>
      <c r="Y462" s="17"/>
      <c r="Z462" s="17"/>
    </row>
    <row r="463" spans="1:26">
      <c r="A463" s="145" t="s">
        <v>14</v>
      </c>
      <c r="B463" s="315">
        <v>13088.004564999999</v>
      </c>
      <c r="C463" s="315">
        <v>100.00000000000001</v>
      </c>
      <c r="D463" s="315">
        <v>13671.927999</v>
      </c>
      <c r="E463" s="315">
        <v>100.00000000000001</v>
      </c>
      <c r="Y463" s="17"/>
      <c r="Z463" s="17"/>
    </row>
    <row r="464" spans="1:26">
      <c r="A464" s="231" t="s">
        <v>282</v>
      </c>
      <c r="B464" s="364">
        <v>9559.3517580000007</v>
      </c>
      <c r="C464" s="121">
        <v>73.039031355197281</v>
      </c>
      <c r="D464" s="364">
        <v>9687.2492750000001</v>
      </c>
      <c r="E464" s="121">
        <v>70.855034313438097</v>
      </c>
      <c r="Y464" s="17"/>
      <c r="Z464" s="17"/>
    </row>
    <row r="465" spans="1:26">
      <c r="A465" s="231" t="s">
        <v>281</v>
      </c>
      <c r="B465" s="364">
        <v>1400.346489</v>
      </c>
      <c r="C465" s="121">
        <v>10.699465163274873</v>
      </c>
      <c r="D465" s="364">
        <v>1786.7642060000001</v>
      </c>
      <c r="E465" s="121">
        <v>13.068853245355655</v>
      </c>
      <c r="Y465" s="17"/>
      <c r="Z465" s="17"/>
    </row>
    <row r="466" spans="1:26">
      <c r="A466" s="231" t="s">
        <v>284</v>
      </c>
      <c r="B466" s="364">
        <v>912.78224999999998</v>
      </c>
      <c r="C466" s="121">
        <v>6.9741895753991896</v>
      </c>
      <c r="D466" s="364">
        <v>882.58103300000005</v>
      </c>
      <c r="E466" s="121">
        <v>6.4554248169281934</v>
      </c>
      <c r="Y466" s="17"/>
      <c r="Z466" s="17"/>
    </row>
    <row r="467" spans="1:26">
      <c r="A467" s="231" t="s">
        <v>283</v>
      </c>
      <c r="B467" s="364">
        <v>847.06964500000004</v>
      </c>
      <c r="C467" s="121">
        <v>6.4721068883581951</v>
      </c>
      <c r="D467" s="364">
        <v>846.73164399999996</v>
      </c>
      <c r="E467" s="121">
        <v>6.1932131595626609</v>
      </c>
      <c r="Y467" s="17"/>
      <c r="Z467" s="17"/>
    </row>
    <row r="468" spans="1:26">
      <c r="A468" s="234" t="s">
        <v>716</v>
      </c>
      <c r="B468" s="365">
        <v>368.45442300000002</v>
      </c>
      <c r="C468" s="343">
        <v>2.8152070177704744</v>
      </c>
      <c r="D468" s="366">
        <v>468.60184099999998</v>
      </c>
      <c r="E468" s="343">
        <v>3.4274744647153987</v>
      </c>
      <c r="Y468" s="17"/>
      <c r="Z468" s="17"/>
    </row>
    <row r="469" spans="1:26">
      <c r="A469" s="7" t="s">
        <v>279</v>
      </c>
      <c r="B469" s="276"/>
      <c r="C469" s="276"/>
      <c r="D469" s="276"/>
      <c r="E469" s="276"/>
      <c r="Y469" s="17"/>
      <c r="Z469" s="17"/>
    </row>
    <row r="470" spans="1:26">
      <c r="A470" s="7" t="s">
        <v>352</v>
      </c>
      <c r="B470" s="276"/>
      <c r="C470" s="276"/>
      <c r="D470" s="276"/>
      <c r="E470" s="276"/>
      <c r="Y470" s="17"/>
      <c r="Z470" s="17"/>
    </row>
    <row r="471" spans="1:26">
      <c r="Y471" s="17"/>
      <c r="Z471" s="17"/>
    </row>
    <row r="472" spans="1:26">
      <c r="A472" s="361" t="s">
        <v>876</v>
      </c>
      <c r="B472" s="361"/>
      <c r="C472" s="361"/>
      <c r="D472" s="361"/>
      <c r="E472" s="361"/>
      <c r="Y472" s="17"/>
      <c r="Z472" s="17"/>
    </row>
    <row r="473" spans="1:26">
      <c r="A473" s="263" t="s">
        <v>139</v>
      </c>
      <c r="B473" s="230"/>
      <c r="C473" s="230"/>
      <c r="D473" s="230"/>
      <c r="E473" s="230"/>
      <c r="Y473" s="17"/>
      <c r="Z473" s="17"/>
    </row>
    <row r="474" spans="1:26">
      <c r="A474" s="2472" t="s">
        <v>782</v>
      </c>
      <c r="B474" s="2471">
        <v>2009</v>
      </c>
      <c r="C474" s="2471"/>
      <c r="D474" s="2471">
        <v>2010</v>
      </c>
      <c r="E474" s="2471"/>
      <c r="F474" s="276"/>
      <c r="G474" s="276"/>
    </row>
    <row r="475" spans="1:26">
      <c r="A475" s="2473"/>
      <c r="B475" s="568" t="s">
        <v>266</v>
      </c>
      <c r="C475" s="568" t="s">
        <v>267</v>
      </c>
      <c r="D475" s="568" t="s">
        <v>266</v>
      </c>
      <c r="E475" s="568" t="s">
        <v>267</v>
      </c>
      <c r="F475" s="276"/>
      <c r="G475" s="276"/>
    </row>
    <row r="476" spans="1:26">
      <c r="A476" s="145" t="s">
        <v>14</v>
      </c>
      <c r="B476" s="315">
        <v>93872.167709000001</v>
      </c>
      <c r="C476" s="111">
        <v>100.00000000000003</v>
      </c>
      <c r="D476" s="315">
        <v>86574.122810999994</v>
      </c>
      <c r="E476" s="111">
        <v>100</v>
      </c>
      <c r="F476" s="17"/>
      <c r="G476" s="17"/>
    </row>
    <row r="477" spans="1:26">
      <c r="A477" s="695" t="s">
        <v>309</v>
      </c>
      <c r="B477" s="364">
        <v>12571.114686000001</v>
      </c>
      <c r="C477" s="121">
        <v>13.391737927017896</v>
      </c>
      <c r="D477" s="364">
        <v>11846.947188</v>
      </c>
      <c r="E477" s="121">
        <v>13.684166588511761</v>
      </c>
      <c r="F477" s="361"/>
      <c r="G477" s="361"/>
    </row>
    <row r="478" spans="1:26">
      <c r="A478" s="441" t="s">
        <v>282</v>
      </c>
      <c r="B478" s="364">
        <v>9559.3517580000007</v>
      </c>
      <c r="C478" s="121">
        <v>10.183371697171852</v>
      </c>
      <c r="D478" s="364">
        <v>9687.2492750000001</v>
      </c>
      <c r="E478" s="121">
        <v>11.189543665545695</v>
      </c>
      <c r="Y478" s="17"/>
      <c r="Z478" s="17"/>
    </row>
    <row r="479" spans="1:26">
      <c r="A479" s="441" t="s">
        <v>297</v>
      </c>
      <c r="B479" s="364">
        <v>8752.3654999999999</v>
      </c>
      <c r="C479" s="121">
        <v>9.3237066039978824</v>
      </c>
      <c r="D479" s="364">
        <v>9312.1072480000003</v>
      </c>
      <c r="E479" s="121">
        <v>10.756224776691374</v>
      </c>
      <c r="Y479" s="17"/>
      <c r="Z479" s="17"/>
    </row>
    <row r="480" spans="1:26">
      <c r="A480" s="441" t="s">
        <v>354</v>
      </c>
      <c r="B480" s="364">
        <v>10155.743474999999</v>
      </c>
      <c r="C480" s="121">
        <v>10.818694958107713</v>
      </c>
      <c r="D480" s="364">
        <v>9026.5205540000006</v>
      </c>
      <c r="E480" s="121">
        <v>10.426349422801316</v>
      </c>
      <c r="Y480" s="17"/>
      <c r="Z480" s="17"/>
    </row>
    <row r="481" spans="1:26">
      <c r="A481" s="441" t="s">
        <v>783</v>
      </c>
      <c r="B481" s="364">
        <v>5357.2606990000004</v>
      </c>
      <c r="C481" s="121">
        <v>5.706974526898426</v>
      </c>
      <c r="D481" s="364">
        <v>4046.708627</v>
      </c>
      <c r="E481" s="121">
        <v>4.6742704350979931</v>
      </c>
      <c r="Y481" s="17"/>
      <c r="Z481" s="17"/>
    </row>
    <row r="482" spans="1:26">
      <c r="A482" s="441" t="s">
        <v>353</v>
      </c>
      <c r="B482" s="364">
        <v>3831.4455840000001</v>
      </c>
      <c r="C482" s="121">
        <v>4.0815565225651644</v>
      </c>
      <c r="D482" s="364">
        <v>3767.0786109999999</v>
      </c>
      <c r="E482" s="121">
        <v>4.3512755182329839</v>
      </c>
      <c r="Y482" s="17"/>
      <c r="Z482" s="17"/>
    </row>
    <row r="483" spans="1:26">
      <c r="A483" s="441" t="s">
        <v>307</v>
      </c>
      <c r="B483" s="364">
        <v>4802.8407610000004</v>
      </c>
      <c r="C483" s="121">
        <v>5.1163628988398528</v>
      </c>
      <c r="D483" s="364">
        <v>3563.3686419999999</v>
      </c>
      <c r="E483" s="121">
        <v>4.1159742961291004</v>
      </c>
      <c r="Y483" s="17"/>
      <c r="Z483" s="17"/>
    </row>
    <row r="484" spans="1:26">
      <c r="A484" s="441" t="s">
        <v>355</v>
      </c>
      <c r="B484" s="364">
        <v>8093.4737919999998</v>
      </c>
      <c r="C484" s="121">
        <v>8.621803447736978</v>
      </c>
      <c r="D484" s="364">
        <v>3043.9525269999999</v>
      </c>
      <c r="E484" s="121">
        <v>3.5160073566615906</v>
      </c>
      <c r="Y484" s="17"/>
      <c r="Z484" s="17"/>
    </row>
    <row r="485" spans="1:26">
      <c r="A485" s="441" t="s">
        <v>321</v>
      </c>
      <c r="B485" s="364">
        <v>2944.8541799999998</v>
      </c>
      <c r="C485" s="121">
        <v>3.1370897805715225</v>
      </c>
      <c r="D485" s="364">
        <v>2383.157123</v>
      </c>
      <c r="E485" s="121">
        <v>2.7527360897466688</v>
      </c>
      <c r="Y485" s="17"/>
      <c r="Z485" s="17"/>
    </row>
    <row r="486" spans="1:26">
      <c r="A486" s="441" t="s">
        <v>784</v>
      </c>
      <c r="B486" s="364">
        <v>1229.2674</v>
      </c>
      <c r="C486" s="121">
        <v>1.3095121056655261</v>
      </c>
      <c r="D486" s="364">
        <v>1831.951965</v>
      </c>
      <c r="E486" s="121">
        <v>2.1160502763618352</v>
      </c>
      <c r="F486" s="276"/>
      <c r="G486" s="276"/>
    </row>
    <row r="487" spans="1:26">
      <c r="A487" s="367" t="s">
        <v>29</v>
      </c>
      <c r="B487" s="368">
        <v>26574.449874000002</v>
      </c>
      <c r="C487" s="84">
        <v>28.309189531427187</v>
      </c>
      <c r="D487" s="368">
        <v>28065.081051000001</v>
      </c>
      <c r="E487" s="84">
        <v>32.417401574219689</v>
      </c>
      <c r="F487" s="276"/>
      <c r="G487" s="276"/>
    </row>
    <row r="488" spans="1:26">
      <c r="A488" s="7" t="s">
        <v>279</v>
      </c>
      <c r="B488" s="276"/>
      <c r="C488" s="276"/>
      <c r="D488" s="276"/>
      <c r="E488" s="276"/>
      <c r="F488" s="17"/>
      <c r="G488" s="17"/>
    </row>
    <row r="489" spans="1:26">
      <c r="F489" s="361"/>
      <c r="G489" s="361"/>
    </row>
    <row r="490" spans="1:26">
      <c r="A490" s="227" t="s">
        <v>357</v>
      </c>
      <c r="B490" s="227"/>
      <c r="C490" s="227"/>
      <c r="D490" s="227"/>
      <c r="E490" s="227"/>
      <c r="F490" s="276"/>
      <c r="G490" s="276"/>
    </row>
    <row r="491" spans="1:26">
      <c r="A491" s="323" t="s">
        <v>172</v>
      </c>
      <c r="B491" s="324"/>
      <c r="C491" s="324"/>
      <c r="D491" s="324"/>
      <c r="E491" s="324"/>
      <c r="F491" s="624"/>
      <c r="G491" s="624"/>
      <c r="H491" s="624"/>
      <c r="Y491" s="17"/>
      <c r="Z491" s="17"/>
    </row>
    <row r="492" spans="1:26">
      <c r="A492" s="2472" t="s">
        <v>289</v>
      </c>
      <c r="B492" s="2471">
        <v>2009</v>
      </c>
      <c r="C492" s="2471"/>
      <c r="D492" s="2471">
        <v>2010</v>
      </c>
      <c r="E492" s="2471"/>
      <c r="Y492" s="17"/>
      <c r="Z492" s="17"/>
    </row>
    <row r="493" spans="1:26">
      <c r="A493" s="2473"/>
      <c r="B493" s="568" t="s">
        <v>266</v>
      </c>
      <c r="C493" s="568" t="s">
        <v>267</v>
      </c>
      <c r="D493" s="568" t="s">
        <v>266</v>
      </c>
      <c r="E493" s="568" t="s">
        <v>267</v>
      </c>
      <c r="Y493" s="17"/>
      <c r="Z493" s="17"/>
    </row>
    <row r="494" spans="1:26">
      <c r="A494" s="145" t="s">
        <v>14</v>
      </c>
      <c r="B494" s="315">
        <v>93872.167709000001</v>
      </c>
      <c r="C494" s="315">
        <v>100</v>
      </c>
      <c r="D494" s="315">
        <v>86574.122810999994</v>
      </c>
      <c r="E494" s="315">
        <v>100</v>
      </c>
      <c r="Y494" s="17"/>
      <c r="Z494" s="17"/>
    </row>
    <row r="495" spans="1:26">
      <c r="A495" s="13" t="s">
        <v>290</v>
      </c>
      <c r="B495" s="349">
        <v>57423.322582000001</v>
      </c>
      <c r="C495" s="349">
        <v>61.171829716354289</v>
      </c>
      <c r="D495" s="349">
        <v>49677.782755</v>
      </c>
      <c r="E495" s="349">
        <v>57.381791627795742</v>
      </c>
      <c r="Y495" s="17"/>
      <c r="Z495" s="17"/>
    </row>
    <row r="496" spans="1:26">
      <c r="A496" s="13" t="s">
        <v>291</v>
      </c>
      <c r="B496" s="349">
        <v>19380.458173999999</v>
      </c>
      <c r="C496" s="349">
        <v>20.645584998184606</v>
      </c>
      <c r="D496" s="349">
        <v>20065.042784000001</v>
      </c>
      <c r="E496" s="349">
        <v>23.176720863581838</v>
      </c>
      <c r="Y496" s="17"/>
      <c r="Z496" s="17"/>
    </row>
    <row r="497" spans="1:26">
      <c r="A497" s="341" t="s">
        <v>292</v>
      </c>
      <c r="B497" s="351">
        <v>17068.386953000001</v>
      </c>
      <c r="C497" s="351">
        <v>18.182585285461101</v>
      </c>
      <c r="D497" s="351">
        <v>16831.297272</v>
      </c>
      <c r="E497" s="351">
        <v>19.441487508622423</v>
      </c>
      <c r="Y497" s="17"/>
      <c r="Z497" s="17"/>
    </row>
    <row r="498" spans="1:26">
      <c r="A498" s="7" t="s">
        <v>279</v>
      </c>
      <c r="B498" s="276"/>
      <c r="C498" s="276"/>
      <c r="D498" s="276"/>
      <c r="E498" s="276"/>
      <c r="Y498" s="17"/>
      <c r="Z498" s="17"/>
    </row>
    <row r="499" spans="1:26">
      <c r="Y499" s="17"/>
      <c r="Z499" s="17"/>
    </row>
    <row r="500" spans="1:26">
      <c r="Y500" s="17"/>
      <c r="Z500" s="17"/>
    </row>
    <row r="501" spans="1:26">
      <c r="Y501" s="17"/>
      <c r="Z501" s="17"/>
    </row>
    <row r="502" spans="1:26">
      <c r="Y502" s="17"/>
      <c r="Z502" s="17"/>
    </row>
    <row r="503" spans="1:26">
      <c r="Y503" s="17"/>
      <c r="Z503" s="17"/>
    </row>
    <row r="504" spans="1:26">
      <c r="Y504" s="17"/>
      <c r="Z504" s="17"/>
    </row>
    <row r="505" spans="1:26">
      <c r="F505" s="276"/>
      <c r="G505" s="276"/>
    </row>
    <row r="506" spans="1:26">
      <c r="F506" s="17"/>
      <c r="G506" s="17"/>
    </row>
    <row r="507" spans="1:26">
      <c r="F507" s="227"/>
      <c r="G507" s="227"/>
    </row>
    <row r="508" spans="1:26">
      <c r="F508" s="369"/>
      <c r="G508" s="369"/>
    </row>
    <row r="509" spans="1:26">
      <c r="F509" s="624"/>
      <c r="G509" s="624"/>
      <c r="Y509" s="17"/>
      <c r="Z509" s="17"/>
    </row>
    <row r="510" spans="1:26">
      <c r="Y510" s="17"/>
      <c r="Z510" s="17"/>
    </row>
    <row r="511" spans="1:26">
      <c r="Y511" s="17"/>
      <c r="Z511" s="17"/>
    </row>
    <row r="512" spans="1:26">
      <c r="Y512" s="17"/>
      <c r="Z512" s="17"/>
    </row>
    <row r="513" spans="6:26">
      <c r="Y513" s="17"/>
      <c r="Z513" s="17"/>
    </row>
    <row r="514" spans="6:26">
      <c r="Y514" s="17"/>
      <c r="Z514" s="17"/>
    </row>
    <row r="515" spans="6:26">
      <c r="F515" s="276"/>
      <c r="G515" s="276"/>
    </row>
  </sheetData>
  <protectedRanges>
    <protectedRange sqref="B11 B24:E24" name="Range1"/>
    <protectedRange sqref="B9 F22" name="Range1_1"/>
    <protectedRange sqref="B10 F23" name="Range1_2"/>
    <protectedRange sqref="C11" name="Range1_3_4"/>
    <protectedRange sqref="C9" name="Range1_7"/>
    <protectedRange sqref="C10" name="Range1_8"/>
    <protectedRange sqref="B113:C133" name="Range1_5_2"/>
    <protectedRange sqref="B162:C166 G164:H165" name="Range1_1_1_2"/>
    <protectedRange sqref="B178:B179 B174 B184" name="Range1_1_1_3"/>
    <protectedRange sqref="B180:B183 B175:B177 C174:C184" name="Range1_1_1_1_1"/>
    <protectedRange sqref="B192:E194" name="Range1_3_2_1"/>
    <protectedRange sqref="B367 B369:B371 C367:C371 D369:D371 E367:E371 D367" name="Range1_4_3_1"/>
    <protectedRange sqref="B379:E381 F379:I380" name="Range1_4_4_1"/>
    <protectedRange sqref="D395 D399 D391:D392 B399 B391:B392 B395" name="Range1_4_3_2"/>
    <protectedRange sqref="D396:D398 D390 B396:B398 B390 B393:B394 D393:D394 C389:C399 E389:E399" name="Range1_1_2_1_1"/>
    <protectedRange sqref="C425:C427 C428:E437 C417:E424 B417:B437" name="Range1_6_1"/>
    <protectedRange sqref="B454:E456" name="Range1_1_3_1"/>
    <protectedRange sqref="B464:C468 E464:E468" name="Range1_1_4_1"/>
    <protectedRange sqref="D285 B284:B285 F285" name="Range1_16_1"/>
    <protectedRange sqref="F313:F318" name="Range1_13_1"/>
    <protectedRange sqref="B75:C95" name="Range1_5"/>
    <protectedRange sqref="B144:C154" name="Range1_3_1_1_1"/>
    <protectedRange sqref="C259:C272" name="Range1_16_4"/>
    <protectedRange sqref="B259:B272" name="Range1_16_1_2"/>
    <protectedRange sqref="D259:D272" name="Range1_16_2_2"/>
    <protectedRange sqref="E244:E257 C243:C257 I244:I257 G244:G257" name="Range1_16_3_2"/>
    <protectedRange sqref="D244:D257 B243:B257 H244:H257 F244:F257" name="Range1_16_1_1_2"/>
  </protectedRanges>
  <mergeCells count="73">
    <mergeCell ref="A474:A475"/>
    <mergeCell ref="B474:C474"/>
    <mergeCell ref="D474:E474"/>
    <mergeCell ref="A492:A493"/>
    <mergeCell ref="B492:C492"/>
    <mergeCell ref="D492:E492"/>
    <mergeCell ref="F391:G391"/>
    <mergeCell ref="A402:E402"/>
    <mergeCell ref="B443:C443"/>
    <mergeCell ref="D443:E443"/>
    <mergeCell ref="A461:A462"/>
    <mergeCell ref="B461:C461"/>
    <mergeCell ref="D461:E461"/>
    <mergeCell ref="A443:A444"/>
    <mergeCell ref="A386:A387"/>
    <mergeCell ref="B386:C386"/>
    <mergeCell ref="D386:E386"/>
    <mergeCell ref="A316:E316"/>
    <mergeCell ref="B346:C346"/>
    <mergeCell ref="D346:E346"/>
    <mergeCell ref="A362:E362"/>
    <mergeCell ref="A364:A365"/>
    <mergeCell ref="B364:C364"/>
    <mergeCell ref="D364:E364"/>
    <mergeCell ref="A374:E374"/>
    <mergeCell ref="A376:A377"/>
    <mergeCell ref="B376:C376"/>
    <mergeCell ref="D376:E376"/>
    <mergeCell ref="A384:E384"/>
    <mergeCell ref="A346:A347"/>
    <mergeCell ref="F243:G243"/>
    <mergeCell ref="A282:E282"/>
    <mergeCell ref="B284:C284"/>
    <mergeCell ref="D284:E284"/>
    <mergeCell ref="A296:E296"/>
    <mergeCell ref="A243:A244"/>
    <mergeCell ref="A298:A299"/>
    <mergeCell ref="B298:C298"/>
    <mergeCell ref="D298:E298"/>
    <mergeCell ref="A214:A215"/>
    <mergeCell ref="B214:C214"/>
    <mergeCell ref="D214:E214"/>
    <mergeCell ref="A241:E241"/>
    <mergeCell ref="B243:C243"/>
    <mergeCell ref="D243:E243"/>
    <mergeCell ref="A284:A285"/>
    <mergeCell ref="A212:E212"/>
    <mergeCell ref="B159:C159"/>
    <mergeCell ref="D159:E159"/>
    <mergeCell ref="A169:E169"/>
    <mergeCell ref="B171:C171"/>
    <mergeCell ref="D171:E171"/>
    <mergeCell ref="A187:E187"/>
    <mergeCell ref="A189:A190"/>
    <mergeCell ref="B189:C189"/>
    <mergeCell ref="D189:E189"/>
    <mergeCell ref="A197:E197"/>
    <mergeCell ref="A198:E210"/>
    <mergeCell ref="A159:A160"/>
    <mergeCell ref="A171:A172"/>
    <mergeCell ref="A157:E157"/>
    <mergeCell ref="F1:J1"/>
    <mergeCell ref="A2:E2"/>
    <mergeCell ref="A4:E4"/>
    <mergeCell ref="A16:E16"/>
    <mergeCell ref="A28:E28"/>
    <mergeCell ref="A98:E98"/>
    <mergeCell ref="A109:E109"/>
    <mergeCell ref="A110:D110"/>
    <mergeCell ref="A139:E139"/>
    <mergeCell ref="B141:C141"/>
    <mergeCell ref="D141:E141"/>
    <mergeCell ref="A141:A142"/>
  </mergeCells>
  <pageMargins left="0.7" right="0.7" top="0.75" bottom="0.56999999999999995" header="0.3" footer="0.3"/>
  <pageSetup paperSize="9" scale="85" orientation="portrait" r:id="rId1"/>
  <headerFooter>
    <oddFooter>&amp;C&amp;P</oddFooter>
  </headerFooter>
  <rowBreaks count="11" manualBreakCount="11">
    <brk id="27" max="4" man="1"/>
    <brk id="70" max="4" man="1"/>
    <brk id="108" max="4" man="1"/>
    <brk id="156" max="4" man="1"/>
    <brk id="197" max="4" man="1"/>
    <brk id="240" max="4" man="1"/>
    <brk id="281" max="4" man="1"/>
    <brk id="315" max="4" man="1"/>
    <brk id="373" max="4" man="1"/>
    <brk id="412" max="4" man="1"/>
    <brk id="471" max="4"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624"/>
  <sheetViews>
    <sheetView view="pageBreakPreview" topLeftCell="A151" zoomScale="90" zoomScaleSheetLayoutView="90" workbookViewId="0">
      <selection activeCell="F292" sqref="F292:G294"/>
    </sheetView>
  </sheetViews>
  <sheetFormatPr defaultColWidth="9" defaultRowHeight="15"/>
  <cols>
    <col min="1" max="1" width="29" style="1369" customWidth="1"/>
    <col min="2" max="2" width="25.85546875" style="1367" customWidth="1"/>
    <col min="3" max="3" width="15.5703125" style="1367" customWidth="1"/>
    <col min="4" max="4" width="11.7109375" style="1368" customWidth="1"/>
    <col min="5" max="6" width="10.5703125" style="1367" customWidth="1"/>
    <col min="7" max="7" width="15.5703125" style="1369" customWidth="1"/>
    <col min="8" max="8" width="10.28515625" style="1369" customWidth="1"/>
    <col min="9" max="9" width="10.85546875" style="1369" customWidth="1"/>
    <col min="10" max="10" width="12.28515625" style="1369" customWidth="1"/>
    <col min="11" max="11" width="12.42578125" style="1369" customWidth="1"/>
    <col min="12" max="12" width="12" style="1369" customWidth="1"/>
    <col min="13" max="16384" width="9" style="1369"/>
  </cols>
  <sheetData>
    <row r="1" spans="1:7" ht="28.5" customHeight="1">
      <c r="A1" s="1366" t="s">
        <v>1697</v>
      </c>
    </row>
    <row r="2" spans="1:7" ht="310.5" customHeight="1">
      <c r="A2" s="2672" t="s">
        <v>1706</v>
      </c>
      <c r="B2" s="2672"/>
      <c r="C2" s="2672"/>
      <c r="D2" s="2672"/>
      <c r="E2" s="2672"/>
      <c r="F2" s="1370"/>
      <c r="G2" s="1371"/>
    </row>
    <row r="3" spans="1:7" ht="18.75" customHeight="1">
      <c r="A3" s="1372"/>
      <c r="B3" s="1373"/>
      <c r="C3" s="1373"/>
      <c r="D3" s="1374"/>
    </row>
    <row r="4" spans="1:7" ht="18" customHeight="1">
      <c r="A4" s="1375" t="s">
        <v>100</v>
      </c>
      <c r="B4" s="1376"/>
      <c r="C4" s="1377"/>
    </row>
    <row r="5" spans="1:7" ht="15" customHeight="1">
      <c r="A5" s="1378" t="s">
        <v>1707</v>
      </c>
      <c r="B5" s="1379"/>
      <c r="C5" s="1380">
        <v>24290</v>
      </c>
      <c r="D5" s="2673">
        <v>2010</v>
      </c>
      <c r="E5" s="1381"/>
      <c r="F5" s="1381"/>
      <c r="G5" s="1382"/>
    </row>
    <row r="6" spans="1:7">
      <c r="A6" s="1378" t="s">
        <v>1708</v>
      </c>
      <c r="B6" s="1379"/>
      <c r="C6" s="1380">
        <v>747679</v>
      </c>
      <c r="D6" s="2673"/>
      <c r="E6" s="1381"/>
      <c r="F6" s="1381"/>
      <c r="G6" s="1382"/>
    </row>
    <row r="7" spans="1:7">
      <c r="A7" s="1378" t="s">
        <v>1709</v>
      </c>
      <c r="B7" s="1379"/>
      <c r="C7" s="1380">
        <v>556109</v>
      </c>
      <c r="D7" s="2673"/>
      <c r="E7" s="1381"/>
      <c r="F7" s="1381"/>
      <c r="G7" s="1382"/>
    </row>
    <row r="8" spans="1:7">
      <c r="A8" s="1378" t="s">
        <v>1710</v>
      </c>
      <c r="B8" s="1379"/>
      <c r="C8" s="1380">
        <v>12</v>
      </c>
      <c r="D8" s="2673"/>
      <c r="E8" s="1381"/>
      <c r="F8" s="1381"/>
      <c r="G8" s="1382"/>
    </row>
    <row r="9" spans="1:7">
      <c r="A9" s="1378" t="s">
        <v>1711</v>
      </c>
      <c r="B9" s="1379"/>
      <c r="C9" s="1383">
        <v>15225</v>
      </c>
      <c r="D9" s="2673"/>
      <c r="E9" s="1381"/>
      <c r="F9" s="1381"/>
      <c r="G9" s="1382"/>
    </row>
    <row r="10" spans="1:7">
      <c r="A10" s="1378" t="s">
        <v>1712</v>
      </c>
      <c r="B10" s="1379"/>
      <c r="C10" s="1384">
        <v>127013</v>
      </c>
      <c r="D10" s="2673"/>
      <c r="E10" s="1381"/>
      <c r="F10" s="1381"/>
      <c r="G10" s="1382"/>
    </row>
    <row r="11" spans="1:7">
      <c r="A11" s="1378" t="s">
        <v>1713</v>
      </c>
      <c r="B11" s="1379"/>
      <c r="C11" s="1380">
        <v>11</v>
      </c>
      <c r="D11" s="2673"/>
      <c r="E11" s="1381"/>
      <c r="F11" s="1381"/>
      <c r="G11" s="1382"/>
    </row>
    <row r="12" spans="1:7">
      <c r="A12" s="1378" t="s">
        <v>1714</v>
      </c>
      <c r="B12" s="1379"/>
      <c r="C12" s="1380">
        <v>9192</v>
      </c>
      <c r="D12" s="2673"/>
      <c r="E12" s="1381"/>
      <c r="F12" s="1381"/>
      <c r="G12" s="1382"/>
    </row>
    <row r="13" spans="1:7">
      <c r="A13" s="1378" t="s">
        <v>1715</v>
      </c>
      <c r="B13" s="1379"/>
      <c r="C13" s="1380">
        <v>4809</v>
      </c>
      <c r="D13" s="2673"/>
      <c r="E13" s="1381"/>
      <c r="F13" s="1381"/>
      <c r="G13" s="1382"/>
    </row>
    <row r="14" spans="1:7">
      <c r="A14" s="1378" t="s">
        <v>1716</v>
      </c>
      <c r="B14" s="1379"/>
      <c r="C14" s="1380">
        <v>66085</v>
      </c>
      <c r="D14" s="2673"/>
      <c r="E14" s="1381"/>
      <c r="F14" s="1381"/>
      <c r="G14" s="1382"/>
    </row>
    <row r="15" spans="1:7">
      <c r="A15" s="1378" t="s">
        <v>1717</v>
      </c>
      <c r="B15" s="1379"/>
      <c r="C15" s="1385">
        <v>1051</v>
      </c>
      <c r="D15" s="2673"/>
      <c r="E15" s="1381"/>
      <c r="F15" s="1381"/>
      <c r="G15" s="1382"/>
    </row>
    <row r="16" spans="1:7">
      <c r="A16" s="1378" t="s">
        <v>1718</v>
      </c>
      <c r="B16" s="1379"/>
      <c r="C16" s="1385">
        <v>4400</v>
      </c>
      <c r="D16" s="2673"/>
      <c r="E16" s="1381"/>
      <c r="F16" s="1381"/>
      <c r="G16" s="1382"/>
    </row>
    <row r="17" spans="1:7">
      <c r="A17" s="1378" t="s">
        <v>1719</v>
      </c>
      <c r="B17" s="1379"/>
      <c r="C17" s="1380">
        <v>5292</v>
      </c>
      <c r="D17" s="2673"/>
      <c r="E17" s="1381"/>
      <c r="F17" s="1381"/>
      <c r="G17" s="1382"/>
    </row>
    <row r="18" spans="1:7">
      <c r="A18" s="1378" t="s">
        <v>1720</v>
      </c>
      <c r="B18" s="1379"/>
      <c r="C18" s="1380">
        <v>561997</v>
      </c>
      <c r="D18" s="2673"/>
      <c r="E18" s="1381"/>
      <c r="F18" s="1381"/>
      <c r="G18" s="1382"/>
    </row>
    <row r="19" spans="1:7">
      <c r="A19" s="1378" t="s">
        <v>1721</v>
      </c>
      <c r="B19" s="1379"/>
      <c r="C19" s="1380">
        <v>115901</v>
      </c>
      <c r="D19" s="2673"/>
      <c r="E19" s="1381"/>
      <c r="F19" s="1381"/>
      <c r="G19" s="1382"/>
    </row>
    <row r="20" spans="1:7">
      <c r="A20" s="1378"/>
      <c r="B20" s="1379"/>
      <c r="C20" s="1379"/>
      <c r="D20" s="1386"/>
      <c r="E20" s="1387"/>
      <c r="F20" s="1387"/>
      <c r="G20" s="1382"/>
    </row>
    <row r="21" spans="1:7" s="1394" customFormat="1" ht="18.75">
      <c r="A21" s="1388" t="s">
        <v>1722</v>
      </c>
      <c r="B21" s="1389"/>
      <c r="C21" s="1390"/>
      <c r="D21" s="1391"/>
      <c r="E21" s="1392"/>
      <c r="F21" s="1392"/>
      <c r="G21" s="1393"/>
    </row>
    <row r="22" spans="1:7" s="1394" customFormat="1">
      <c r="A22" s="1395" t="s">
        <v>1723</v>
      </c>
      <c r="B22" s="1389"/>
      <c r="C22" s="1396">
        <v>23</v>
      </c>
      <c r="D22" s="1391"/>
      <c r="E22" s="1390"/>
      <c r="F22" s="1390"/>
      <c r="G22" s="1393"/>
    </row>
    <row r="23" spans="1:7" s="1394" customFormat="1">
      <c r="A23" s="1395" t="s">
        <v>1724</v>
      </c>
      <c r="B23" s="1389"/>
      <c r="C23" s="1396">
        <v>33.1</v>
      </c>
      <c r="D23" s="1396"/>
      <c r="E23" s="1390"/>
      <c r="F23" s="1390"/>
      <c r="G23" s="1393"/>
    </row>
    <row r="24" spans="1:7" s="1394" customFormat="1">
      <c r="A24" s="1395" t="s">
        <v>1725</v>
      </c>
      <c r="B24" s="1389"/>
      <c r="C24" s="1397">
        <v>23.2</v>
      </c>
      <c r="D24" s="1397"/>
      <c r="E24" s="1390"/>
      <c r="F24" s="1390"/>
      <c r="G24" s="1393"/>
    </row>
    <row r="25" spans="1:7" s="1394" customFormat="1">
      <c r="A25" s="1395" t="s">
        <v>1726</v>
      </c>
      <c r="B25" s="1389"/>
      <c r="C25" s="1391">
        <v>34.799999999999997</v>
      </c>
      <c r="D25" s="1391"/>
      <c r="E25" s="1390"/>
      <c r="F25" s="1390"/>
      <c r="G25" s="1393"/>
    </row>
    <row r="26" spans="1:7" s="1394" customFormat="1">
      <c r="A26" s="1395" t="s">
        <v>1727</v>
      </c>
      <c r="B26" s="1389"/>
      <c r="C26" s="1396">
        <v>78.099999999999994</v>
      </c>
      <c r="D26" s="1396"/>
      <c r="E26" s="1390"/>
      <c r="F26" s="1390"/>
      <c r="G26" s="1393"/>
    </row>
    <row r="27" spans="1:7" s="1394" customFormat="1">
      <c r="A27" s="1395" t="s">
        <v>1728</v>
      </c>
      <c r="B27" s="1398"/>
      <c r="C27" s="1396">
        <v>1008.7</v>
      </c>
      <c r="D27" s="1399"/>
      <c r="E27" s="1390"/>
      <c r="F27" s="1390"/>
      <c r="G27" s="1393"/>
    </row>
    <row r="28" spans="1:7" s="1394" customFormat="1">
      <c r="A28" s="1395" t="s">
        <v>1729</v>
      </c>
      <c r="B28" s="1400"/>
      <c r="C28" s="1401">
        <v>9.5</v>
      </c>
      <c r="D28" s="1396"/>
      <c r="E28" s="1390"/>
      <c r="F28" s="1390"/>
      <c r="G28" s="1393"/>
    </row>
    <row r="29" spans="1:7" s="1394" customFormat="1">
      <c r="A29" s="1402" t="s">
        <v>1730</v>
      </c>
      <c r="B29" s="1402"/>
      <c r="C29" s="1403">
        <v>0.8</v>
      </c>
      <c r="D29" s="1404"/>
      <c r="E29" s="1390"/>
      <c r="F29" s="1390"/>
      <c r="G29" s="1405"/>
    </row>
    <row r="30" spans="1:7" s="1394" customFormat="1">
      <c r="A30" s="1395" t="s">
        <v>1731</v>
      </c>
      <c r="B30" s="1398"/>
      <c r="C30" s="1406">
        <v>68200</v>
      </c>
      <c r="D30" s="1407"/>
      <c r="E30" s="1390"/>
      <c r="F30" s="1390"/>
      <c r="G30" s="1393"/>
    </row>
    <row r="31" spans="1:7" s="1394" customFormat="1">
      <c r="A31" s="1395" t="s">
        <v>1732</v>
      </c>
      <c r="B31" s="1367"/>
      <c r="C31" s="1404">
        <v>2250.9</v>
      </c>
      <c r="D31" s="1408"/>
      <c r="E31" s="1390"/>
      <c r="F31" s="1390"/>
      <c r="G31" s="1393"/>
    </row>
    <row r="32" spans="1:7" s="1394" customFormat="1">
      <c r="A32" s="1395" t="s">
        <v>1733</v>
      </c>
      <c r="B32" s="1400"/>
      <c r="C32" s="1404">
        <v>32227.7</v>
      </c>
      <c r="D32" s="1391"/>
      <c r="E32" s="1390"/>
      <c r="F32" s="1390"/>
      <c r="G32" s="1393"/>
    </row>
    <row r="33" spans="1:7" s="1394" customFormat="1" ht="17.25" customHeight="1">
      <c r="A33" s="1395" t="s">
        <v>1734</v>
      </c>
      <c r="B33" s="1389"/>
      <c r="C33" s="1404">
        <v>999.3</v>
      </c>
      <c r="D33" s="1391"/>
      <c r="E33" s="1409"/>
      <c r="F33" s="1409"/>
      <c r="G33" s="1393"/>
    </row>
    <row r="34" spans="1:7" s="1394" customFormat="1">
      <c r="A34" s="1395" t="s">
        <v>1735</v>
      </c>
      <c r="B34" s="1410"/>
      <c r="C34" s="1404">
        <v>246.6</v>
      </c>
      <c r="D34" s="1411"/>
      <c r="E34" s="1390"/>
      <c r="F34" s="1390"/>
      <c r="G34" s="1393"/>
    </row>
    <row r="35" spans="1:7" s="1394" customFormat="1">
      <c r="A35" s="1395" t="s">
        <v>1736</v>
      </c>
      <c r="B35" s="1389"/>
      <c r="C35" s="1406">
        <v>9974190</v>
      </c>
      <c r="D35" s="1412"/>
      <c r="E35" s="1390"/>
      <c r="F35" s="1390"/>
      <c r="G35" s="1393"/>
    </row>
    <row r="36" spans="1:7" s="1394" customFormat="1">
      <c r="A36" s="1395" t="s">
        <v>1737</v>
      </c>
      <c r="B36" s="1389"/>
      <c r="C36" s="1413">
        <v>27326.55</v>
      </c>
      <c r="D36" s="1414"/>
      <c r="E36" s="1390"/>
      <c r="F36" s="1390"/>
      <c r="G36" s="1393"/>
    </row>
    <row r="37" spans="1:7" s="1394" customFormat="1">
      <c r="A37" s="1395"/>
      <c r="B37" s="1398"/>
      <c r="C37" s="1398"/>
      <c r="D37" s="1415"/>
      <c r="E37" s="1398"/>
      <c r="F37" s="1398"/>
    </row>
    <row r="38" spans="1:7" ht="21" customHeight="1">
      <c r="A38" s="1416" t="s">
        <v>1698</v>
      </c>
      <c r="B38" s="1398"/>
      <c r="C38" s="1398"/>
      <c r="D38" s="1415"/>
      <c r="E38" s="1398"/>
      <c r="F38" s="1398"/>
      <c r="G38" s="1394"/>
    </row>
    <row r="39" spans="1:7" ht="263.25" customHeight="1">
      <c r="A39" s="2674" t="s">
        <v>1738</v>
      </c>
      <c r="B39" s="2675"/>
      <c r="C39" s="2675"/>
      <c r="D39" s="2675"/>
      <c r="E39" s="2675"/>
      <c r="F39" s="1417"/>
    </row>
    <row r="40" spans="1:7" ht="18.75" customHeight="1">
      <c r="A40" s="1418"/>
      <c r="B40" s="1417"/>
      <c r="C40" s="1417"/>
      <c r="D40" s="1417"/>
      <c r="E40" s="1417"/>
      <c r="F40" s="1417"/>
    </row>
    <row r="41" spans="1:7" ht="17.25" customHeight="1">
      <c r="A41" s="1418"/>
      <c r="B41" s="1417"/>
      <c r="C41" s="1417"/>
      <c r="D41" s="1417"/>
      <c r="E41" s="1417"/>
      <c r="F41" s="1417"/>
    </row>
    <row r="42" spans="1:7" ht="18.75">
      <c r="A42" s="1419" t="s">
        <v>1699</v>
      </c>
      <c r="B42" s="1420"/>
      <c r="C42" s="1420"/>
      <c r="D42" s="1420"/>
      <c r="E42" s="1420"/>
      <c r="F42" s="1420"/>
    </row>
    <row r="43" spans="1:7" ht="103.5" customHeight="1">
      <c r="A43" s="2676" t="s">
        <v>1739</v>
      </c>
      <c r="B43" s="2676"/>
      <c r="C43" s="2676"/>
      <c r="D43" s="2676"/>
      <c r="E43" s="2676"/>
      <c r="F43" s="1421"/>
    </row>
    <row r="44" spans="1:7">
      <c r="B44" s="1398"/>
      <c r="C44" s="1398"/>
      <c r="D44" s="1415"/>
      <c r="E44" s="1398"/>
      <c r="F44" s="1398"/>
      <c r="G44" s="1394"/>
    </row>
    <row r="45" spans="1:7">
      <c r="A45" s="1422" t="s">
        <v>1740</v>
      </c>
      <c r="B45" s="1423"/>
      <c r="C45" s="1423"/>
      <c r="D45" s="1424"/>
      <c r="E45" s="1423"/>
      <c r="F45" s="1423"/>
      <c r="G45" s="1394"/>
    </row>
    <row r="46" spans="1:7">
      <c r="A46" s="1425" t="s">
        <v>1741</v>
      </c>
      <c r="B46" s="1426"/>
      <c r="C46" s="1426"/>
      <c r="D46" s="1427"/>
      <c r="E46" s="1426"/>
      <c r="F46" s="1428"/>
      <c r="G46" s="1394"/>
    </row>
    <row r="47" spans="1:7">
      <c r="A47" s="1429" t="s">
        <v>94</v>
      </c>
      <c r="B47" s="1430">
        <v>2005</v>
      </c>
      <c r="C47" s="1430">
        <v>2008</v>
      </c>
      <c r="D47" s="1430">
        <v>2009</v>
      </c>
      <c r="E47" s="1431">
        <v>2010</v>
      </c>
      <c r="F47" s="1432"/>
    </row>
    <row r="48" spans="1:7">
      <c r="A48" s="1433" t="s">
        <v>14</v>
      </c>
      <c r="D48" s="1367"/>
      <c r="E48" s="1394"/>
      <c r="F48" s="1394"/>
    </row>
    <row r="49" spans="1:10">
      <c r="A49" s="1434" t="s">
        <v>1451</v>
      </c>
      <c r="B49" s="1435">
        <f>SUM(B52,B55,B58)</f>
        <v>23704</v>
      </c>
      <c r="C49" s="1435">
        <f>SUM(C52,C55,C58)</f>
        <v>24015</v>
      </c>
      <c r="D49" s="1436">
        <f>D52+D55+D58</f>
        <v>24097</v>
      </c>
      <c r="E49" s="1437">
        <v>24290</v>
      </c>
      <c r="F49" s="1437"/>
      <c r="G49" s="1438"/>
      <c r="H49" s="1438"/>
      <c r="I49" s="1438"/>
      <c r="J49" s="1438"/>
    </row>
    <row r="50" spans="1:10">
      <c r="A50" s="1434" t="s">
        <v>1742</v>
      </c>
      <c r="B50" s="1435">
        <f>SUM(B53,B56,B59)</f>
        <v>739686</v>
      </c>
      <c r="C50" s="1435">
        <f>SUM(C53,C56,C59)</f>
        <v>731512</v>
      </c>
      <c r="D50" s="1436">
        <f>D53+D56+D59</f>
        <v>737957</v>
      </c>
      <c r="E50" s="1437">
        <v>747679</v>
      </c>
      <c r="F50" s="1437"/>
      <c r="G50" s="1438"/>
      <c r="H50" s="1438"/>
      <c r="I50" s="1438"/>
      <c r="J50" s="1438"/>
    </row>
    <row r="51" spans="1:10">
      <c r="A51" s="1439" t="s">
        <v>10</v>
      </c>
      <c r="B51" s="1440"/>
      <c r="C51" s="1440"/>
      <c r="D51" s="1440"/>
      <c r="E51" s="1441"/>
      <c r="F51" s="1441"/>
    </row>
    <row r="52" spans="1:10">
      <c r="A52" s="1442" t="s">
        <v>1451</v>
      </c>
      <c r="B52" s="1443">
        <v>4793</v>
      </c>
      <c r="C52" s="1443">
        <v>3854</v>
      </c>
      <c r="D52" s="1440">
        <v>3814</v>
      </c>
      <c r="E52" s="1441">
        <v>3837</v>
      </c>
      <c r="F52" s="1441"/>
    </row>
    <row r="53" spans="1:10">
      <c r="A53" s="1442" t="s">
        <v>1742</v>
      </c>
      <c r="B53" s="1443">
        <v>111452</v>
      </c>
      <c r="C53" s="1443">
        <v>97045</v>
      </c>
      <c r="D53" s="1440">
        <v>94380</v>
      </c>
      <c r="E53" s="1441">
        <v>95483</v>
      </c>
      <c r="F53" s="1441"/>
    </row>
    <row r="54" spans="1:10">
      <c r="A54" s="1439" t="s">
        <v>11</v>
      </c>
      <c r="B54" s="1440"/>
      <c r="C54" s="1440"/>
      <c r="D54" s="1440"/>
      <c r="E54" s="1444"/>
      <c r="F54" s="1444"/>
    </row>
    <row r="55" spans="1:10">
      <c r="A55" s="1442" t="s">
        <v>1451</v>
      </c>
      <c r="B55" s="1443">
        <v>11529</v>
      </c>
      <c r="C55" s="1443">
        <v>11751</v>
      </c>
      <c r="D55" s="1440">
        <v>11782</v>
      </c>
      <c r="E55" s="1441">
        <v>11894</v>
      </c>
      <c r="F55" s="1441"/>
    </row>
    <row r="56" spans="1:10">
      <c r="A56" s="1442" t="s">
        <v>1742</v>
      </c>
      <c r="B56" s="1443">
        <v>438820</v>
      </c>
      <c r="C56" s="1443">
        <v>443988</v>
      </c>
      <c r="D56" s="1440">
        <v>436656</v>
      </c>
      <c r="E56" s="1441">
        <v>441637</v>
      </c>
      <c r="F56" s="1441"/>
    </row>
    <row r="57" spans="1:10">
      <c r="A57" s="1445" t="s">
        <v>12</v>
      </c>
      <c r="B57" s="1440"/>
      <c r="C57" s="1440"/>
      <c r="D57" s="1440"/>
      <c r="E57" s="1441"/>
      <c r="F57" s="1441"/>
    </row>
    <row r="58" spans="1:10">
      <c r="A58" s="1442" t="s">
        <v>1451</v>
      </c>
      <c r="B58" s="1443">
        <v>7382</v>
      </c>
      <c r="C58" s="1443">
        <v>8410</v>
      </c>
      <c r="D58" s="1440">
        <v>8501</v>
      </c>
      <c r="E58" s="1441">
        <v>8559</v>
      </c>
      <c r="F58" s="1441"/>
      <c r="G58" s="1446"/>
    </row>
    <row r="59" spans="1:10">
      <c r="A59" s="1447" t="s">
        <v>1742</v>
      </c>
      <c r="B59" s="1448">
        <v>189414</v>
      </c>
      <c r="C59" s="1448">
        <v>190479</v>
      </c>
      <c r="D59" s="1440">
        <v>206921</v>
      </c>
      <c r="E59" s="1449">
        <v>210559</v>
      </c>
      <c r="F59" s="1450"/>
      <c r="G59" s="1446"/>
    </row>
    <row r="60" spans="1:10">
      <c r="A60" s="1451" t="s">
        <v>1743</v>
      </c>
      <c r="B60" s="1452"/>
      <c r="C60" s="1452"/>
      <c r="D60" s="1453"/>
      <c r="E60" s="1452"/>
      <c r="F60" s="1428"/>
      <c r="G60" s="1454"/>
    </row>
    <row r="61" spans="1:10">
      <c r="B61" s="1398"/>
      <c r="C61" s="1398"/>
      <c r="D61" s="1415"/>
      <c r="E61" s="1398"/>
      <c r="F61" s="1398"/>
      <c r="G61" s="1454"/>
    </row>
    <row r="62" spans="1:10">
      <c r="A62" s="1455" t="s">
        <v>1744</v>
      </c>
      <c r="B62" s="1398"/>
      <c r="C62" s="1398"/>
      <c r="D62" s="1415"/>
      <c r="E62" s="1398"/>
      <c r="F62" s="1398"/>
      <c r="G62" s="1394"/>
    </row>
    <row r="63" spans="1:10">
      <c r="A63" s="1455"/>
      <c r="B63" s="1398"/>
      <c r="C63" s="1398"/>
      <c r="D63" s="1415"/>
      <c r="E63" s="1398"/>
      <c r="F63" s="1398"/>
      <c r="G63" s="1394"/>
    </row>
    <row r="64" spans="1:10">
      <c r="A64" s="1394"/>
      <c r="B64" s="1398"/>
      <c r="C64" s="1398"/>
      <c r="D64" s="1415"/>
      <c r="E64" s="1398"/>
      <c r="F64" s="1398"/>
      <c r="G64" s="1394"/>
    </row>
    <row r="65" spans="1:10">
      <c r="A65" s="1394"/>
      <c r="B65" s="1398"/>
      <c r="C65" s="1398"/>
      <c r="D65" s="1415"/>
      <c r="E65" s="1398"/>
      <c r="F65" s="1398"/>
      <c r="G65" s="1394"/>
    </row>
    <row r="66" spans="1:10">
      <c r="A66" s="1394"/>
      <c r="B66" s="1398"/>
      <c r="C66" s="1398"/>
      <c r="D66" s="1415"/>
      <c r="E66" s="1398"/>
      <c r="F66" s="1398"/>
      <c r="G66" s="1394"/>
    </row>
    <row r="67" spans="1:10">
      <c r="A67" s="1394"/>
      <c r="B67" s="1398"/>
      <c r="C67" s="1398"/>
      <c r="D67" s="1415"/>
      <c r="E67" s="1398"/>
      <c r="F67" s="1398"/>
      <c r="G67" s="1394"/>
    </row>
    <row r="68" spans="1:10">
      <c r="A68" s="1394"/>
      <c r="B68" s="1398"/>
      <c r="C68" s="1398"/>
      <c r="D68" s="1415"/>
      <c r="E68" s="1398"/>
      <c r="F68" s="1398"/>
      <c r="G68" s="1394"/>
    </row>
    <row r="69" spans="1:10">
      <c r="A69" s="1394"/>
      <c r="B69" s="1398"/>
      <c r="C69" s="1398"/>
      <c r="D69" s="1415"/>
      <c r="E69" s="1398"/>
      <c r="F69" s="1398"/>
      <c r="G69" s="1394"/>
    </row>
    <row r="70" spans="1:10">
      <c r="A70" s="1394"/>
      <c r="B70" s="1398"/>
      <c r="C70" s="1398"/>
      <c r="D70" s="1415"/>
      <c r="E70" s="1398"/>
      <c r="F70" s="1398"/>
      <c r="G70" s="1394"/>
    </row>
    <row r="71" spans="1:10">
      <c r="A71" s="1394"/>
      <c r="B71" s="1398"/>
      <c r="C71" s="1398"/>
      <c r="D71" s="1415"/>
      <c r="E71" s="1398"/>
      <c r="F71" s="1398"/>
      <c r="G71" s="1394"/>
    </row>
    <row r="72" spans="1:10">
      <c r="A72" s="1394"/>
      <c r="B72" s="1398"/>
      <c r="C72" s="1398"/>
      <c r="D72" s="1415"/>
      <c r="E72" s="1398"/>
      <c r="F72" s="1398"/>
      <c r="G72" s="1394"/>
    </row>
    <row r="73" spans="1:10">
      <c r="A73" s="1394"/>
      <c r="B73" s="1398"/>
      <c r="C73" s="1398"/>
      <c r="D73" s="1415"/>
      <c r="E73" s="1398"/>
      <c r="F73" s="1398"/>
      <c r="G73" s="1394"/>
    </row>
    <row r="74" spans="1:10">
      <c r="A74" s="1394"/>
      <c r="B74" s="1398"/>
      <c r="C74" s="1398"/>
      <c r="D74" s="1415"/>
      <c r="E74" s="1398"/>
      <c r="F74" s="1398"/>
      <c r="G74" s="1394"/>
    </row>
    <row r="75" spans="1:10">
      <c r="A75" s="1394"/>
      <c r="B75" s="1398"/>
      <c r="C75" s="1398"/>
      <c r="D75" s="1415"/>
      <c r="E75" s="1398"/>
      <c r="F75" s="1398"/>
      <c r="G75" s="1394"/>
    </row>
    <row r="76" spans="1:10">
      <c r="B76" s="1398"/>
      <c r="C76" s="1398"/>
      <c r="D76" s="1415"/>
      <c r="E76" s="1398"/>
      <c r="F76" s="1398"/>
      <c r="G76" s="1394"/>
    </row>
    <row r="77" spans="1:10">
      <c r="A77" s="1422" t="s">
        <v>1745</v>
      </c>
      <c r="B77" s="1423"/>
      <c r="C77" s="1423"/>
      <c r="D77" s="1424"/>
      <c r="E77" s="1423"/>
      <c r="F77" s="1423"/>
      <c r="G77" s="1422" t="s">
        <v>2195</v>
      </c>
      <c r="H77" s="1422"/>
    </row>
    <row r="78" spans="1:10">
      <c r="A78" s="1425" t="s">
        <v>1741</v>
      </c>
      <c r="B78" s="1456"/>
      <c r="C78" s="1456"/>
      <c r="D78" s="1457"/>
    </row>
    <row r="79" spans="1:10" ht="30.75" customHeight="1">
      <c r="A79" s="1458" t="s">
        <v>82</v>
      </c>
      <c r="B79" s="1459" t="s">
        <v>14</v>
      </c>
      <c r="C79" s="1459" t="s">
        <v>10</v>
      </c>
      <c r="D79" s="1459" t="s">
        <v>11</v>
      </c>
      <c r="E79" s="1460" t="s">
        <v>12</v>
      </c>
      <c r="F79" s="1461"/>
      <c r="H79" s="1462"/>
    </row>
    <row r="80" spans="1:10" s="1467" customFormat="1">
      <c r="A80" s="1463" t="s">
        <v>1746</v>
      </c>
      <c r="B80" s="1464">
        <v>747679</v>
      </c>
      <c r="C80" s="1464">
        <f>SUM(C81:C88)</f>
        <v>95483</v>
      </c>
      <c r="D80" s="1464">
        <f>SUM(D81:D88)</f>
        <v>441637</v>
      </c>
      <c r="E80" s="1464">
        <f>SUM(E81:E88)</f>
        <v>210559</v>
      </c>
      <c r="F80" s="1465"/>
      <c r="G80" s="1466"/>
      <c r="H80" s="1466"/>
      <c r="I80" s="1466"/>
      <c r="J80" s="1466"/>
    </row>
    <row r="81" spans="1:12">
      <c r="A81" s="1468" t="s">
        <v>1747</v>
      </c>
      <c r="B81" s="1406">
        <v>283976</v>
      </c>
      <c r="C81" s="1469">
        <v>26447</v>
      </c>
      <c r="D81" s="1469">
        <v>180220</v>
      </c>
      <c r="E81" s="1469">
        <v>77309</v>
      </c>
      <c r="F81" s="1469"/>
      <c r="H81" s="1470"/>
      <c r="L81" s="1471"/>
    </row>
    <row r="82" spans="1:12">
      <c r="A82" s="1468" t="s">
        <v>1748</v>
      </c>
      <c r="B82" s="1406">
        <v>231919</v>
      </c>
      <c r="C82" s="1469">
        <v>33708</v>
      </c>
      <c r="D82" s="1472">
        <v>134734</v>
      </c>
      <c r="E82" s="1469">
        <v>63477</v>
      </c>
      <c r="F82" s="1469"/>
      <c r="H82" s="1470"/>
    </row>
    <row r="83" spans="1:12">
      <c r="A83" s="1468" t="s">
        <v>1749</v>
      </c>
      <c r="B83" s="1406">
        <v>11910</v>
      </c>
      <c r="C83" s="1472">
        <v>4483</v>
      </c>
      <c r="D83" s="1472">
        <v>3687</v>
      </c>
      <c r="E83" s="1472">
        <v>3740</v>
      </c>
      <c r="F83" s="1472"/>
      <c r="H83" s="1470"/>
    </row>
    <row r="84" spans="1:12">
      <c r="A84" s="1468" t="s">
        <v>1750</v>
      </c>
      <c r="B84" s="1406">
        <v>2825</v>
      </c>
      <c r="C84" s="1469">
        <v>113</v>
      </c>
      <c r="D84" s="1469">
        <v>1632</v>
      </c>
      <c r="E84" s="1469">
        <v>1080</v>
      </c>
      <c r="F84" s="1469"/>
      <c r="H84" s="1470"/>
    </row>
    <row r="85" spans="1:12">
      <c r="A85" s="1468" t="s">
        <v>1751</v>
      </c>
      <c r="B85" s="1406">
        <v>92364</v>
      </c>
      <c r="C85" s="1469">
        <v>5977</v>
      </c>
      <c r="D85" s="1469">
        <v>60471</v>
      </c>
      <c r="E85" s="1469">
        <v>25916</v>
      </c>
      <c r="F85" s="1469"/>
      <c r="H85" s="1470"/>
    </row>
    <row r="86" spans="1:12">
      <c r="A86" s="1473" t="s">
        <v>1752</v>
      </c>
      <c r="B86" s="1406">
        <v>25479</v>
      </c>
      <c r="C86" s="1469">
        <v>7675</v>
      </c>
      <c r="D86" s="1469">
        <v>8720</v>
      </c>
      <c r="E86" s="1469">
        <v>9084</v>
      </c>
      <c r="F86" s="1469"/>
    </row>
    <row r="87" spans="1:12">
      <c r="A87" s="1468" t="s">
        <v>1753</v>
      </c>
      <c r="B87" s="1406">
        <v>15293</v>
      </c>
      <c r="C87" s="1469">
        <v>4026</v>
      </c>
      <c r="D87" s="1469">
        <v>6897</v>
      </c>
      <c r="E87" s="1469">
        <v>4370</v>
      </c>
      <c r="F87" s="1469"/>
      <c r="H87" s="1470"/>
    </row>
    <row r="88" spans="1:12">
      <c r="A88" s="1468" t="s">
        <v>1754</v>
      </c>
      <c r="B88" s="1406">
        <v>83913</v>
      </c>
      <c r="C88" s="1474">
        <v>13054</v>
      </c>
      <c r="D88" s="1474">
        <v>45276</v>
      </c>
      <c r="E88" s="1474">
        <v>25583</v>
      </c>
      <c r="F88" s="1469"/>
      <c r="H88" s="1470"/>
    </row>
    <row r="89" spans="1:12">
      <c r="A89" s="1451" t="s">
        <v>1743</v>
      </c>
      <c r="B89" s="1452"/>
      <c r="C89" s="1452"/>
      <c r="D89" s="1453"/>
    </row>
    <row r="90" spans="1:12">
      <c r="A90" s="1475"/>
      <c r="B90" s="1476"/>
      <c r="C90" s="1476"/>
      <c r="D90" s="1477"/>
    </row>
    <row r="91" spans="1:12">
      <c r="A91" s="1422" t="s">
        <v>1755</v>
      </c>
      <c r="B91" s="1428"/>
      <c r="C91" s="1428"/>
      <c r="D91" s="1478"/>
      <c r="E91" s="1479"/>
      <c r="F91" s="1479"/>
    </row>
    <row r="92" spans="1:12">
      <c r="A92" s="1422"/>
      <c r="B92" s="1428"/>
      <c r="C92" s="1428"/>
      <c r="D92" s="1477"/>
    </row>
    <row r="93" spans="1:12">
      <c r="A93" s="1422"/>
      <c r="B93" s="1428"/>
      <c r="C93" s="1428"/>
      <c r="D93" s="1477"/>
    </row>
    <row r="94" spans="1:12">
      <c r="A94" s="1475"/>
      <c r="B94" s="1428"/>
      <c r="C94" s="1428"/>
      <c r="D94" s="1477"/>
    </row>
    <row r="95" spans="1:12">
      <c r="A95" s="1475"/>
      <c r="B95" s="1428"/>
      <c r="C95" s="1428"/>
      <c r="D95" s="1477"/>
    </row>
    <row r="96" spans="1:12">
      <c r="A96" s="1422"/>
      <c r="B96" s="1428"/>
      <c r="C96" s="1428"/>
      <c r="D96" s="1477"/>
    </row>
    <row r="97" spans="1:8">
      <c r="A97" s="1475"/>
      <c r="B97" s="1428"/>
      <c r="C97" s="1428"/>
      <c r="D97" s="1477"/>
    </row>
    <row r="98" spans="1:8">
      <c r="A98" s="1475"/>
      <c r="B98" s="1428"/>
      <c r="C98" s="1428"/>
      <c r="D98" s="1477"/>
    </row>
    <row r="99" spans="1:8">
      <c r="A99" s="1475"/>
      <c r="B99" s="1428"/>
      <c r="C99" s="1428"/>
      <c r="D99" s="1477"/>
    </row>
    <row r="100" spans="1:8">
      <c r="A100" s="1475"/>
      <c r="B100" s="1428"/>
      <c r="C100" s="1428"/>
      <c r="D100" s="1477"/>
    </row>
    <row r="101" spans="1:8">
      <c r="A101" s="1475"/>
      <c r="B101" s="1428"/>
      <c r="C101" s="1428"/>
      <c r="D101" s="1477"/>
    </row>
    <row r="102" spans="1:8">
      <c r="A102" s="1475"/>
      <c r="B102" s="1428"/>
      <c r="C102" s="1428"/>
      <c r="D102" s="1477"/>
    </row>
    <row r="103" spans="1:8">
      <c r="A103" s="1475"/>
      <c r="B103" s="1428"/>
      <c r="C103" s="1428"/>
      <c r="D103" s="1477"/>
    </row>
    <row r="104" spans="1:8">
      <c r="A104" s="1475"/>
      <c r="B104" s="1428"/>
      <c r="C104" s="1428"/>
      <c r="D104" s="1477"/>
    </row>
    <row r="105" spans="1:8">
      <c r="A105" s="1475"/>
      <c r="B105" s="1428"/>
      <c r="C105" s="1428"/>
      <c r="D105" s="1477"/>
    </row>
    <row r="106" spans="1:8">
      <c r="A106" s="1475"/>
      <c r="B106" s="1428"/>
      <c r="C106" s="1428"/>
      <c r="D106" s="1477"/>
    </row>
    <row r="107" spans="1:8">
      <c r="A107" s="1475"/>
      <c r="B107" s="1428"/>
      <c r="C107" s="1428"/>
      <c r="D107" s="1477"/>
    </row>
    <row r="108" spans="1:8">
      <c r="A108" s="1475"/>
      <c r="B108" s="1428"/>
      <c r="C108" s="1428"/>
      <c r="D108" s="1477"/>
    </row>
    <row r="109" spans="1:8">
      <c r="A109" s="1405" t="s">
        <v>1756</v>
      </c>
      <c r="B109" s="1428"/>
      <c r="C109" s="1428"/>
      <c r="D109" s="1477"/>
      <c r="E109" s="1428"/>
      <c r="F109" s="1428"/>
      <c r="G109" s="1394"/>
      <c r="H109" s="1394"/>
    </row>
    <row r="110" spans="1:8">
      <c r="A110" s="1425" t="s">
        <v>1757</v>
      </c>
      <c r="B110" s="1476"/>
      <c r="C110" s="1476"/>
      <c r="D110" s="1476"/>
      <c r="E110" s="1476"/>
      <c r="F110" s="1476"/>
      <c r="G110" s="1394"/>
      <c r="H110" s="1394"/>
    </row>
    <row r="111" spans="1:8">
      <c r="A111" s="1480" t="s">
        <v>94</v>
      </c>
      <c r="B111" s="1481">
        <v>2005</v>
      </c>
      <c r="C111" s="1481">
        <v>2008</v>
      </c>
      <c r="D111" s="1431">
        <v>2009</v>
      </c>
      <c r="E111" s="1431">
        <v>2010</v>
      </c>
      <c r="F111" s="1432"/>
      <c r="G111" s="1394"/>
    </row>
    <row r="112" spans="1:8">
      <c r="A112" s="1482" t="s">
        <v>14</v>
      </c>
      <c r="B112" s="1483">
        <v>200541</v>
      </c>
      <c r="C112" s="1484">
        <v>242148</v>
      </c>
      <c r="D112" s="1483">
        <f>D113+D114+D115</f>
        <v>232143</v>
      </c>
      <c r="E112" s="1483">
        <v>231919</v>
      </c>
      <c r="F112" s="1483"/>
      <c r="G112" s="1394"/>
    </row>
    <row r="113" spans="1:8">
      <c r="A113" s="1485" t="s">
        <v>10</v>
      </c>
      <c r="B113" s="1406">
        <v>27310</v>
      </c>
      <c r="C113" s="1486">
        <v>33456</v>
      </c>
      <c r="D113" s="1406">
        <v>29470</v>
      </c>
      <c r="E113" s="1406">
        <v>33708</v>
      </c>
      <c r="F113" s="1406"/>
      <c r="G113" s="1394"/>
    </row>
    <row r="114" spans="1:8">
      <c r="A114" s="1485" t="s">
        <v>11</v>
      </c>
      <c r="B114" s="1406">
        <v>118682</v>
      </c>
      <c r="C114" s="1486">
        <v>141191</v>
      </c>
      <c r="D114" s="1406">
        <v>139048</v>
      </c>
      <c r="E114" s="1406">
        <v>134734</v>
      </c>
      <c r="F114" s="1406"/>
      <c r="G114" s="1394"/>
    </row>
    <row r="115" spans="1:8">
      <c r="A115" s="1487" t="s">
        <v>12</v>
      </c>
      <c r="B115" s="1488">
        <v>54549</v>
      </c>
      <c r="C115" s="1489">
        <v>67501</v>
      </c>
      <c r="D115" s="1488">
        <v>63625</v>
      </c>
      <c r="E115" s="1488">
        <v>63477</v>
      </c>
      <c r="F115" s="1406"/>
      <c r="G115" s="1394"/>
    </row>
    <row r="116" spans="1:8">
      <c r="A116" s="1451" t="s">
        <v>1743</v>
      </c>
      <c r="B116" s="1452"/>
      <c r="C116" s="1477"/>
      <c r="D116" s="1428"/>
      <c r="E116" s="1394"/>
      <c r="F116" s="1394"/>
      <c r="G116" s="1394"/>
    </row>
    <row r="117" spans="1:8">
      <c r="A117" s="1475"/>
      <c r="B117" s="1428"/>
      <c r="C117" s="1477"/>
      <c r="D117" s="1428"/>
      <c r="E117" s="1394"/>
      <c r="F117" s="1394"/>
      <c r="G117" s="1394"/>
    </row>
    <row r="118" spans="1:8">
      <c r="A118" s="1405" t="s">
        <v>1758</v>
      </c>
      <c r="B118" s="1428"/>
      <c r="C118" s="1477"/>
      <c r="D118" s="1428"/>
      <c r="E118" s="1394"/>
      <c r="F118" s="1394"/>
      <c r="G118" s="1394"/>
    </row>
    <row r="119" spans="1:8">
      <c r="A119" s="1490" t="s">
        <v>602</v>
      </c>
      <c r="B119" s="1476"/>
      <c r="C119" s="1476"/>
      <c r="D119" s="1476"/>
      <c r="E119" s="1476"/>
      <c r="F119" s="1476"/>
      <c r="G119" s="1394"/>
    </row>
    <row r="120" spans="1:8">
      <c r="A120" s="1480" t="s">
        <v>94</v>
      </c>
      <c r="B120" s="1481">
        <v>2005</v>
      </c>
      <c r="C120" s="1481">
        <v>2008</v>
      </c>
      <c r="D120" s="1431">
        <v>2009</v>
      </c>
      <c r="E120" s="1431">
        <v>2010</v>
      </c>
      <c r="F120" s="1432"/>
      <c r="G120" s="1394"/>
      <c r="H120" s="1491"/>
    </row>
    <row r="121" spans="1:8">
      <c r="A121" s="1482" t="s">
        <v>14</v>
      </c>
      <c r="B121" s="1483">
        <v>1329889</v>
      </c>
      <c r="C121" s="1484">
        <v>1249438</v>
      </c>
      <c r="D121" s="1483">
        <f>D122+D123+D124</f>
        <v>1206638.2</v>
      </c>
      <c r="E121" s="1491">
        <v>1041325.1342857142</v>
      </c>
      <c r="F121" s="1491"/>
      <c r="G121" s="1394"/>
      <c r="H121" s="1492"/>
    </row>
    <row r="122" spans="1:8">
      <c r="A122" s="1485" t="s">
        <v>10</v>
      </c>
      <c r="B122" s="1406">
        <v>210578</v>
      </c>
      <c r="C122" s="1486">
        <v>178663</v>
      </c>
      <c r="D122" s="1406">
        <v>165465.70000000001</v>
      </c>
      <c r="E122" s="1493">
        <v>153662.73142857142</v>
      </c>
      <c r="F122" s="1493"/>
      <c r="G122" s="1394"/>
      <c r="H122" s="1492"/>
    </row>
    <row r="123" spans="1:8">
      <c r="A123" s="1485" t="s">
        <v>11</v>
      </c>
      <c r="B123" s="1406">
        <v>758609</v>
      </c>
      <c r="C123" s="1486">
        <v>716451</v>
      </c>
      <c r="D123" s="1406">
        <v>683936.2</v>
      </c>
      <c r="E123" s="1493">
        <v>667801.0085714286</v>
      </c>
      <c r="F123" s="1493"/>
      <c r="G123" s="1394"/>
      <c r="H123" s="1492"/>
    </row>
    <row r="124" spans="1:8">
      <c r="A124" s="1487" t="s">
        <v>12</v>
      </c>
      <c r="B124" s="1488">
        <v>360702</v>
      </c>
      <c r="C124" s="1489">
        <v>534324</v>
      </c>
      <c r="D124" s="1488">
        <v>357236.3</v>
      </c>
      <c r="E124" s="1494">
        <v>219861.39428571431</v>
      </c>
      <c r="F124" s="1493"/>
      <c r="G124" s="1394"/>
      <c r="H124" s="1493"/>
    </row>
    <row r="125" spans="1:8">
      <c r="A125" s="1451" t="s">
        <v>1743</v>
      </c>
      <c r="B125" s="1452"/>
      <c r="C125" s="1477"/>
      <c r="D125" s="1428"/>
      <c r="E125" s="1394"/>
      <c r="F125" s="1394"/>
      <c r="G125" s="1394"/>
      <c r="H125" s="1454"/>
    </row>
    <row r="126" spans="1:8">
      <c r="A126" s="1475"/>
      <c r="B126" s="1428"/>
      <c r="C126" s="1477"/>
      <c r="D126" s="1428"/>
      <c r="E126" s="1394"/>
      <c r="F126" s="1394"/>
      <c r="G126" s="1394"/>
      <c r="H126" s="1454"/>
    </row>
    <row r="127" spans="1:8">
      <c r="A127" s="1405" t="s">
        <v>1759</v>
      </c>
      <c r="B127" s="1428"/>
      <c r="C127" s="1477"/>
      <c r="D127" s="1428"/>
      <c r="E127" s="1394"/>
      <c r="F127" s="1394"/>
      <c r="G127" s="1394"/>
      <c r="H127" s="1454"/>
    </row>
    <row r="128" spans="1:8">
      <c r="A128" s="1490" t="s">
        <v>431</v>
      </c>
      <c r="B128" s="1476"/>
      <c r="C128" s="1476"/>
      <c r="D128" s="1476"/>
      <c r="E128" s="1476"/>
      <c r="F128" s="1476"/>
      <c r="G128" s="1394"/>
      <c r="H128" s="1454"/>
    </row>
    <row r="129" spans="1:8">
      <c r="A129" s="1480" t="s">
        <v>94</v>
      </c>
      <c r="B129" s="1481">
        <v>2005</v>
      </c>
      <c r="C129" s="1481">
        <v>2008</v>
      </c>
      <c r="D129" s="1431">
        <v>2009</v>
      </c>
      <c r="E129" s="1431">
        <v>2010</v>
      </c>
      <c r="F129" s="1432"/>
      <c r="G129" s="1394"/>
      <c r="H129" s="1432"/>
    </row>
    <row r="130" spans="1:8">
      <c r="A130" s="1482" t="s">
        <v>14</v>
      </c>
      <c r="B130" s="1483">
        <v>2123580</v>
      </c>
      <c r="C130" s="1484">
        <v>2061569</v>
      </c>
      <c r="D130" s="1483">
        <f>D131+D132+D133</f>
        <v>1990953.1</v>
      </c>
      <c r="E130" s="1491">
        <v>1699722.7550564059</v>
      </c>
      <c r="F130" s="1491"/>
      <c r="G130" s="1394"/>
      <c r="H130" s="1495"/>
    </row>
    <row r="131" spans="1:8">
      <c r="A131" s="1485" t="s">
        <v>10</v>
      </c>
      <c r="B131" s="1406">
        <v>338036</v>
      </c>
      <c r="C131" s="1486">
        <v>294793</v>
      </c>
      <c r="D131" s="1406">
        <v>273018.90000000002</v>
      </c>
      <c r="E131" s="1492">
        <v>250818.91583498594</v>
      </c>
      <c r="F131" s="1492"/>
      <c r="G131" s="1394"/>
      <c r="H131" s="1496"/>
    </row>
    <row r="132" spans="1:8">
      <c r="A132" s="1485" t="s">
        <v>11</v>
      </c>
      <c r="B132" s="1406">
        <v>1204466</v>
      </c>
      <c r="C132" s="1486">
        <v>1182141</v>
      </c>
      <c r="D132" s="1406">
        <v>1128494.8</v>
      </c>
      <c r="E132" s="1492">
        <v>1090030.8969273737</v>
      </c>
      <c r="F132" s="1492"/>
      <c r="G132" s="1394"/>
      <c r="H132" s="1496"/>
    </row>
    <row r="133" spans="1:8">
      <c r="A133" s="1487" t="s">
        <v>12</v>
      </c>
      <c r="B133" s="1488">
        <v>581078</v>
      </c>
      <c r="C133" s="1489">
        <v>584635</v>
      </c>
      <c r="D133" s="1488">
        <v>589439.4</v>
      </c>
      <c r="E133" s="1497">
        <v>358872.94229404622</v>
      </c>
      <c r="F133" s="1492"/>
      <c r="G133" s="1394"/>
      <c r="H133" s="1496"/>
    </row>
    <row r="134" spans="1:8">
      <c r="A134" s="1451" t="s">
        <v>1743</v>
      </c>
      <c r="B134" s="1452"/>
      <c r="C134" s="1428"/>
      <c r="D134" s="1477"/>
      <c r="E134" s="1428"/>
      <c r="F134" s="1428"/>
      <c r="G134" s="1394"/>
      <c r="H134" s="1394"/>
    </row>
    <row r="135" spans="1:8">
      <c r="A135" s="1475"/>
      <c r="B135" s="1428"/>
      <c r="C135" s="1428"/>
      <c r="D135" s="1477"/>
      <c r="E135" s="1428"/>
      <c r="F135" s="1428"/>
      <c r="G135" s="1394"/>
      <c r="H135" s="1394"/>
    </row>
    <row r="136" spans="1:8">
      <c r="A136" s="1422" t="s">
        <v>1760</v>
      </c>
      <c r="B136" s="1428"/>
      <c r="C136" s="1428"/>
      <c r="D136" s="1477"/>
      <c r="E136" s="1428"/>
      <c r="F136" s="1428"/>
      <c r="G136" s="1394"/>
      <c r="H136" s="1394"/>
    </row>
    <row r="137" spans="1:8">
      <c r="A137" s="1422"/>
      <c r="B137" s="1428"/>
      <c r="C137" s="1428"/>
      <c r="D137" s="1477"/>
      <c r="E137" s="1428"/>
      <c r="F137" s="1428"/>
      <c r="G137" s="1394"/>
      <c r="H137" s="1394"/>
    </row>
    <row r="138" spans="1:8">
      <c r="A138" s="1475"/>
      <c r="B138" s="1428"/>
      <c r="C138" s="1428"/>
      <c r="D138" s="1477"/>
      <c r="E138" s="1428"/>
      <c r="F138" s="1428"/>
      <c r="G138" s="1394"/>
      <c r="H138" s="1394"/>
    </row>
    <row r="139" spans="1:8">
      <c r="A139" s="1475"/>
      <c r="B139" s="1428"/>
      <c r="C139" s="1428"/>
      <c r="D139" s="1477"/>
      <c r="E139" s="1428"/>
      <c r="F139" s="1428"/>
      <c r="G139" s="1394"/>
      <c r="H139" s="1394"/>
    </row>
    <row r="140" spans="1:8">
      <c r="A140" s="1475"/>
      <c r="B140" s="1428"/>
      <c r="C140" s="1428"/>
      <c r="D140" s="1477"/>
      <c r="E140" s="1428"/>
      <c r="F140" s="1428"/>
      <c r="G140" s="1394"/>
      <c r="H140" s="1394"/>
    </row>
    <row r="141" spans="1:8">
      <c r="A141" s="1475"/>
      <c r="B141" s="1428"/>
      <c r="C141" s="1428"/>
      <c r="D141" s="1477"/>
      <c r="E141" s="1428"/>
      <c r="F141" s="1428"/>
      <c r="G141" s="1394"/>
      <c r="H141" s="1394"/>
    </row>
    <row r="142" spans="1:8">
      <c r="A142" s="1475"/>
      <c r="B142" s="1428"/>
      <c r="C142" s="1428"/>
      <c r="D142" s="1477"/>
      <c r="E142" s="1428"/>
      <c r="F142" s="1428"/>
      <c r="G142" s="1394"/>
      <c r="H142" s="1394"/>
    </row>
    <row r="143" spans="1:8">
      <c r="A143" s="1475"/>
      <c r="B143" s="1428"/>
      <c r="C143" s="1428"/>
      <c r="D143" s="1477"/>
      <c r="E143" s="1428"/>
      <c r="F143" s="1428"/>
      <c r="G143" s="1394"/>
      <c r="H143" s="1394"/>
    </row>
    <row r="144" spans="1:8">
      <c r="A144" s="1475"/>
      <c r="B144" s="1428"/>
      <c r="C144" s="1428"/>
      <c r="D144" s="1477"/>
      <c r="E144" s="1428"/>
      <c r="F144" s="1428"/>
      <c r="G144" s="1394"/>
      <c r="H144" s="1394"/>
    </row>
    <row r="145" spans="1:8">
      <c r="A145" s="1475"/>
      <c r="B145" s="1428"/>
      <c r="C145" s="1428"/>
      <c r="D145" s="1477"/>
      <c r="E145" s="1428"/>
      <c r="F145" s="1428"/>
      <c r="G145" s="1394"/>
      <c r="H145" s="1394"/>
    </row>
    <row r="146" spans="1:8">
      <c r="A146" s="1475"/>
      <c r="B146" s="1428"/>
      <c r="C146" s="1428"/>
      <c r="D146" s="1477"/>
      <c r="E146" s="1428"/>
      <c r="F146" s="1428"/>
      <c r="G146" s="1394"/>
      <c r="H146" s="1394"/>
    </row>
    <row r="147" spans="1:8">
      <c r="A147" s="1475"/>
      <c r="B147" s="1428"/>
      <c r="C147" s="1428"/>
      <c r="D147" s="1477"/>
      <c r="E147" s="1428"/>
      <c r="F147" s="1428"/>
      <c r="G147" s="1394"/>
      <c r="H147" s="1394"/>
    </row>
    <row r="148" spans="1:8">
      <c r="A148" s="1475"/>
      <c r="B148" s="1428"/>
      <c r="C148" s="1428"/>
      <c r="D148" s="1477"/>
      <c r="E148" s="1428"/>
      <c r="F148" s="1428"/>
      <c r="G148" s="1394"/>
      <c r="H148" s="1394"/>
    </row>
    <row r="149" spans="1:8">
      <c r="A149" s="1475"/>
      <c r="B149" s="1428"/>
      <c r="C149" s="1428"/>
      <c r="D149" s="1477"/>
      <c r="E149" s="1428"/>
      <c r="F149" s="1428"/>
      <c r="G149" s="1394"/>
      <c r="H149" s="1394"/>
    </row>
    <row r="150" spans="1:8">
      <c r="A150" s="1475"/>
      <c r="B150" s="1428"/>
      <c r="C150" s="1428"/>
      <c r="D150" s="1477"/>
      <c r="E150" s="1428"/>
      <c r="F150" s="1428"/>
      <c r="G150" s="1394"/>
      <c r="H150" s="1394"/>
    </row>
    <row r="151" spans="1:8">
      <c r="A151" s="1475"/>
      <c r="B151" s="1428"/>
      <c r="C151" s="1428"/>
      <c r="D151" s="1477"/>
      <c r="E151" s="1428"/>
      <c r="F151" s="1428"/>
      <c r="G151" s="1394"/>
      <c r="H151" s="1394"/>
    </row>
    <row r="152" spans="1:8">
      <c r="A152" s="1475"/>
      <c r="B152" s="1428"/>
      <c r="C152" s="1428"/>
      <c r="D152" s="1477"/>
      <c r="E152" s="1428"/>
      <c r="F152" s="1428"/>
      <c r="G152" s="1394"/>
      <c r="H152" s="1394"/>
    </row>
    <row r="153" spans="1:8">
      <c r="A153" s="1475"/>
      <c r="B153" s="1428"/>
      <c r="C153" s="1428"/>
      <c r="D153" s="1477"/>
      <c r="E153" s="1428"/>
      <c r="F153" s="1428"/>
      <c r="G153" s="1394"/>
      <c r="H153" s="1394"/>
    </row>
    <row r="154" spans="1:8">
      <c r="A154" s="1467" t="s">
        <v>1761</v>
      </c>
      <c r="B154" s="1369"/>
      <c r="C154" s="1369"/>
      <c r="D154" s="1498"/>
      <c r="E154" s="1428"/>
      <c r="F154" s="1428"/>
      <c r="G154" s="1394"/>
      <c r="H154" s="1394"/>
    </row>
    <row r="155" spans="1:8" ht="36.75">
      <c r="A155" s="1499" t="s">
        <v>1157</v>
      </c>
      <c r="B155" s="1500" t="s">
        <v>1762</v>
      </c>
      <c r="C155" s="1500" t="s">
        <v>1763</v>
      </c>
      <c r="D155" s="1459" t="s">
        <v>1764</v>
      </c>
      <c r="E155" s="1428"/>
      <c r="F155" s="1428"/>
      <c r="G155" s="1394"/>
      <c r="H155" s="1394"/>
    </row>
    <row r="156" spans="1:8">
      <c r="A156" s="1501" t="s">
        <v>1765</v>
      </c>
      <c r="B156" s="1502">
        <v>9112.5769999999993</v>
      </c>
      <c r="C156" s="1503">
        <v>4635</v>
      </c>
      <c r="D156" s="1504">
        <f>B156/C156</f>
        <v>1.9660360302049622</v>
      </c>
      <c r="E156" s="1428"/>
      <c r="F156" s="1428"/>
      <c r="G156" s="1394"/>
      <c r="H156" s="1394"/>
    </row>
    <row r="157" spans="1:8">
      <c r="A157" s="1501" t="s">
        <v>1766</v>
      </c>
      <c r="B157" s="1502">
        <v>47.579000000000001</v>
      </c>
      <c r="C157" s="1503">
        <v>267</v>
      </c>
      <c r="D157" s="1504">
        <f t="shared" ref="D157:D171" si="0">B157/C157</f>
        <v>0.17819850187265918</v>
      </c>
      <c r="E157" s="1428"/>
      <c r="F157" s="1428"/>
      <c r="G157" s="1394"/>
      <c r="H157" s="1394"/>
    </row>
    <row r="158" spans="1:8">
      <c r="A158" s="1501" t="s">
        <v>1767</v>
      </c>
      <c r="B158" s="1502">
        <v>214.76499999999999</v>
      </c>
      <c r="C158" s="1503">
        <v>664</v>
      </c>
      <c r="D158" s="1504">
        <f t="shared" si="0"/>
        <v>0.32344126506024096</v>
      </c>
      <c r="E158" s="1428"/>
      <c r="F158" s="1428"/>
      <c r="G158" s="1394"/>
      <c r="H158" s="1394"/>
    </row>
    <row r="159" spans="1:8">
      <c r="A159" s="1501" t="s">
        <v>1768</v>
      </c>
      <c r="B159" s="1502">
        <v>87.105999999999995</v>
      </c>
      <c r="C159" s="1503">
        <v>1069</v>
      </c>
      <c r="D159" s="1504">
        <f t="shared" si="0"/>
        <v>8.1483629560336765E-2</v>
      </c>
      <c r="E159" s="1428"/>
      <c r="F159" s="1428"/>
      <c r="G159" s="1394"/>
      <c r="H159" s="1394"/>
    </row>
    <row r="160" spans="1:8">
      <c r="A160" s="1501" t="s">
        <v>1769</v>
      </c>
      <c r="B160" s="1502">
        <v>54.393999999999998</v>
      </c>
      <c r="C160" s="1503">
        <v>34</v>
      </c>
      <c r="D160" s="1504">
        <f t="shared" si="0"/>
        <v>1.5998235294117646</v>
      </c>
      <c r="E160" s="1428"/>
      <c r="F160" s="1428"/>
      <c r="G160" s="1394"/>
      <c r="H160" s="1394"/>
    </row>
    <row r="161" spans="1:8">
      <c r="A161" s="1501" t="s">
        <v>1770</v>
      </c>
      <c r="B161" s="1502">
        <v>7.6619999999999999</v>
      </c>
      <c r="C161" s="1503">
        <v>102</v>
      </c>
      <c r="D161" s="1504">
        <f t="shared" si="0"/>
        <v>7.5117647058823525E-2</v>
      </c>
      <c r="E161" s="1428"/>
      <c r="F161" s="1428"/>
      <c r="G161" s="1394"/>
      <c r="H161" s="1394"/>
    </row>
    <row r="162" spans="1:8">
      <c r="A162" s="1501" t="s">
        <v>1771</v>
      </c>
      <c r="B162" s="1502">
        <v>622.12599999999998</v>
      </c>
      <c r="C162" s="1503">
        <v>904</v>
      </c>
      <c r="D162" s="1504">
        <f t="shared" si="0"/>
        <v>0.68819247787610616</v>
      </c>
      <c r="E162" s="1428"/>
      <c r="F162" s="1428"/>
      <c r="G162" s="1394"/>
      <c r="H162" s="1394"/>
    </row>
    <row r="163" spans="1:8">
      <c r="A163" s="1501" t="s">
        <v>1772</v>
      </c>
      <c r="B163" s="1502">
        <v>31.991</v>
      </c>
      <c r="C163" s="1503">
        <v>274</v>
      </c>
      <c r="D163" s="1504">
        <f t="shared" si="0"/>
        <v>0.11675547445255474</v>
      </c>
      <c r="E163" s="1428"/>
      <c r="F163" s="1428"/>
      <c r="G163" s="1394"/>
      <c r="H163" s="1394"/>
    </row>
    <row r="164" spans="1:8">
      <c r="A164" s="1501" t="s">
        <v>1773</v>
      </c>
      <c r="B164" s="1502">
        <v>20.795999999999999</v>
      </c>
      <c r="C164" s="1503">
        <v>242</v>
      </c>
      <c r="D164" s="1504">
        <f t="shared" si="0"/>
        <v>8.5933884297520663E-2</v>
      </c>
      <c r="E164" s="1428"/>
      <c r="F164" s="1428"/>
      <c r="G164" s="1394"/>
      <c r="H164" s="1394"/>
    </row>
    <row r="165" spans="1:8">
      <c r="A165" s="1501" t="s">
        <v>1774</v>
      </c>
      <c r="B165" s="1502">
        <v>0.214</v>
      </c>
      <c r="C165" s="1503">
        <v>2</v>
      </c>
      <c r="D165" s="1505">
        <f t="shared" si="0"/>
        <v>0.107</v>
      </c>
      <c r="E165" s="1428"/>
      <c r="F165" s="1428"/>
      <c r="G165" s="1394"/>
      <c r="H165" s="1394"/>
    </row>
    <row r="166" spans="1:8">
      <c r="A166" s="1501" t="s">
        <v>1775</v>
      </c>
      <c r="B166" s="1502">
        <v>1807.1559999999999</v>
      </c>
      <c r="C166" s="1503">
        <v>1344</v>
      </c>
      <c r="D166" s="1504">
        <f t="shared" si="0"/>
        <v>1.344610119047619</v>
      </c>
      <c r="E166" s="1428"/>
      <c r="F166" s="1428"/>
      <c r="G166" s="1394"/>
      <c r="H166" s="1394"/>
    </row>
    <row r="167" spans="1:8">
      <c r="A167" s="1501" t="s">
        <v>1776</v>
      </c>
      <c r="B167" s="1502">
        <v>14.545</v>
      </c>
      <c r="C167" s="1503">
        <v>32</v>
      </c>
      <c r="D167" s="1504">
        <f t="shared" si="0"/>
        <v>0.45453125</v>
      </c>
      <c r="E167" s="1428"/>
      <c r="F167" s="1428"/>
      <c r="G167" s="1394"/>
      <c r="H167" s="1394"/>
    </row>
    <row r="168" spans="1:8">
      <c r="A168" s="1501" t="s">
        <v>1777</v>
      </c>
      <c r="B168" s="1502">
        <v>53.639000000000003</v>
      </c>
      <c r="C168" s="1503">
        <v>53</v>
      </c>
      <c r="D168" s="1504">
        <f t="shared" si="0"/>
        <v>1.012056603773585</v>
      </c>
      <c r="E168" s="1428"/>
      <c r="F168" s="1428"/>
      <c r="G168" s="1394"/>
      <c r="H168" s="1394"/>
    </row>
    <row r="169" spans="1:8">
      <c r="A169" s="1501" t="s">
        <v>1778</v>
      </c>
      <c r="B169" s="1502">
        <v>1417.175</v>
      </c>
      <c r="C169" s="1503">
        <v>1331</v>
      </c>
      <c r="D169" s="1504">
        <f t="shared" si="0"/>
        <v>1.0647445529676933</v>
      </c>
      <c r="E169" s="1428"/>
      <c r="F169" s="1428"/>
      <c r="G169" s="1394"/>
      <c r="H169" s="1394"/>
    </row>
    <row r="170" spans="1:8">
      <c r="A170" s="1501" t="s">
        <v>1779</v>
      </c>
      <c r="B170" s="1502">
        <v>3.52</v>
      </c>
      <c r="C170" s="1503">
        <v>5</v>
      </c>
      <c r="D170" s="1504">
        <f t="shared" si="0"/>
        <v>0.70399999999999996</v>
      </c>
      <c r="E170" s="1428"/>
      <c r="F170" s="1428"/>
      <c r="G170" s="1394"/>
      <c r="H170" s="1394"/>
    </row>
    <row r="171" spans="1:8">
      <c r="A171" s="1501" t="s">
        <v>1780</v>
      </c>
      <c r="B171" s="1502">
        <v>4.7519999999999998</v>
      </c>
      <c r="C171" s="1503">
        <v>28</v>
      </c>
      <c r="D171" s="1504">
        <f t="shared" si="0"/>
        <v>0.16971428571428571</v>
      </c>
      <c r="E171" s="1428"/>
      <c r="F171" s="1428"/>
      <c r="G171" s="1394"/>
      <c r="H171" s="1394"/>
    </row>
    <row r="172" spans="1:8">
      <c r="A172" s="1501" t="s">
        <v>1781</v>
      </c>
      <c r="B172" s="1502">
        <v>104.8</v>
      </c>
      <c r="C172" s="1503">
        <v>824</v>
      </c>
      <c r="D172" s="1504">
        <f>B172/C172</f>
        <v>0.12718446601941746</v>
      </c>
      <c r="E172" s="1428"/>
      <c r="F172" s="1428"/>
      <c r="G172" s="1394"/>
      <c r="H172" s="1394"/>
    </row>
    <row r="173" spans="1:8">
      <c r="A173" s="1506" t="s">
        <v>1782</v>
      </c>
      <c r="B173" s="1507">
        <v>11.9</v>
      </c>
      <c r="C173" s="1508">
        <v>99</v>
      </c>
      <c r="D173" s="1509"/>
      <c r="E173" s="1428"/>
      <c r="F173" s="1428"/>
      <c r="G173" s="1394"/>
      <c r="H173" s="1394"/>
    </row>
    <row r="174" spans="1:8">
      <c r="A174" s="1475" t="s">
        <v>1743</v>
      </c>
      <c r="B174" s="1369"/>
      <c r="C174" s="1369"/>
      <c r="D174" s="1498"/>
      <c r="E174" s="1428"/>
      <c r="F174" s="1428"/>
      <c r="G174" s="1394"/>
      <c r="H174" s="1394"/>
    </row>
    <row r="175" spans="1:8">
      <c r="A175" s="1475"/>
      <c r="B175" s="1428"/>
      <c r="C175" s="1510"/>
      <c r="D175" s="1477"/>
      <c r="E175" s="1428"/>
      <c r="F175" s="1428"/>
      <c r="G175" s="1394"/>
      <c r="H175" s="1394"/>
    </row>
    <row r="176" spans="1:8">
      <c r="A176" s="1422" t="s">
        <v>1783</v>
      </c>
      <c r="B176" s="1423"/>
      <c r="C176" s="1423"/>
      <c r="D176" s="1424"/>
      <c r="E176" s="1423"/>
      <c r="F176" s="1423"/>
      <c r="G176" s="1422"/>
      <c r="H176" s="1394"/>
    </row>
    <row r="177" spans="1:14">
      <c r="A177" s="1425" t="s">
        <v>1741</v>
      </c>
      <c r="B177" s="1428"/>
      <c r="C177" s="1428"/>
      <c r="D177" s="1477"/>
      <c r="E177" s="1428"/>
      <c r="F177" s="1428"/>
      <c r="H177" s="1394"/>
    </row>
    <row r="178" spans="1:14">
      <c r="A178" s="1433" t="s">
        <v>94</v>
      </c>
      <c r="B178" s="1511">
        <v>2005</v>
      </c>
      <c r="C178" s="1512">
        <v>2008</v>
      </c>
      <c r="D178" s="1512">
        <v>2009</v>
      </c>
      <c r="E178" s="1512">
        <v>2010</v>
      </c>
      <c r="F178" s="1432"/>
      <c r="G178" s="1394"/>
      <c r="H178" s="1422" t="s">
        <v>1784</v>
      </c>
      <c r="I178" s="1423"/>
      <c r="J178" s="1423"/>
      <c r="K178" s="1424"/>
      <c r="L178" s="1423"/>
      <c r="M178" s="1394"/>
    </row>
    <row r="179" spans="1:14">
      <c r="A179" s="1433" t="s">
        <v>1785</v>
      </c>
      <c r="B179" s="1513"/>
      <c r="C179" s="1514"/>
      <c r="D179" s="1515"/>
      <c r="E179" s="1515"/>
      <c r="F179" s="1369"/>
      <c r="G179" s="1394"/>
      <c r="H179" s="1490" t="s">
        <v>1786</v>
      </c>
      <c r="I179" s="1428"/>
      <c r="J179" s="1428"/>
      <c r="K179" s="1477"/>
      <c r="L179" s="1428"/>
      <c r="M179" s="1394"/>
    </row>
    <row r="180" spans="1:14">
      <c r="A180" s="1516" t="s">
        <v>1451</v>
      </c>
      <c r="B180" s="1517">
        <v>4514</v>
      </c>
      <c r="C180" s="1435">
        <f>SUM(C183,C186,C189)</f>
        <v>6916</v>
      </c>
      <c r="D180" s="1436">
        <v>7683</v>
      </c>
      <c r="E180" s="1436">
        <v>8363</v>
      </c>
      <c r="F180" s="1518"/>
      <c r="G180" s="1394"/>
      <c r="H180" s="1433" t="s">
        <v>94</v>
      </c>
      <c r="I180" s="1511">
        <v>2005</v>
      </c>
      <c r="J180" s="1511">
        <v>2006</v>
      </c>
      <c r="K180" s="1511">
        <v>2007</v>
      </c>
      <c r="L180" s="1512">
        <v>2008</v>
      </c>
      <c r="M180" s="1512">
        <v>2009</v>
      </c>
      <c r="N180" s="1512">
        <v>2010</v>
      </c>
    </row>
    <row r="181" spans="1:14">
      <c r="A181" s="1516" t="s">
        <v>1742</v>
      </c>
      <c r="B181" s="1517">
        <v>1473</v>
      </c>
      <c r="C181" s="1435">
        <f>SUM(C184,C187,C190)</f>
        <v>2322</v>
      </c>
      <c r="D181" s="1519">
        <v>2554</v>
      </c>
      <c r="E181" s="1436">
        <v>2825</v>
      </c>
      <c r="F181" s="1518"/>
      <c r="G181" s="1394"/>
      <c r="H181" s="1433" t="s">
        <v>14</v>
      </c>
      <c r="I181" s="1513"/>
      <c r="J181" s="1520"/>
      <c r="K181" s="1520"/>
      <c r="L181" s="1514"/>
      <c r="M181" s="1515"/>
      <c r="N181" s="1515"/>
    </row>
    <row r="182" spans="1:14">
      <c r="A182" s="1521" t="s">
        <v>10</v>
      </c>
      <c r="B182" s="1522"/>
      <c r="C182" s="1440"/>
      <c r="D182" s="1443"/>
      <c r="E182" s="1444"/>
      <c r="F182" s="1523"/>
      <c r="G182" s="1394"/>
      <c r="H182" s="1516" t="s">
        <v>1451</v>
      </c>
      <c r="I182" s="1517">
        <v>4514</v>
      </c>
      <c r="J182" s="1517">
        <v>4959</v>
      </c>
      <c r="K182" s="1517">
        <v>8174</v>
      </c>
      <c r="L182" s="1435">
        <f>SUM(L185,L188,L191)</f>
        <v>6916</v>
      </c>
      <c r="M182" s="1436">
        <v>7683</v>
      </c>
      <c r="N182" s="1436">
        <v>8363</v>
      </c>
    </row>
    <row r="183" spans="1:14">
      <c r="A183" s="1516" t="s">
        <v>1451</v>
      </c>
      <c r="B183" s="1524">
        <v>54</v>
      </c>
      <c r="C183" s="1443">
        <v>102</v>
      </c>
      <c r="D183" s="1443">
        <v>191</v>
      </c>
      <c r="E183" s="1443">
        <v>243</v>
      </c>
      <c r="F183" s="1443"/>
      <c r="G183" s="1394"/>
      <c r="H183" s="1516" t="s">
        <v>1742</v>
      </c>
      <c r="I183" s="1517">
        <v>1473</v>
      </c>
      <c r="J183" s="1517">
        <v>1569</v>
      </c>
      <c r="K183" s="1517">
        <v>3975</v>
      </c>
      <c r="L183" s="1435">
        <f>SUM(L186,L189,L192)</f>
        <v>2322</v>
      </c>
      <c r="M183" s="1519">
        <v>2554</v>
      </c>
      <c r="N183" s="1436">
        <v>2825</v>
      </c>
    </row>
    <row r="184" spans="1:14">
      <c r="A184" s="1516" t="s">
        <v>1742</v>
      </c>
      <c r="B184" s="1524">
        <v>22</v>
      </c>
      <c r="C184" s="1443">
        <v>46</v>
      </c>
      <c r="D184" s="1443">
        <v>87</v>
      </c>
      <c r="E184" s="1443">
        <v>113</v>
      </c>
      <c r="F184" s="1443"/>
      <c r="G184" s="1394"/>
      <c r="H184" s="1521" t="s">
        <v>10</v>
      </c>
      <c r="I184" s="1522"/>
      <c r="J184" s="1522"/>
      <c r="K184" s="1522"/>
      <c r="L184" s="1440"/>
      <c r="M184" s="1443"/>
      <c r="N184" s="1444"/>
    </row>
    <row r="185" spans="1:14">
      <c r="A185" s="1525" t="s">
        <v>11</v>
      </c>
      <c r="B185" s="1522"/>
      <c r="C185" s="1440"/>
      <c r="D185" s="1443"/>
      <c r="E185" s="1444"/>
      <c r="F185" s="1523"/>
      <c r="G185" s="1394"/>
      <c r="H185" s="1516" t="s">
        <v>1451</v>
      </c>
      <c r="I185" s="1524">
        <v>54</v>
      </c>
      <c r="J185" s="1524">
        <v>54</v>
      </c>
      <c r="K185" s="1524">
        <v>102</v>
      </c>
      <c r="L185" s="1443">
        <v>102</v>
      </c>
      <c r="M185" s="1443">
        <v>191</v>
      </c>
      <c r="N185" s="1443">
        <v>243</v>
      </c>
    </row>
    <row r="186" spans="1:14">
      <c r="A186" s="1516" t="s">
        <v>1451</v>
      </c>
      <c r="B186" s="1524">
        <v>2141</v>
      </c>
      <c r="C186" s="1443">
        <v>3948</v>
      </c>
      <c r="D186" s="1443">
        <v>4313</v>
      </c>
      <c r="E186" s="1443">
        <v>3268</v>
      </c>
      <c r="F186" s="1443"/>
      <c r="G186" s="1394"/>
      <c r="H186" s="1516" t="s">
        <v>1742</v>
      </c>
      <c r="I186" s="1524">
        <v>22</v>
      </c>
      <c r="J186" s="1524">
        <v>22</v>
      </c>
      <c r="K186" s="1524">
        <v>46</v>
      </c>
      <c r="L186" s="1443">
        <v>46</v>
      </c>
      <c r="M186" s="1443">
        <v>87</v>
      </c>
      <c r="N186" s="1443">
        <v>113</v>
      </c>
    </row>
    <row r="187" spans="1:14">
      <c r="A187" s="1516" t="s">
        <v>1742</v>
      </c>
      <c r="B187" s="1524">
        <v>693</v>
      </c>
      <c r="C187" s="1443">
        <v>1328</v>
      </c>
      <c r="D187" s="1443">
        <v>1442.5</v>
      </c>
      <c r="E187" s="1443">
        <v>1080</v>
      </c>
      <c r="F187" s="1443"/>
      <c r="G187" s="1394"/>
      <c r="H187" s="1525" t="s">
        <v>11</v>
      </c>
      <c r="I187" s="1522"/>
      <c r="J187" s="1522"/>
      <c r="K187" s="1522"/>
      <c r="L187" s="1440"/>
      <c r="M187" s="1443"/>
      <c r="N187" s="1444"/>
    </row>
    <row r="188" spans="1:14">
      <c r="A188" s="1521" t="s">
        <v>12</v>
      </c>
      <c r="B188" s="1526"/>
      <c r="C188" s="1440"/>
      <c r="D188" s="1443"/>
      <c r="E188" s="1443"/>
      <c r="F188" s="1443"/>
      <c r="G188" s="1394"/>
      <c r="H188" s="1516" t="s">
        <v>1451</v>
      </c>
      <c r="I188" s="1524">
        <v>2141</v>
      </c>
      <c r="J188" s="1524">
        <v>2629</v>
      </c>
      <c r="K188" s="1524">
        <v>3216</v>
      </c>
      <c r="L188" s="1443">
        <v>3948</v>
      </c>
      <c r="M188" s="1443">
        <v>4313</v>
      </c>
      <c r="N188" s="1443">
        <v>3268</v>
      </c>
    </row>
    <row r="189" spans="1:14">
      <c r="A189" s="1516" t="s">
        <v>1451</v>
      </c>
      <c r="B189" s="1524">
        <v>2319</v>
      </c>
      <c r="C189" s="1443">
        <v>2866</v>
      </c>
      <c r="D189" s="1443">
        <v>3179</v>
      </c>
      <c r="E189" s="1443">
        <v>4852</v>
      </c>
      <c r="F189" s="1443"/>
      <c r="G189" s="1454"/>
      <c r="H189" s="1516" t="s">
        <v>1742</v>
      </c>
      <c r="I189" s="1524">
        <v>693</v>
      </c>
      <c r="J189" s="1524">
        <v>824</v>
      </c>
      <c r="K189" s="1524">
        <v>1246</v>
      </c>
      <c r="L189" s="1443">
        <v>1328</v>
      </c>
      <c r="M189" s="1443">
        <v>1442.5</v>
      </c>
      <c r="N189" s="1443">
        <v>1080</v>
      </c>
    </row>
    <row r="190" spans="1:14" ht="25.5">
      <c r="A190" s="1527" t="s">
        <v>1742</v>
      </c>
      <c r="B190" s="1524">
        <v>758</v>
      </c>
      <c r="C190" s="1443">
        <v>948</v>
      </c>
      <c r="D190" s="1448">
        <v>1024.5</v>
      </c>
      <c r="E190" s="1448">
        <v>1632</v>
      </c>
      <c r="F190" s="1443"/>
      <c r="G190" s="1454"/>
      <c r="H190" s="1521" t="s">
        <v>12</v>
      </c>
      <c r="I190" s="1526"/>
      <c r="J190" s="1526"/>
      <c r="K190" s="1526"/>
      <c r="L190" s="1440"/>
      <c r="M190" s="1443"/>
      <c r="N190" s="1443"/>
    </row>
    <row r="191" spans="1:14">
      <c r="A191" s="1451" t="s">
        <v>1743</v>
      </c>
      <c r="B191" s="1452"/>
      <c r="C191" s="1452"/>
      <c r="D191" s="1453"/>
      <c r="E191" s="1452"/>
      <c r="F191" s="1428"/>
      <c r="G191" s="1446"/>
      <c r="H191" s="1516" t="s">
        <v>1451</v>
      </c>
      <c r="I191" s="1524">
        <v>2319</v>
      </c>
      <c r="J191" s="1524">
        <v>2276</v>
      </c>
      <c r="K191" s="1524">
        <v>4856</v>
      </c>
      <c r="L191" s="1443">
        <v>2866</v>
      </c>
      <c r="M191" s="1443">
        <v>3179</v>
      </c>
      <c r="N191" s="1443">
        <v>4852</v>
      </c>
    </row>
    <row r="192" spans="1:14">
      <c r="A192" s="1528" t="s">
        <v>1787</v>
      </c>
      <c r="B192" s="1398"/>
      <c r="C192" s="1398"/>
      <c r="D192" s="1415"/>
      <c r="E192" s="1398"/>
      <c r="F192" s="1398"/>
      <c r="G192" s="1454"/>
      <c r="H192" s="1527" t="s">
        <v>1742</v>
      </c>
      <c r="I192" s="1529">
        <v>758</v>
      </c>
      <c r="J192" s="1529">
        <v>723</v>
      </c>
      <c r="K192" s="1529">
        <v>2683</v>
      </c>
      <c r="L192" s="1448">
        <v>948</v>
      </c>
      <c r="M192" s="1448">
        <v>1024.5</v>
      </c>
      <c r="N192" s="1448">
        <v>1632</v>
      </c>
    </row>
    <row r="193" spans="1:13">
      <c r="A193" s="1394"/>
      <c r="B193" s="1398"/>
      <c r="C193" s="1398"/>
      <c r="D193" s="1415"/>
      <c r="E193" s="1398"/>
      <c r="F193" s="1398"/>
      <c r="G193" s="1454"/>
      <c r="H193" s="1516"/>
      <c r="I193" s="1524"/>
      <c r="J193" s="1524"/>
      <c r="K193" s="1524"/>
      <c r="L193" s="1443"/>
      <c r="M193" s="1443"/>
    </row>
    <row r="194" spans="1:13">
      <c r="A194" s="1455" t="s">
        <v>1788</v>
      </c>
      <c r="B194" s="1423"/>
      <c r="C194" s="1398"/>
      <c r="D194" s="1415"/>
      <c r="E194" s="1398"/>
      <c r="F194" s="1398"/>
      <c r="G194" s="1394"/>
      <c r="H194" s="1475"/>
      <c r="I194" s="1428"/>
      <c r="J194" s="1428"/>
      <c r="K194" s="1477"/>
      <c r="L194" s="1428"/>
      <c r="M194" s="1394"/>
    </row>
    <row r="195" spans="1:13">
      <c r="A195" s="1422"/>
      <c r="B195" s="1423"/>
      <c r="C195" s="1530"/>
      <c r="D195" s="1531"/>
      <c r="E195" s="1530"/>
      <c r="F195" s="1530"/>
      <c r="G195" s="1394"/>
      <c r="H195" s="1394"/>
    </row>
    <row r="196" spans="1:13">
      <c r="A196" s="1394"/>
      <c r="B196" s="1398"/>
      <c r="C196" s="1398"/>
      <c r="D196" s="1415"/>
      <c r="E196" s="1398"/>
      <c r="F196" s="1398"/>
      <c r="G196" s="1394"/>
      <c r="H196" s="1394"/>
    </row>
    <row r="197" spans="1:13">
      <c r="A197" s="1394"/>
      <c r="B197" s="1398"/>
      <c r="C197" s="1398"/>
      <c r="D197" s="1415"/>
      <c r="E197" s="1398"/>
      <c r="F197" s="1398"/>
      <c r="G197" s="1394"/>
      <c r="H197" s="1394"/>
    </row>
    <row r="198" spans="1:13">
      <c r="A198" s="1394"/>
      <c r="B198" s="1398"/>
      <c r="C198" s="1398"/>
      <c r="D198" s="1415"/>
      <c r="E198" s="1398"/>
      <c r="F198" s="1398"/>
      <c r="G198" s="1394"/>
      <c r="H198" s="1394"/>
    </row>
    <row r="199" spans="1:13">
      <c r="A199" s="1394"/>
      <c r="B199" s="1398"/>
      <c r="C199" s="1398"/>
      <c r="D199" s="1415"/>
      <c r="E199" s="1398"/>
      <c r="F199" s="1398"/>
      <c r="G199" s="1394"/>
      <c r="H199" s="1394"/>
    </row>
    <row r="200" spans="1:13">
      <c r="A200" s="1394"/>
      <c r="B200" s="1398"/>
      <c r="C200" s="1398"/>
      <c r="D200" s="1415"/>
      <c r="E200" s="1398"/>
      <c r="F200" s="1398"/>
      <c r="G200" s="1394"/>
      <c r="H200" s="1394"/>
    </row>
    <row r="201" spans="1:13">
      <c r="A201" s="1394"/>
      <c r="B201" s="1398"/>
      <c r="C201" s="1398"/>
      <c r="D201" s="1415"/>
      <c r="E201" s="1398"/>
      <c r="F201" s="1398"/>
      <c r="G201" s="1394"/>
      <c r="H201" s="1394"/>
    </row>
    <row r="202" spans="1:13">
      <c r="A202" s="1394"/>
      <c r="B202" s="1398"/>
      <c r="C202" s="1398"/>
      <c r="D202" s="1415"/>
      <c r="E202" s="1398"/>
      <c r="F202" s="1398"/>
      <c r="G202" s="1394"/>
      <c r="H202" s="1394"/>
    </row>
    <row r="203" spans="1:13">
      <c r="A203" s="1394"/>
      <c r="B203" s="1398"/>
      <c r="C203" s="1398"/>
      <c r="D203" s="1415"/>
      <c r="E203" s="1398"/>
      <c r="F203" s="1398"/>
      <c r="G203" s="1394"/>
      <c r="H203" s="1394"/>
    </row>
    <row r="204" spans="1:13">
      <c r="A204" s="1394"/>
      <c r="B204" s="1398"/>
      <c r="C204" s="1398"/>
      <c r="D204" s="1415"/>
      <c r="E204" s="1398"/>
      <c r="F204" s="1398"/>
      <c r="G204" s="1394"/>
      <c r="H204" s="1394"/>
    </row>
    <row r="205" spans="1:13">
      <c r="A205" s="1394"/>
      <c r="B205" s="1398"/>
      <c r="C205" s="1398"/>
      <c r="D205" s="1415"/>
      <c r="E205" s="1398"/>
      <c r="F205" s="1398"/>
      <c r="G205" s="1394"/>
      <c r="H205" s="1394"/>
    </row>
    <row r="206" spans="1:13">
      <c r="A206" s="1394"/>
      <c r="B206" s="1398"/>
      <c r="C206" s="1398"/>
      <c r="D206" s="1415"/>
      <c r="E206" s="1398"/>
      <c r="F206" s="1398"/>
      <c r="G206" s="1394"/>
      <c r="H206" s="1394"/>
    </row>
    <row r="207" spans="1:13">
      <c r="A207" s="1394"/>
      <c r="B207" s="1398"/>
      <c r="C207" s="1398"/>
      <c r="D207" s="1415"/>
      <c r="E207" s="1398"/>
      <c r="F207" s="1398"/>
      <c r="G207" s="1394"/>
      <c r="H207" s="1394"/>
    </row>
    <row r="208" spans="1:13">
      <c r="A208" s="1394"/>
      <c r="B208" s="1398"/>
      <c r="C208" s="1398"/>
      <c r="D208" s="1415"/>
      <c r="E208" s="1398"/>
      <c r="F208" s="1398"/>
      <c r="G208" s="1394"/>
      <c r="H208" s="1394"/>
    </row>
    <row r="209" spans="1:8">
      <c r="H209" s="1394"/>
    </row>
    <row r="210" spans="1:8">
      <c r="A210" s="1475"/>
      <c r="B210" s="1428"/>
      <c r="C210" s="1428"/>
      <c r="D210" s="1477"/>
      <c r="E210" s="1428"/>
      <c r="F210" s="1428"/>
      <c r="G210" s="1394"/>
      <c r="H210" s="1394"/>
    </row>
    <row r="211" spans="1:8">
      <c r="A211" s="1393" t="s">
        <v>1789</v>
      </c>
      <c r="B211" s="1428"/>
      <c r="C211" s="1428"/>
      <c r="D211" s="1477"/>
      <c r="E211" s="1532"/>
      <c r="F211" s="1532"/>
      <c r="G211" s="1394"/>
      <c r="H211" s="1394"/>
    </row>
    <row r="212" spans="1:8">
      <c r="A212" s="1425" t="s">
        <v>1741</v>
      </c>
      <c r="B212" s="1426"/>
      <c r="C212" s="1426"/>
      <c r="D212" s="1427"/>
      <c r="E212" s="1533"/>
      <c r="F212" s="1532"/>
      <c r="G212" s="2677"/>
      <c r="H212" s="2677"/>
    </row>
    <row r="213" spans="1:8">
      <c r="A213" s="2667" t="s">
        <v>1790</v>
      </c>
      <c r="B213" s="2662">
        <v>2009</v>
      </c>
      <c r="C213" s="2662"/>
      <c r="D213" s="2671">
        <v>2010</v>
      </c>
      <c r="E213" s="2671"/>
      <c r="F213" s="1534"/>
    </row>
    <row r="214" spans="1:8">
      <c r="A214" s="2668"/>
      <c r="B214" s="1535" t="s">
        <v>1451</v>
      </c>
      <c r="C214" s="1512" t="s">
        <v>1742</v>
      </c>
      <c r="D214" s="1535" t="s">
        <v>1451</v>
      </c>
      <c r="E214" s="1512" t="s">
        <v>1742</v>
      </c>
      <c r="F214" s="1432"/>
    </row>
    <row r="215" spans="1:8">
      <c r="A215" s="1536" t="s">
        <v>14</v>
      </c>
      <c r="B215" s="1537">
        <v>196239</v>
      </c>
      <c r="C215" s="1537">
        <v>6504</v>
      </c>
      <c r="D215" s="1538">
        <f>SUM(D216:D227)</f>
        <v>96134</v>
      </c>
      <c r="E215" s="1538">
        <v>2817</v>
      </c>
      <c r="F215" s="1538"/>
    </row>
    <row r="216" spans="1:8">
      <c r="A216" s="1468" t="s">
        <v>1791</v>
      </c>
      <c r="B216" s="1539">
        <v>31316</v>
      </c>
      <c r="C216" s="1539">
        <v>910</v>
      </c>
      <c r="D216" s="1539">
        <v>33459</v>
      </c>
      <c r="E216" s="1539">
        <v>941</v>
      </c>
      <c r="F216" s="1539"/>
    </row>
    <row r="217" spans="1:8">
      <c r="A217" s="1468" t="s">
        <v>1792</v>
      </c>
      <c r="B217" s="1539">
        <v>9526</v>
      </c>
      <c r="C217" s="1539">
        <v>285</v>
      </c>
      <c r="D217" s="1539">
        <v>9176</v>
      </c>
      <c r="E217" s="1539">
        <v>275</v>
      </c>
      <c r="F217" s="1539"/>
    </row>
    <row r="218" spans="1:8">
      <c r="A218" s="1468" t="s">
        <v>1793</v>
      </c>
      <c r="B218" s="1539">
        <v>10193</v>
      </c>
      <c r="C218" s="1539">
        <v>328</v>
      </c>
      <c r="D218" s="1539">
        <v>11870</v>
      </c>
      <c r="E218" s="1539">
        <v>378</v>
      </c>
      <c r="F218" s="1539"/>
    </row>
    <row r="219" spans="1:8">
      <c r="A219" s="1468" t="s">
        <v>1794</v>
      </c>
      <c r="B219" s="1539">
        <v>4592</v>
      </c>
      <c r="C219" s="1539">
        <v>123</v>
      </c>
      <c r="D219" s="1539">
        <v>4989</v>
      </c>
      <c r="E219" s="1539">
        <v>118</v>
      </c>
      <c r="F219" s="1539"/>
    </row>
    <row r="220" spans="1:8">
      <c r="A220" s="1468" t="s">
        <v>1795</v>
      </c>
      <c r="B220" s="1539">
        <v>13961</v>
      </c>
      <c r="C220" s="1539">
        <v>164</v>
      </c>
      <c r="D220" s="1539">
        <v>14485</v>
      </c>
      <c r="E220" s="1539">
        <v>315</v>
      </c>
      <c r="F220" s="1539"/>
    </row>
    <row r="221" spans="1:8">
      <c r="A221" s="1468" t="s">
        <v>1796</v>
      </c>
      <c r="B221" s="1443">
        <v>6151</v>
      </c>
      <c r="C221" s="1540">
        <v>160</v>
      </c>
      <c r="D221" s="1539">
        <v>5728</v>
      </c>
      <c r="E221" s="1539">
        <v>144</v>
      </c>
      <c r="F221" s="1539"/>
    </row>
    <row r="222" spans="1:8">
      <c r="A222" s="1468" t="s">
        <v>1797</v>
      </c>
      <c r="B222" s="1539">
        <v>4772</v>
      </c>
      <c r="C222" s="1539">
        <v>159</v>
      </c>
      <c r="D222" s="1539">
        <v>1516</v>
      </c>
      <c r="E222" s="1539">
        <v>42</v>
      </c>
      <c r="F222" s="1539"/>
    </row>
    <row r="223" spans="1:8">
      <c r="A223" s="1468" t="s">
        <v>1798</v>
      </c>
      <c r="B223" s="1539">
        <v>1084</v>
      </c>
      <c r="C223" s="1539">
        <v>36</v>
      </c>
      <c r="D223" s="1539">
        <v>1950</v>
      </c>
      <c r="E223" s="1539">
        <v>65</v>
      </c>
      <c r="F223" s="1539"/>
    </row>
    <row r="224" spans="1:8">
      <c r="A224" s="1468" t="s">
        <v>1799</v>
      </c>
      <c r="B224" s="1539">
        <v>494</v>
      </c>
      <c r="C224" s="1539">
        <v>16</v>
      </c>
      <c r="D224" s="1539">
        <v>1139</v>
      </c>
      <c r="E224" s="1539">
        <v>40</v>
      </c>
      <c r="F224" s="1539"/>
    </row>
    <row r="225" spans="1:8">
      <c r="A225" s="1468" t="s">
        <v>1800</v>
      </c>
      <c r="B225" s="1539">
        <v>942</v>
      </c>
      <c r="C225" s="1539">
        <v>31</v>
      </c>
      <c r="D225" s="1539">
        <v>1555</v>
      </c>
      <c r="E225" s="1539">
        <v>52</v>
      </c>
      <c r="F225" s="1539"/>
    </row>
    <row r="226" spans="1:8">
      <c r="A226" s="1485" t="s">
        <v>1801</v>
      </c>
      <c r="B226" s="1539">
        <v>96701</v>
      </c>
      <c r="C226" s="1539">
        <v>3842</v>
      </c>
      <c r="D226" s="1539">
        <v>10124</v>
      </c>
      <c r="E226" s="1539">
        <v>442</v>
      </c>
      <c r="F226" s="1539"/>
    </row>
    <row r="227" spans="1:8">
      <c r="A227" s="1468" t="s">
        <v>29</v>
      </c>
      <c r="B227" s="1541">
        <v>16507</v>
      </c>
      <c r="C227" s="1541">
        <v>450</v>
      </c>
      <c r="D227" s="1541">
        <v>143</v>
      </c>
      <c r="E227" s="1541">
        <v>5</v>
      </c>
      <c r="F227" s="1539"/>
    </row>
    <row r="228" spans="1:8">
      <c r="A228" s="1542" t="s">
        <v>1743</v>
      </c>
      <c r="B228" s="1543"/>
      <c r="C228" s="1543"/>
      <c r="D228" s="1543"/>
      <c r="E228" s="1543"/>
      <c r="F228" s="1543"/>
      <c r="G228" s="1394"/>
      <c r="H228" s="1394"/>
    </row>
    <row r="229" spans="1:8">
      <c r="A229" s="1475" t="s">
        <v>1802</v>
      </c>
      <c r="B229" s="1428"/>
      <c r="C229" s="1544"/>
      <c r="D229" s="1477"/>
      <c r="E229" s="1428"/>
      <c r="F229" s="1428"/>
      <c r="G229" s="1394"/>
      <c r="H229" s="1394"/>
    </row>
    <row r="230" spans="1:8">
      <c r="A230" s="1475"/>
      <c r="B230" s="1428"/>
      <c r="C230" s="1428"/>
      <c r="D230" s="1477"/>
      <c r="E230" s="1428"/>
      <c r="F230" s="1428"/>
      <c r="G230" s="1394"/>
      <c r="H230" s="1394"/>
    </row>
    <row r="231" spans="1:8">
      <c r="A231" s="1393" t="s">
        <v>1803</v>
      </c>
      <c r="B231" s="1428"/>
      <c r="C231" s="1428"/>
      <c r="D231" s="1477"/>
      <c r="E231" s="1532"/>
      <c r="F231" s="1532"/>
      <c r="G231" s="1394"/>
      <c r="H231" s="1394"/>
    </row>
    <row r="232" spans="1:8">
      <c r="A232" s="1425" t="s">
        <v>1741</v>
      </c>
      <c r="B232" s="1426"/>
      <c r="C232" s="1426"/>
      <c r="D232" s="1427"/>
      <c r="E232" s="1533"/>
      <c r="F232" s="1532"/>
      <c r="G232" s="1394"/>
      <c r="H232" s="1394"/>
    </row>
    <row r="233" spans="1:8">
      <c r="A233" s="2667" t="s">
        <v>1790</v>
      </c>
      <c r="B233" s="2662">
        <v>2009</v>
      </c>
      <c r="C233" s="2662"/>
      <c r="D233" s="2662">
        <v>2010</v>
      </c>
      <c r="E233" s="2662"/>
      <c r="F233" s="1534"/>
      <c r="G233" s="1369" t="s">
        <v>2196</v>
      </c>
    </row>
    <row r="234" spans="1:8">
      <c r="A234" s="2668"/>
      <c r="B234" s="1535" t="s">
        <v>1451</v>
      </c>
      <c r="C234" s="1512" t="s">
        <v>1742</v>
      </c>
      <c r="D234" s="1535" t="s">
        <v>1451</v>
      </c>
      <c r="E234" s="1512" t="s">
        <v>1742</v>
      </c>
      <c r="F234" s="1432"/>
    </row>
    <row r="235" spans="1:8">
      <c r="A235" s="1536" t="s">
        <v>14</v>
      </c>
      <c r="B235" s="1537">
        <v>18900</v>
      </c>
      <c r="C235" s="1537">
        <v>1383</v>
      </c>
      <c r="D235" s="1537">
        <v>3750</v>
      </c>
      <c r="E235" s="1537">
        <v>104</v>
      </c>
      <c r="F235" s="1537"/>
    </row>
    <row r="236" spans="1:8">
      <c r="A236" s="1468" t="s">
        <v>1791</v>
      </c>
      <c r="B236" s="1545">
        <v>2000</v>
      </c>
      <c r="C236" s="1539">
        <v>75</v>
      </c>
      <c r="D236" s="1545">
        <v>2000</v>
      </c>
      <c r="E236" s="1545">
        <v>75</v>
      </c>
      <c r="F236" s="1545"/>
    </row>
    <row r="237" spans="1:8">
      <c r="A237" s="1468" t="s">
        <v>1792</v>
      </c>
      <c r="B237" s="1545">
        <v>250</v>
      </c>
      <c r="C237" s="1539">
        <v>6</v>
      </c>
      <c r="D237" s="1545">
        <v>250</v>
      </c>
      <c r="E237" s="1545">
        <v>6</v>
      </c>
      <c r="F237" s="1545"/>
    </row>
    <row r="238" spans="1:8">
      <c r="A238" s="1468" t="s">
        <v>1793</v>
      </c>
      <c r="B238" s="1545">
        <v>500</v>
      </c>
      <c r="C238" s="1539">
        <v>13</v>
      </c>
      <c r="D238" s="1545">
        <v>500</v>
      </c>
      <c r="E238" s="1545">
        <v>12</v>
      </c>
      <c r="F238" s="1545"/>
    </row>
    <row r="239" spans="1:8">
      <c r="A239" s="1468" t="s">
        <v>1794</v>
      </c>
      <c r="B239" s="1545">
        <v>300</v>
      </c>
      <c r="C239" s="1539">
        <v>8</v>
      </c>
      <c r="D239" s="1545">
        <v>300</v>
      </c>
      <c r="E239" s="1545">
        <v>8</v>
      </c>
      <c r="F239" s="1545"/>
    </row>
    <row r="240" spans="1:8">
      <c r="A240" s="1468" t="s">
        <v>1795</v>
      </c>
      <c r="B240" s="1545">
        <v>300</v>
      </c>
      <c r="C240" s="1539">
        <v>2</v>
      </c>
      <c r="D240" s="1545">
        <v>300</v>
      </c>
      <c r="E240" s="1545">
        <v>2</v>
      </c>
      <c r="F240" s="1545"/>
    </row>
    <row r="241" spans="1:10">
      <c r="A241" s="1468" t="s">
        <v>1796</v>
      </c>
      <c r="B241" s="1545">
        <v>400</v>
      </c>
      <c r="C241" s="1539">
        <v>1</v>
      </c>
      <c r="D241" s="1545">
        <v>400</v>
      </c>
      <c r="E241" s="1545">
        <v>1</v>
      </c>
      <c r="F241" s="1545"/>
    </row>
    <row r="242" spans="1:10">
      <c r="A242" s="1468" t="s">
        <v>1797</v>
      </c>
      <c r="B242" s="1540">
        <v>0</v>
      </c>
      <c r="C242" s="1540">
        <v>0</v>
      </c>
      <c r="D242" s="1546">
        <v>0</v>
      </c>
      <c r="E242" s="1546">
        <v>0</v>
      </c>
      <c r="F242" s="1546"/>
    </row>
    <row r="243" spans="1:10">
      <c r="A243" s="1468" t="s">
        <v>1798</v>
      </c>
      <c r="B243" s="1540">
        <v>0</v>
      </c>
      <c r="C243" s="1540">
        <v>0</v>
      </c>
      <c r="D243" s="1546">
        <v>0</v>
      </c>
      <c r="E243" s="1546">
        <v>0</v>
      </c>
      <c r="F243" s="1546"/>
    </row>
    <row r="244" spans="1:10">
      <c r="A244" s="1468" t="s">
        <v>1799</v>
      </c>
      <c r="B244" s="1540">
        <v>0</v>
      </c>
      <c r="C244" s="1540">
        <v>0</v>
      </c>
      <c r="D244" s="1546">
        <v>0</v>
      </c>
      <c r="E244" s="1546">
        <v>0</v>
      </c>
      <c r="F244" s="1546"/>
      <c r="J244" s="1547"/>
    </row>
    <row r="245" spans="1:10">
      <c r="A245" s="1468" t="s">
        <v>1800</v>
      </c>
      <c r="B245" s="1540">
        <v>0</v>
      </c>
      <c r="C245" s="1540">
        <v>0</v>
      </c>
      <c r="D245" s="1546">
        <v>0</v>
      </c>
      <c r="E245" s="1546">
        <v>0</v>
      </c>
      <c r="F245" s="1546"/>
      <c r="J245" s="1547"/>
    </row>
    <row r="246" spans="1:10">
      <c r="A246" s="1548" t="s">
        <v>1801</v>
      </c>
      <c r="B246" s="1545">
        <v>15000</v>
      </c>
      <c r="C246" s="1539">
        <v>1275</v>
      </c>
      <c r="D246" s="1546">
        <v>0</v>
      </c>
      <c r="E246" s="1546">
        <v>0</v>
      </c>
      <c r="F246" s="1546"/>
      <c r="J246" s="1549"/>
    </row>
    <row r="247" spans="1:10">
      <c r="A247" s="1468" t="s">
        <v>29</v>
      </c>
      <c r="B247" s="1550">
        <v>150</v>
      </c>
      <c r="C247" s="1541">
        <v>3</v>
      </c>
      <c r="D247" s="1551">
        <v>0</v>
      </c>
      <c r="E247" s="1551">
        <v>0</v>
      </c>
      <c r="F247" s="1546"/>
      <c r="J247" s="1547"/>
    </row>
    <row r="248" spans="1:10">
      <c r="A248" s="1542" t="s">
        <v>1743</v>
      </c>
      <c r="B248" s="1552"/>
      <c r="C248" s="1552"/>
      <c r="D248" s="1552"/>
      <c r="E248" s="1552"/>
      <c r="F248" s="1543"/>
      <c r="G248" s="1394"/>
      <c r="H248" s="1394"/>
    </row>
    <row r="249" spans="1:10">
      <c r="A249" s="1475" t="s">
        <v>1802</v>
      </c>
      <c r="B249" s="1428"/>
      <c r="C249" s="1428"/>
      <c r="D249" s="1477"/>
      <c r="E249" s="1428"/>
      <c r="F249" s="1428"/>
      <c r="G249" s="1394"/>
      <c r="H249" s="1394"/>
    </row>
    <row r="250" spans="1:10">
      <c r="A250" s="1475"/>
      <c r="B250" s="1428"/>
      <c r="C250" s="1428"/>
      <c r="D250" s="1477"/>
      <c r="E250" s="1428"/>
      <c r="F250" s="1428"/>
      <c r="G250" s="1394"/>
      <c r="H250" s="1394"/>
    </row>
    <row r="251" spans="1:10">
      <c r="A251" s="1393" t="s">
        <v>1804</v>
      </c>
      <c r="B251" s="1428"/>
      <c r="C251" s="1428"/>
      <c r="D251" s="1477"/>
      <c r="E251" s="1428"/>
      <c r="F251" s="1428"/>
      <c r="G251" s="1394"/>
      <c r="H251" s="1394"/>
    </row>
    <row r="252" spans="1:10">
      <c r="A252" s="1425" t="s">
        <v>1741</v>
      </c>
      <c r="B252" s="1426"/>
      <c r="C252" s="1426"/>
      <c r="D252" s="1427"/>
      <c r="E252" s="1426"/>
      <c r="F252" s="1428"/>
      <c r="G252" s="1394"/>
      <c r="H252" s="1394"/>
    </row>
    <row r="253" spans="1:10">
      <c r="A253" s="2667" t="s">
        <v>1790</v>
      </c>
      <c r="B253" s="2662">
        <v>2009</v>
      </c>
      <c r="C253" s="2662"/>
      <c r="D253" s="2662">
        <v>2010</v>
      </c>
      <c r="E253" s="2662"/>
      <c r="F253" s="1534"/>
    </row>
    <row r="254" spans="1:10">
      <c r="A254" s="2668"/>
      <c r="B254" s="1535" t="s">
        <v>1451</v>
      </c>
      <c r="C254" s="1512" t="s">
        <v>1742</v>
      </c>
      <c r="D254" s="1535" t="s">
        <v>1451</v>
      </c>
      <c r="E254" s="1512" t="s">
        <v>1742</v>
      </c>
      <c r="F254" s="1432"/>
    </row>
    <row r="255" spans="1:10">
      <c r="A255" s="1536" t="s">
        <v>14</v>
      </c>
      <c r="B255" s="1553">
        <v>103236</v>
      </c>
      <c r="C255" s="1537">
        <v>3441</v>
      </c>
      <c r="D255" s="1554">
        <v>52673</v>
      </c>
      <c r="E255" s="1554">
        <v>1749</v>
      </c>
      <c r="F255" s="1554"/>
    </row>
    <row r="256" spans="1:10">
      <c r="A256" s="1468" t="s">
        <v>1791</v>
      </c>
      <c r="B256" s="1545">
        <v>17133</v>
      </c>
      <c r="C256" s="1539">
        <v>571</v>
      </c>
      <c r="D256" s="1545">
        <v>19241</v>
      </c>
      <c r="E256" s="1545">
        <v>640</v>
      </c>
      <c r="F256" s="1545"/>
    </row>
    <row r="257" spans="1:8">
      <c r="A257" s="1468" t="s">
        <v>1792</v>
      </c>
      <c r="B257" s="1545">
        <v>7516</v>
      </c>
      <c r="C257" s="1539">
        <v>251</v>
      </c>
      <c r="D257" s="1545">
        <v>7136</v>
      </c>
      <c r="E257" s="1545">
        <v>240</v>
      </c>
      <c r="F257" s="1545"/>
    </row>
    <row r="258" spans="1:8">
      <c r="A258" s="1468" t="s">
        <v>1793</v>
      </c>
      <c r="B258" s="1545">
        <v>8824</v>
      </c>
      <c r="C258" s="1539">
        <v>295</v>
      </c>
      <c r="D258" s="1545">
        <v>10431</v>
      </c>
      <c r="E258" s="1545">
        <v>347</v>
      </c>
      <c r="F258" s="1545"/>
    </row>
    <row r="259" spans="1:8">
      <c r="A259" s="1468" t="s">
        <v>1794</v>
      </c>
      <c r="B259" s="1545">
        <v>2080</v>
      </c>
      <c r="C259" s="1539">
        <v>69</v>
      </c>
      <c r="D259" s="1545">
        <v>2528</v>
      </c>
      <c r="E259" s="1545">
        <v>86</v>
      </c>
      <c r="F259" s="1545"/>
    </row>
    <row r="260" spans="1:8">
      <c r="A260" s="1468" t="s">
        <v>1795</v>
      </c>
      <c r="B260" s="1545">
        <v>3372</v>
      </c>
      <c r="C260" s="1539">
        <v>112</v>
      </c>
      <c r="D260" s="1545">
        <v>3929</v>
      </c>
      <c r="E260" s="1545">
        <v>129</v>
      </c>
      <c r="F260" s="1545"/>
    </row>
    <row r="261" spans="1:8">
      <c r="A261" s="1468" t="s">
        <v>1796</v>
      </c>
      <c r="B261" s="1545">
        <v>3197</v>
      </c>
      <c r="C261" s="1539">
        <v>107</v>
      </c>
      <c r="D261" s="1545">
        <v>3105</v>
      </c>
      <c r="E261" s="1545">
        <v>103</v>
      </c>
      <c r="F261" s="1545"/>
    </row>
    <row r="262" spans="1:8">
      <c r="A262" s="1468" t="s">
        <v>1797</v>
      </c>
      <c r="B262" s="1545">
        <v>4772</v>
      </c>
      <c r="C262" s="1539">
        <v>159</v>
      </c>
      <c r="D262" s="1545">
        <v>1516</v>
      </c>
      <c r="E262" s="1545">
        <v>42</v>
      </c>
      <c r="F262" s="1545"/>
    </row>
    <row r="263" spans="1:8">
      <c r="A263" s="1468" t="s">
        <v>1798</v>
      </c>
      <c r="B263" s="1545">
        <v>1084</v>
      </c>
      <c r="C263" s="1539">
        <v>36</v>
      </c>
      <c r="D263" s="1545">
        <v>1950</v>
      </c>
      <c r="E263" s="1545">
        <v>65</v>
      </c>
      <c r="F263" s="1545"/>
    </row>
    <row r="264" spans="1:8">
      <c r="A264" s="1468" t="s">
        <v>1799</v>
      </c>
      <c r="B264" s="1545">
        <v>494</v>
      </c>
      <c r="C264" s="1539">
        <v>16</v>
      </c>
      <c r="D264" s="1545">
        <v>1139</v>
      </c>
      <c r="E264" s="1545">
        <v>40</v>
      </c>
      <c r="F264" s="1545"/>
    </row>
    <row r="265" spans="1:8">
      <c r="A265" s="1468" t="s">
        <v>1800</v>
      </c>
      <c r="B265" s="1545">
        <v>942</v>
      </c>
      <c r="C265" s="1539">
        <v>31</v>
      </c>
      <c r="D265" s="1545">
        <v>1555</v>
      </c>
      <c r="E265" s="1545">
        <v>52</v>
      </c>
      <c r="F265" s="1545"/>
    </row>
    <row r="266" spans="1:8">
      <c r="A266" s="1548" t="s">
        <v>1805</v>
      </c>
      <c r="B266" s="1545">
        <v>43402</v>
      </c>
      <c r="C266" s="1539">
        <v>1447</v>
      </c>
      <c r="D266" s="1546">
        <v>0</v>
      </c>
      <c r="E266" s="1546">
        <v>0</v>
      </c>
      <c r="F266" s="1546"/>
    </row>
    <row r="267" spans="1:8">
      <c r="A267" s="1487" t="s">
        <v>29</v>
      </c>
      <c r="B267" s="1550">
        <v>10420</v>
      </c>
      <c r="C267" s="1541">
        <v>347</v>
      </c>
      <c r="D267" s="1550">
        <v>143</v>
      </c>
      <c r="E267" s="1550">
        <v>5</v>
      </c>
      <c r="F267" s="1545"/>
    </row>
    <row r="268" spans="1:8">
      <c r="A268" s="1542" t="s">
        <v>1743</v>
      </c>
      <c r="B268" s="1552"/>
      <c r="C268" s="1552"/>
      <c r="D268" s="1552"/>
      <c r="E268" s="1552"/>
      <c r="F268" s="1543"/>
      <c r="G268" s="1394"/>
      <c r="H268" s="1394"/>
    </row>
    <row r="269" spans="1:8">
      <c r="A269" s="1475" t="s">
        <v>1802</v>
      </c>
      <c r="B269" s="1428"/>
      <c r="C269" s="1428"/>
      <c r="D269" s="1477"/>
      <c r="E269" s="1428"/>
      <c r="F269" s="1428"/>
      <c r="G269" s="1394"/>
      <c r="H269" s="1394"/>
    </row>
    <row r="270" spans="1:8">
      <c r="A270" s="1475"/>
      <c r="B270" s="1428"/>
      <c r="C270" s="1428"/>
      <c r="D270" s="1477"/>
      <c r="E270" s="1428"/>
      <c r="F270" s="1428"/>
      <c r="G270" s="1394"/>
      <c r="H270" s="1394"/>
    </row>
    <row r="271" spans="1:8">
      <c r="A271" s="1393" t="s">
        <v>1806</v>
      </c>
      <c r="B271" s="1428"/>
      <c r="C271" s="1428"/>
      <c r="D271" s="1477"/>
      <c r="E271" s="1428"/>
      <c r="F271" s="1428"/>
      <c r="G271" s="1394"/>
      <c r="H271" s="1394"/>
    </row>
    <row r="272" spans="1:8">
      <c r="A272" s="1425" t="s">
        <v>1741</v>
      </c>
      <c r="B272" s="1426"/>
      <c r="C272" s="1426"/>
      <c r="D272" s="1427"/>
      <c r="E272" s="1426"/>
      <c r="F272" s="1428"/>
      <c r="G272" s="1394"/>
      <c r="H272" s="1394"/>
    </row>
    <row r="273" spans="1:8">
      <c r="A273" s="2667" t="s">
        <v>1790</v>
      </c>
      <c r="B273" s="2662">
        <v>2009</v>
      </c>
      <c r="C273" s="2662"/>
      <c r="D273" s="2662">
        <v>2010</v>
      </c>
      <c r="E273" s="2662"/>
      <c r="F273" s="1534"/>
    </row>
    <row r="274" spans="1:8">
      <c r="A274" s="2668"/>
      <c r="B274" s="1535" t="s">
        <v>1451</v>
      </c>
      <c r="C274" s="1512" t="s">
        <v>1742</v>
      </c>
      <c r="D274" s="1535" t="s">
        <v>1451</v>
      </c>
      <c r="E274" s="1512" t="s">
        <v>1742</v>
      </c>
      <c r="F274" s="1432"/>
    </row>
    <row r="275" spans="1:8">
      <c r="A275" s="1536" t="s">
        <v>14</v>
      </c>
      <c r="B275" s="1553">
        <v>74103</v>
      </c>
      <c r="C275" s="1436">
        <v>1680</v>
      </c>
      <c r="D275" s="1554">
        <v>39711</v>
      </c>
      <c r="E275" s="1554">
        <v>964</v>
      </c>
      <c r="F275" s="1554"/>
    </row>
    <row r="276" spans="1:8">
      <c r="A276" s="1468" t="s">
        <v>1791</v>
      </c>
      <c r="B276" s="1545">
        <v>12183</v>
      </c>
      <c r="C276" s="1444">
        <v>264</v>
      </c>
      <c r="D276" s="1555">
        <v>12218</v>
      </c>
      <c r="E276" s="1555">
        <v>226</v>
      </c>
      <c r="F276" s="1555"/>
    </row>
    <row r="277" spans="1:8">
      <c r="A277" s="1468" t="s">
        <v>1792</v>
      </c>
      <c r="B277" s="1545">
        <v>1760</v>
      </c>
      <c r="C277" s="1444">
        <v>28</v>
      </c>
      <c r="D277" s="1555">
        <v>1790</v>
      </c>
      <c r="E277" s="1555">
        <v>29</v>
      </c>
      <c r="F277" s="1555"/>
    </row>
    <row r="278" spans="1:8">
      <c r="A278" s="1468" t="s">
        <v>1793</v>
      </c>
      <c r="B278" s="1545">
        <v>869</v>
      </c>
      <c r="C278" s="1444">
        <v>20</v>
      </c>
      <c r="D278" s="1555">
        <v>939</v>
      </c>
      <c r="E278" s="1555">
        <v>19</v>
      </c>
      <c r="F278" s="1555"/>
    </row>
    <row r="279" spans="1:8">
      <c r="A279" s="1468" t="s">
        <v>1794</v>
      </c>
      <c r="B279" s="1545">
        <v>2212</v>
      </c>
      <c r="C279" s="1444">
        <v>46</v>
      </c>
      <c r="D279" s="1555">
        <v>2161</v>
      </c>
      <c r="E279" s="1555">
        <v>24</v>
      </c>
      <c r="F279" s="1555"/>
    </row>
    <row r="280" spans="1:8">
      <c r="A280" s="1468" t="s">
        <v>1795</v>
      </c>
      <c r="B280" s="1545">
        <v>10289</v>
      </c>
      <c r="C280" s="1444">
        <v>50</v>
      </c>
      <c r="D280" s="1555">
        <v>10256</v>
      </c>
      <c r="E280" s="1555">
        <v>184</v>
      </c>
      <c r="F280" s="1555"/>
    </row>
    <row r="281" spans="1:8">
      <c r="A281" s="1468" t="s">
        <v>1796</v>
      </c>
      <c r="B281" s="1545">
        <v>2554</v>
      </c>
      <c r="C281" s="1444">
        <v>52</v>
      </c>
      <c r="D281" s="1555">
        <v>2223</v>
      </c>
      <c r="E281" s="1555">
        <v>40</v>
      </c>
      <c r="F281" s="1555"/>
    </row>
    <row r="282" spans="1:8">
      <c r="A282" s="1468" t="s">
        <v>1797</v>
      </c>
      <c r="B282" s="1540">
        <v>0</v>
      </c>
      <c r="C282" s="1556">
        <v>0</v>
      </c>
      <c r="D282" s="1557">
        <v>0</v>
      </c>
      <c r="E282" s="1557">
        <v>0</v>
      </c>
      <c r="F282" s="1557"/>
    </row>
    <row r="283" spans="1:8">
      <c r="A283" s="1468" t="s">
        <v>1798</v>
      </c>
      <c r="B283" s="1540">
        <v>0</v>
      </c>
      <c r="C283" s="1556">
        <v>0</v>
      </c>
      <c r="D283" s="1557">
        <v>0</v>
      </c>
      <c r="E283" s="1557">
        <v>0</v>
      </c>
      <c r="F283" s="1557"/>
    </row>
    <row r="284" spans="1:8">
      <c r="A284" s="1468" t="s">
        <v>1799</v>
      </c>
      <c r="B284" s="1540">
        <v>0</v>
      </c>
      <c r="C284" s="1556">
        <v>0</v>
      </c>
      <c r="D284" s="1557">
        <v>0</v>
      </c>
      <c r="E284" s="1557">
        <v>0</v>
      </c>
      <c r="F284" s="1557"/>
    </row>
    <row r="285" spans="1:8">
      <c r="A285" s="1468" t="s">
        <v>1800</v>
      </c>
      <c r="B285" s="1540">
        <v>0</v>
      </c>
      <c r="C285" s="1556">
        <v>0</v>
      </c>
      <c r="D285" s="1557">
        <v>0</v>
      </c>
      <c r="E285" s="1557">
        <v>0</v>
      </c>
      <c r="F285" s="1557"/>
    </row>
    <row r="286" spans="1:8">
      <c r="A286" s="1548" t="s">
        <v>1805</v>
      </c>
      <c r="B286" s="1545">
        <v>38299</v>
      </c>
      <c r="C286" s="1444">
        <v>1120</v>
      </c>
      <c r="D286" s="1555">
        <v>10124</v>
      </c>
      <c r="E286" s="1555">
        <v>442</v>
      </c>
      <c r="F286" s="1555"/>
    </row>
    <row r="287" spans="1:8">
      <c r="A287" s="1487" t="s">
        <v>29</v>
      </c>
      <c r="B287" s="1550">
        <v>5937</v>
      </c>
      <c r="C287" s="1444">
        <v>100</v>
      </c>
      <c r="D287" s="1558">
        <v>0</v>
      </c>
      <c r="E287" s="1558">
        <v>0</v>
      </c>
      <c r="F287" s="1559"/>
    </row>
    <row r="288" spans="1:8">
      <c r="A288" s="1542" t="s">
        <v>1743</v>
      </c>
      <c r="B288" s="1552"/>
      <c r="C288" s="1552"/>
      <c r="D288" s="1552"/>
      <c r="E288" s="1552"/>
      <c r="F288" s="1543"/>
      <c r="G288" s="1394"/>
      <c r="H288" s="1394"/>
    </row>
    <row r="289" spans="1:8">
      <c r="A289" s="1475" t="s">
        <v>1807</v>
      </c>
      <c r="B289" s="1428"/>
      <c r="C289" s="1428"/>
      <c r="D289" s="1477"/>
      <c r="E289" s="1428"/>
      <c r="F289" s="1428"/>
      <c r="G289" s="1394"/>
      <c r="H289" s="1394"/>
    </row>
    <row r="290" spans="1:8">
      <c r="A290" s="1475"/>
      <c r="B290" s="1428"/>
      <c r="C290" s="1428"/>
      <c r="D290" s="1477"/>
      <c r="E290" s="1428"/>
      <c r="F290" s="1428"/>
      <c r="G290" s="1394"/>
      <c r="H290" s="1394"/>
    </row>
    <row r="291" spans="1:8">
      <c r="A291" s="1422" t="s">
        <v>1808</v>
      </c>
      <c r="D291" s="1374"/>
      <c r="E291" s="1560"/>
      <c r="F291" s="1560"/>
      <c r="G291" s="1454"/>
      <c r="H291" s="1394"/>
    </row>
    <row r="292" spans="1:8">
      <c r="A292" s="1425" t="s">
        <v>1741</v>
      </c>
      <c r="D292" s="1374"/>
      <c r="E292" s="1560"/>
      <c r="F292" s="1515" t="s">
        <v>10</v>
      </c>
      <c r="G292" s="1563">
        <v>7675</v>
      </c>
      <c r="H292" s="1394"/>
    </row>
    <row r="293" spans="1:8">
      <c r="A293" s="1511" t="s">
        <v>94</v>
      </c>
      <c r="B293" s="1535" t="s">
        <v>1451</v>
      </c>
      <c r="C293" s="1535" t="s">
        <v>1742</v>
      </c>
      <c r="D293" s="1374"/>
      <c r="E293" s="1560"/>
      <c r="F293" s="1515" t="s">
        <v>11</v>
      </c>
      <c r="G293" s="1563">
        <v>8720</v>
      </c>
      <c r="H293" s="1394"/>
    </row>
    <row r="294" spans="1:8">
      <c r="A294" s="1561" t="s">
        <v>14</v>
      </c>
      <c r="B294" s="1562">
        <v>1133032</v>
      </c>
      <c r="C294" s="1562">
        <v>25479</v>
      </c>
      <c r="D294" s="1374"/>
      <c r="E294" s="1560"/>
      <c r="F294" s="1515" t="s">
        <v>12</v>
      </c>
      <c r="G294" s="1564">
        <v>9084</v>
      </c>
      <c r="H294" s="1394"/>
    </row>
    <row r="295" spans="1:8">
      <c r="A295" s="1515" t="s">
        <v>10</v>
      </c>
      <c r="B295" s="1563">
        <v>307000</v>
      </c>
      <c r="C295" s="1563">
        <v>7675</v>
      </c>
      <c r="D295" s="1374"/>
      <c r="E295" s="1560"/>
      <c r="F295" s="1560"/>
      <c r="G295" s="1454"/>
      <c r="H295" s="1394"/>
    </row>
    <row r="296" spans="1:8">
      <c r="A296" s="1515" t="s">
        <v>11</v>
      </c>
      <c r="B296" s="1563">
        <v>342574</v>
      </c>
      <c r="C296" s="1563">
        <v>8720</v>
      </c>
      <c r="G296" s="1394"/>
      <c r="H296" s="1394"/>
    </row>
    <row r="297" spans="1:8">
      <c r="A297" s="1515" t="s">
        <v>12</v>
      </c>
      <c r="B297" s="1564">
        <v>483458</v>
      </c>
      <c r="C297" s="1564">
        <v>9084</v>
      </c>
      <c r="G297" s="1394"/>
      <c r="H297" s="1394"/>
    </row>
    <row r="298" spans="1:8">
      <c r="A298" s="1451" t="s">
        <v>1743</v>
      </c>
      <c r="B298" s="1565"/>
      <c r="C298" s="1565"/>
      <c r="G298" s="1394"/>
      <c r="H298" s="1394"/>
    </row>
    <row r="299" spans="1:8">
      <c r="A299" s="1394"/>
      <c r="B299" s="1398"/>
      <c r="C299" s="1398"/>
      <c r="D299" s="1415"/>
      <c r="E299" s="1398"/>
      <c r="F299" s="1398"/>
      <c r="G299" s="1394"/>
      <c r="H299" s="1394"/>
    </row>
    <row r="300" spans="1:8">
      <c r="A300" s="1422" t="s">
        <v>1809</v>
      </c>
      <c r="B300" s="1422"/>
      <c r="C300" s="1422"/>
      <c r="D300" s="1422"/>
      <c r="G300" s="1394"/>
      <c r="H300" s="1394"/>
    </row>
    <row r="301" spans="1:8">
      <c r="A301" s="1425" t="s">
        <v>1741</v>
      </c>
      <c r="B301" s="1422"/>
      <c r="C301" s="1422"/>
      <c r="D301" s="1422"/>
      <c r="G301" s="1394"/>
      <c r="H301" s="1394"/>
    </row>
    <row r="302" spans="1:8">
      <c r="A302" s="1511" t="s">
        <v>82</v>
      </c>
      <c r="B302" s="1566">
        <v>2005</v>
      </c>
      <c r="C302" s="1566">
        <v>2008</v>
      </c>
      <c r="D302" s="1566">
        <v>2009</v>
      </c>
      <c r="G302" s="1394"/>
    </row>
    <row r="303" spans="1:8">
      <c r="A303" s="1561" t="s">
        <v>14</v>
      </c>
      <c r="B303" s="1514"/>
      <c r="C303" s="1567"/>
      <c r="D303" s="1514"/>
      <c r="G303" s="1394"/>
    </row>
    <row r="304" spans="1:8">
      <c r="A304" s="1568" t="s">
        <v>1451</v>
      </c>
      <c r="B304" s="1569">
        <v>1128205</v>
      </c>
      <c r="C304" s="1570">
        <v>618049</v>
      </c>
      <c r="D304" s="1569">
        <v>1106139</v>
      </c>
      <c r="G304" s="1394"/>
    </row>
    <row r="305" spans="1:8">
      <c r="A305" s="1568" t="s">
        <v>1742</v>
      </c>
      <c r="B305" s="1571">
        <v>33889</v>
      </c>
      <c r="C305" s="1572">
        <v>15070</v>
      </c>
      <c r="D305" s="1571">
        <v>26091.7</v>
      </c>
      <c r="G305" s="1394"/>
    </row>
    <row r="306" spans="1:8">
      <c r="A306" s="1573" t="s">
        <v>10</v>
      </c>
      <c r="B306" s="1574"/>
      <c r="C306" s="1575"/>
      <c r="D306" s="1574"/>
      <c r="G306" s="1394"/>
    </row>
    <row r="307" spans="1:8" ht="15.75">
      <c r="A307" s="1568" t="s">
        <v>1451</v>
      </c>
      <c r="B307" s="1576">
        <v>334200</v>
      </c>
      <c r="C307" s="1577">
        <v>55000</v>
      </c>
      <c r="D307" s="1576">
        <v>256000</v>
      </c>
      <c r="G307" s="1394"/>
      <c r="H307" s="2162" t="s">
        <v>2197</v>
      </c>
    </row>
    <row r="308" spans="1:8">
      <c r="A308" s="1568" t="s">
        <v>1742</v>
      </c>
      <c r="B308" s="1574">
        <v>8470</v>
      </c>
      <c r="C308" s="1575">
        <v>1375</v>
      </c>
      <c r="D308" s="1574">
        <v>6400</v>
      </c>
      <c r="G308" s="1394"/>
    </row>
    <row r="309" spans="1:8">
      <c r="A309" s="1561" t="s">
        <v>11</v>
      </c>
      <c r="B309" s="1574"/>
      <c r="C309" s="1575"/>
      <c r="D309" s="1574"/>
      <c r="G309" s="1394"/>
    </row>
    <row r="310" spans="1:8">
      <c r="A310" s="1568" t="s">
        <v>1451</v>
      </c>
      <c r="B310" s="1576">
        <v>153218</v>
      </c>
      <c r="C310" s="1577">
        <v>251847</v>
      </c>
      <c r="D310" s="1576">
        <v>282884</v>
      </c>
      <c r="G310" s="1394"/>
    </row>
    <row r="311" spans="1:8">
      <c r="A311" s="1568" t="s">
        <v>1742</v>
      </c>
      <c r="B311" s="1574">
        <v>4165</v>
      </c>
      <c r="C311" s="1575">
        <v>5037</v>
      </c>
      <c r="D311" s="1574">
        <v>5632</v>
      </c>
      <c r="G311" s="1394"/>
    </row>
    <row r="312" spans="1:8">
      <c r="A312" s="1561" t="s">
        <v>12</v>
      </c>
      <c r="B312" s="1574"/>
      <c r="C312" s="1575"/>
      <c r="D312" s="1574"/>
      <c r="G312" s="1394"/>
    </row>
    <row r="313" spans="1:8">
      <c r="A313" s="1568" t="s">
        <v>1451</v>
      </c>
      <c r="B313" s="1576">
        <v>640787</v>
      </c>
      <c r="C313" s="1577">
        <v>311202</v>
      </c>
      <c r="D313" s="1576">
        <v>567255</v>
      </c>
      <c r="G313" s="1394"/>
    </row>
    <row r="314" spans="1:8">
      <c r="A314" s="1578" t="s">
        <v>1742</v>
      </c>
      <c r="B314" s="1579">
        <v>21254</v>
      </c>
      <c r="C314" s="1580">
        <v>8658</v>
      </c>
      <c r="D314" s="1579">
        <v>14059.7</v>
      </c>
      <c r="G314" s="1394"/>
    </row>
    <row r="315" spans="1:8">
      <c r="A315" s="1451" t="s">
        <v>1743</v>
      </c>
      <c r="B315" s="1452"/>
      <c r="G315" s="1394"/>
      <c r="H315" s="1394"/>
    </row>
    <row r="316" spans="1:8">
      <c r="A316" s="1475"/>
      <c r="B316" s="1428"/>
      <c r="G316" s="1394"/>
      <c r="H316" s="1394"/>
    </row>
    <row r="317" spans="1:8">
      <c r="A317" s="2661" t="s">
        <v>1810</v>
      </c>
      <c r="B317" s="2661"/>
      <c r="C317" s="2661"/>
      <c r="D317" s="2661"/>
      <c r="E317" s="2661"/>
      <c r="F317" s="1581"/>
      <c r="G317" s="1394"/>
      <c r="H317" s="1394"/>
    </row>
    <row r="318" spans="1:8">
      <c r="A318" s="1425" t="s">
        <v>1811</v>
      </c>
      <c r="B318" s="1426"/>
      <c r="C318" s="1426"/>
      <c r="D318" s="1427"/>
      <c r="E318" s="1426"/>
      <c r="F318" s="1428"/>
      <c r="G318" s="1394"/>
      <c r="H318" s="1394"/>
    </row>
    <row r="319" spans="1:8">
      <c r="A319" s="1433" t="s">
        <v>1812</v>
      </c>
      <c r="B319" s="2662">
        <v>2009</v>
      </c>
      <c r="C319" s="2662"/>
      <c r="D319" s="2662">
        <v>2010</v>
      </c>
      <c r="E319" s="2662"/>
      <c r="F319" s="1534"/>
    </row>
    <row r="320" spans="1:8">
      <c r="A320" s="1582"/>
      <c r="B320" s="1583" t="s">
        <v>296</v>
      </c>
      <c r="C320" s="1584" t="s">
        <v>266</v>
      </c>
      <c r="D320" s="1583" t="s">
        <v>296</v>
      </c>
      <c r="E320" s="1584" t="s">
        <v>266</v>
      </c>
      <c r="F320" s="1432"/>
    </row>
    <row r="321" spans="1:8">
      <c r="A321" s="1433" t="s">
        <v>1813</v>
      </c>
      <c r="B321" s="1585">
        <v>1246187.656</v>
      </c>
      <c r="C321" s="1586">
        <v>2056748.7969999998</v>
      </c>
      <c r="D321" s="1587">
        <v>1054941.3149999999</v>
      </c>
      <c r="E321" s="1587">
        <v>1722949.0120000001</v>
      </c>
      <c r="F321" s="1587"/>
      <c r="G321" s="1588"/>
      <c r="H321" s="1588"/>
    </row>
    <row r="322" spans="1:8">
      <c r="A322" s="1468" t="s">
        <v>1765</v>
      </c>
      <c r="B322" s="1589">
        <v>32431.8</v>
      </c>
      <c r="C322" s="1404">
        <v>46826</v>
      </c>
      <c r="D322" s="1590">
        <v>9112.5769999999993</v>
      </c>
      <c r="E322" s="1590">
        <v>12804.620999999999</v>
      </c>
      <c r="F322" s="1590"/>
    </row>
    <row r="323" spans="1:8">
      <c r="A323" s="1485" t="s">
        <v>1766</v>
      </c>
      <c r="B323" s="1591">
        <v>383.8</v>
      </c>
      <c r="C323" s="1592">
        <v>1255.5999999999999</v>
      </c>
      <c r="D323" s="1590">
        <v>47.579000000000001</v>
      </c>
      <c r="E323" s="1590">
        <v>100.965</v>
      </c>
      <c r="F323" s="1590"/>
    </row>
    <row r="324" spans="1:8">
      <c r="A324" s="1485" t="s">
        <v>1767</v>
      </c>
      <c r="B324" s="1591">
        <v>211.2</v>
      </c>
      <c r="C324" s="1592">
        <v>420.3</v>
      </c>
      <c r="D324" s="1593">
        <v>214.76499999999999</v>
      </c>
      <c r="E324" s="1593">
        <v>424.40499999999997</v>
      </c>
      <c r="F324" s="1593"/>
    </row>
    <row r="325" spans="1:8">
      <c r="A325" s="1485" t="s">
        <v>1768</v>
      </c>
      <c r="B325" s="1591">
        <v>206.6</v>
      </c>
      <c r="C325" s="1592">
        <v>394.1</v>
      </c>
      <c r="D325" s="1593">
        <v>87.105999999999995</v>
      </c>
      <c r="E325" s="1593">
        <v>157.11600000000001</v>
      </c>
      <c r="F325" s="1593"/>
    </row>
    <row r="326" spans="1:8">
      <c r="A326" s="1485" t="s">
        <v>1769</v>
      </c>
      <c r="B326" s="1591">
        <v>41.6</v>
      </c>
      <c r="C326" s="1592">
        <v>53.5</v>
      </c>
      <c r="D326" s="1593">
        <v>54.393999999999998</v>
      </c>
      <c r="E326" s="1593">
        <v>70.483999999999995</v>
      </c>
      <c r="F326" s="1593"/>
    </row>
    <row r="327" spans="1:8">
      <c r="A327" s="1485" t="s">
        <v>1770</v>
      </c>
      <c r="B327" s="1591">
        <v>8</v>
      </c>
      <c r="C327" s="1592">
        <v>12.1</v>
      </c>
      <c r="D327" s="1590">
        <v>7.6619999999999999</v>
      </c>
      <c r="E327" s="1590">
        <v>11.433999999999999</v>
      </c>
      <c r="F327" s="1590"/>
    </row>
    <row r="328" spans="1:8">
      <c r="A328" s="1485" t="s">
        <v>1771</v>
      </c>
      <c r="B328" s="1591">
        <v>1243.3</v>
      </c>
      <c r="C328" s="1592">
        <v>3258.9</v>
      </c>
      <c r="D328" s="1593">
        <v>622.12599999999998</v>
      </c>
      <c r="E328" s="1593">
        <v>1621.0129999999999</v>
      </c>
      <c r="F328" s="1593"/>
    </row>
    <row r="329" spans="1:8">
      <c r="A329" s="1485" t="s">
        <v>1814</v>
      </c>
      <c r="B329" s="1591">
        <v>0.2</v>
      </c>
      <c r="C329" s="1592">
        <v>1.1000000000000001</v>
      </c>
      <c r="D329" s="1590">
        <v>0.10100000000000001</v>
      </c>
      <c r="E329" s="1590">
        <v>0.505</v>
      </c>
      <c r="F329" s="1590"/>
    </row>
    <row r="330" spans="1:8">
      <c r="A330" s="1485" t="s">
        <v>1815</v>
      </c>
      <c r="B330" s="1591">
        <v>0.3</v>
      </c>
      <c r="C330" s="1592">
        <v>0.4</v>
      </c>
      <c r="D330" s="1594">
        <v>0</v>
      </c>
      <c r="E330" s="1594">
        <v>0</v>
      </c>
      <c r="F330" s="1594"/>
    </row>
    <row r="331" spans="1:8">
      <c r="A331" s="1485" t="s">
        <v>1781</v>
      </c>
      <c r="B331" s="1591">
        <v>309.3</v>
      </c>
      <c r="C331" s="1592">
        <v>1534.3</v>
      </c>
      <c r="D331" s="1593">
        <v>104.828</v>
      </c>
      <c r="E331" s="1593">
        <v>521.40099999999995</v>
      </c>
      <c r="F331" s="1593"/>
    </row>
    <row r="332" spans="1:8">
      <c r="A332" s="1485" t="s">
        <v>1816</v>
      </c>
      <c r="B332" s="1591">
        <v>3.6850000000000001</v>
      </c>
      <c r="C332" s="1592">
        <v>18.5</v>
      </c>
      <c r="D332" s="1593">
        <v>0.42499999999999999</v>
      </c>
      <c r="E332" s="1593">
        <v>2.125</v>
      </c>
      <c r="F332" s="1593"/>
    </row>
    <row r="333" spans="1:8">
      <c r="A333" s="1485" t="s">
        <v>1772</v>
      </c>
      <c r="B333" s="1591">
        <v>96.1</v>
      </c>
      <c r="C333" s="1592">
        <v>91.6</v>
      </c>
      <c r="D333" s="1593">
        <v>31.991</v>
      </c>
      <c r="E333" s="1593">
        <v>29.164999999999999</v>
      </c>
      <c r="F333" s="1593"/>
    </row>
    <row r="334" spans="1:8">
      <c r="A334" s="1595" t="s">
        <v>1817</v>
      </c>
      <c r="B334" s="1591">
        <v>0.189</v>
      </c>
      <c r="C334" s="1592">
        <v>9.5000000000000001E-2</v>
      </c>
      <c r="D334" s="1593">
        <v>0.97199999999999998</v>
      </c>
      <c r="E334" s="1593">
        <v>0.48599999999999999</v>
      </c>
      <c r="F334" s="1593"/>
    </row>
    <row r="335" spans="1:8">
      <c r="A335" s="1485" t="s">
        <v>1773</v>
      </c>
      <c r="B335" s="1591">
        <v>227.7</v>
      </c>
      <c r="C335" s="1592">
        <v>314.2</v>
      </c>
      <c r="D335" s="1593">
        <v>20.795999999999999</v>
      </c>
      <c r="E335" s="1593">
        <v>28.988</v>
      </c>
      <c r="F335" s="1593"/>
    </row>
    <row r="336" spans="1:8">
      <c r="A336" s="1485" t="s">
        <v>1774</v>
      </c>
      <c r="B336" s="1591">
        <v>17.3</v>
      </c>
      <c r="C336" s="1592">
        <v>85.2</v>
      </c>
      <c r="D336" s="1593">
        <v>0.214</v>
      </c>
      <c r="E336" s="1593">
        <v>1.07</v>
      </c>
      <c r="F336" s="1593"/>
    </row>
    <row r="337" spans="1:8">
      <c r="A337" s="1485" t="s">
        <v>1775</v>
      </c>
      <c r="B337" s="1591">
        <v>1285.3</v>
      </c>
      <c r="C337" s="1592">
        <v>1277.7</v>
      </c>
      <c r="D337" s="1593">
        <v>1807.1559999999999</v>
      </c>
      <c r="E337" s="1593">
        <v>1803.077</v>
      </c>
      <c r="F337" s="1593"/>
    </row>
    <row r="338" spans="1:8">
      <c r="A338" s="1485" t="s">
        <v>1818</v>
      </c>
      <c r="B338" s="1591">
        <v>0.9</v>
      </c>
      <c r="C338" s="1592">
        <v>1.4</v>
      </c>
      <c r="D338" s="1593">
        <v>1.7529999999999999</v>
      </c>
      <c r="E338" s="1593">
        <v>3.2770000000000001</v>
      </c>
      <c r="F338" s="1593"/>
    </row>
    <row r="339" spans="1:8">
      <c r="A339" s="1485" t="s">
        <v>1819</v>
      </c>
      <c r="B339" s="1591">
        <v>0.40200000000000002</v>
      </c>
      <c r="C339" s="1592">
        <v>0.40200000000000002</v>
      </c>
      <c r="D339" s="1596">
        <v>0</v>
      </c>
      <c r="E339" s="1596">
        <v>0</v>
      </c>
      <c r="F339" s="1596"/>
    </row>
    <row r="340" spans="1:8">
      <c r="A340" s="1485" t="s">
        <v>1776</v>
      </c>
      <c r="B340" s="1591">
        <v>28.6</v>
      </c>
      <c r="C340" s="1592">
        <v>28</v>
      </c>
      <c r="D340" s="1596">
        <v>14.545</v>
      </c>
      <c r="E340" s="1596">
        <v>14.545</v>
      </c>
      <c r="F340" s="1596"/>
    </row>
    <row r="341" spans="1:8">
      <c r="A341" s="1485" t="s">
        <v>1820</v>
      </c>
      <c r="B341" s="1591">
        <v>0.88</v>
      </c>
      <c r="C341" s="1592">
        <v>0.8</v>
      </c>
      <c r="D341" s="1596">
        <v>0.64300000000000002</v>
      </c>
      <c r="E341" s="1596">
        <v>0.64300000000000002</v>
      </c>
      <c r="F341" s="1596"/>
    </row>
    <row r="342" spans="1:8">
      <c r="A342" s="1485" t="s">
        <v>1777</v>
      </c>
      <c r="B342" s="1591">
        <v>44.2</v>
      </c>
      <c r="C342" s="1592">
        <v>39.700000000000003</v>
      </c>
      <c r="D342" s="1596">
        <v>53.639000000000003</v>
      </c>
      <c r="E342" s="1596">
        <v>48.113999999999997</v>
      </c>
      <c r="F342" s="1596"/>
    </row>
    <row r="343" spans="1:8">
      <c r="A343" s="1485" t="s">
        <v>1821</v>
      </c>
      <c r="B343" s="1591">
        <v>17.600000000000001</v>
      </c>
      <c r="C343" s="1592">
        <v>25.6</v>
      </c>
      <c r="D343" s="1596">
        <v>7.5960000000000001</v>
      </c>
      <c r="E343" s="1596">
        <v>10.987</v>
      </c>
      <c r="F343" s="1596"/>
    </row>
    <row r="344" spans="1:8">
      <c r="A344" s="1485" t="s">
        <v>1822</v>
      </c>
      <c r="B344" s="1591">
        <v>0.3</v>
      </c>
      <c r="C344" s="1592">
        <v>1.3</v>
      </c>
      <c r="D344" s="1596">
        <v>0</v>
      </c>
      <c r="E344" s="1596">
        <v>0</v>
      </c>
      <c r="F344" s="1596"/>
    </row>
    <row r="345" spans="1:8">
      <c r="A345" s="1485" t="s">
        <v>1778</v>
      </c>
      <c r="B345" s="1591">
        <v>2567.6</v>
      </c>
      <c r="C345" s="1592">
        <v>9578.2999999999993</v>
      </c>
      <c r="D345" s="1597">
        <v>1417.175</v>
      </c>
      <c r="E345" s="1597">
        <v>5561.049</v>
      </c>
      <c r="F345" s="1597"/>
    </row>
    <row r="346" spans="1:8">
      <c r="A346" s="1485" t="s">
        <v>1779</v>
      </c>
      <c r="B346" s="1591">
        <v>91.5</v>
      </c>
      <c r="C346" s="1592">
        <v>109.8</v>
      </c>
      <c r="D346" s="1597">
        <v>3.52</v>
      </c>
      <c r="E346" s="1597">
        <v>4.2240000000000002</v>
      </c>
      <c r="F346" s="1597"/>
    </row>
    <row r="347" spans="1:8">
      <c r="A347" s="1485" t="s">
        <v>1780</v>
      </c>
      <c r="B347" s="1591">
        <v>331.1</v>
      </c>
      <c r="C347" s="1592">
        <v>466</v>
      </c>
      <c r="D347" s="1597">
        <v>4.7519999999999998</v>
      </c>
      <c r="E347" s="1597">
        <v>6.3179999999999996</v>
      </c>
      <c r="F347" s="1597"/>
    </row>
    <row r="348" spans="1:8">
      <c r="A348" s="1598" t="s">
        <v>1823</v>
      </c>
      <c r="B348" s="1599">
        <v>1206638.2</v>
      </c>
      <c r="C348" s="1600">
        <v>1990953.9</v>
      </c>
      <c r="D348" s="1601">
        <v>1041325</v>
      </c>
      <c r="E348" s="1600">
        <v>1699723</v>
      </c>
      <c r="F348" s="1602"/>
    </row>
    <row r="349" spans="1:8">
      <c r="A349" s="1451" t="s">
        <v>1743</v>
      </c>
      <c r="B349" s="1603"/>
      <c r="C349" s="1603"/>
      <c r="D349" s="1603"/>
      <c r="E349" s="1603"/>
      <c r="F349" s="1604"/>
      <c r="G349" s="1394"/>
      <c r="H349" s="1394"/>
    </row>
    <row r="350" spans="1:8">
      <c r="A350" s="1528" t="s">
        <v>1787</v>
      </c>
      <c r="B350" s="1604"/>
      <c r="C350" s="1604"/>
      <c r="D350" s="1604"/>
      <c r="E350" s="1604"/>
      <c r="F350" s="1604"/>
      <c r="G350" s="1394"/>
      <c r="H350" s="1394"/>
    </row>
    <row r="351" spans="1:8">
      <c r="A351" s="1475"/>
      <c r="B351" s="1428"/>
      <c r="G351" s="1394"/>
      <c r="H351" s="1394"/>
    </row>
    <row r="352" spans="1:8">
      <c r="A352" s="1393" t="s">
        <v>1824</v>
      </c>
      <c r="B352" s="1605"/>
      <c r="C352" s="1605"/>
      <c r="D352" s="1605"/>
      <c r="E352" s="1605"/>
      <c r="F352" s="1605"/>
      <c r="G352" s="1394"/>
      <c r="H352" s="1394"/>
    </row>
    <row r="353" spans="1:8">
      <c r="A353" s="1425" t="s">
        <v>1825</v>
      </c>
      <c r="B353" s="1606"/>
      <c r="C353" s="1606"/>
      <c r="D353" s="1606"/>
      <c r="E353" s="1606"/>
      <c r="F353" s="1605"/>
      <c r="G353" s="1394"/>
      <c r="H353" s="1394"/>
    </row>
    <row r="354" spans="1:8">
      <c r="A354" s="1511" t="s">
        <v>1826</v>
      </c>
      <c r="B354" s="1535">
        <v>2007</v>
      </c>
      <c r="C354" s="1535">
        <v>2008</v>
      </c>
      <c r="D354" s="1512">
        <v>2009</v>
      </c>
      <c r="E354" s="1607">
        <v>2010</v>
      </c>
      <c r="F354" s="1608"/>
      <c r="G354" s="1394"/>
    </row>
    <row r="355" spans="1:8">
      <c r="A355" s="1609" t="s">
        <v>1827</v>
      </c>
      <c r="B355" s="1610">
        <v>101.95</v>
      </c>
      <c r="C355" s="1611">
        <v>95.21</v>
      </c>
      <c r="D355" s="1612">
        <v>104.80154088387339</v>
      </c>
      <c r="E355" s="1611">
        <v>103.47359225111545</v>
      </c>
      <c r="F355" s="1613"/>
      <c r="G355" s="1394"/>
    </row>
    <row r="356" spans="1:8">
      <c r="A356" s="1595" t="s">
        <v>1828</v>
      </c>
      <c r="B356" s="1404">
        <v>100.04</v>
      </c>
      <c r="C356" s="1589">
        <v>95.24</v>
      </c>
      <c r="D356" s="1614">
        <v>97.349628341041765</v>
      </c>
      <c r="E356" s="1589">
        <v>94.742274682708498</v>
      </c>
      <c r="F356" s="1589"/>
      <c r="G356" s="1394"/>
    </row>
    <row r="357" spans="1:8">
      <c r="A357" s="1595" t="s">
        <v>1766</v>
      </c>
      <c r="B357" s="1404">
        <v>113.9</v>
      </c>
      <c r="C357" s="1589">
        <v>74.83</v>
      </c>
      <c r="D357" s="1614">
        <v>115.25911559622114</v>
      </c>
      <c r="E357" s="1589">
        <v>74.76261541884476</v>
      </c>
      <c r="F357" s="1589"/>
      <c r="G357" s="1394"/>
    </row>
    <row r="358" spans="1:8">
      <c r="A358" s="1595" t="s">
        <v>1767</v>
      </c>
      <c r="B358" s="1404">
        <v>99.72</v>
      </c>
      <c r="C358" s="1589">
        <v>101.82</v>
      </c>
      <c r="D358" s="1614">
        <v>100.92606489534705</v>
      </c>
      <c r="E358" s="1589">
        <v>100.22010415356297</v>
      </c>
      <c r="F358" s="1589"/>
      <c r="G358" s="1394"/>
    </row>
    <row r="359" spans="1:8">
      <c r="A359" s="1595" t="s">
        <v>1768</v>
      </c>
      <c r="B359" s="1404">
        <v>105.48</v>
      </c>
      <c r="C359" s="1589">
        <v>100.22</v>
      </c>
      <c r="D359" s="1614">
        <v>98.454558547922247</v>
      </c>
      <c r="E359" s="1589">
        <v>93.096221483154736</v>
      </c>
      <c r="F359" s="1589"/>
      <c r="G359" s="1394"/>
    </row>
    <row r="360" spans="1:8">
      <c r="A360" s="1595" t="s">
        <v>1829</v>
      </c>
      <c r="B360" s="1404" t="s">
        <v>86</v>
      </c>
      <c r="C360" s="1404" t="s">
        <v>86</v>
      </c>
      <c r="D360" s="1404">
        <v>89.15</v>
      </c>
      <c r="E360" s="1404" t="s">
        <v>86</v>
      </c>
      <c r="F360" s="1404"/>
      <c r="G360" s="1394"/>
    </row>
    <row r="361" spans="1:8">
      <c r="A361" s="1595" t="s">
        <v>1769</v>
      </c>
      <c r="B361" s="1404">
        <v>119.84</v>
      </c>
      <c r="C361" s="1589">
        <v>119.91</v>
      </c>
      <c r="D361" s="1614">
        <v>99.498903568510684</v>
      </c>
      <c r="E361" s="1589">
        <v>100.2530027245009</v>
      </c>
      <c r="F361" s="1589"/>
      <c r="G361" s="1394"/>
    </row>
    <row r="362" spans="1:8">
      <c r="A362" s="1595" t="s">
        <v>1770</v>
      </c>
      <c r="B362" s="1404">
        <v>103.7</v>
      </c>
      <c r="C362" s="1589">
        <v>102.09</v>
      </c>
      <c r="D362" s="1404">
        <v>99.5</v>
      </c>
      <c r="E362" s="1589">
        <v>104.36766364714261</v>
      </c>
      <c r="F362" s="1589"/>
      <c r="G362" s="1394"/>
    </row>
    <row r="363" spans="1:8">
      <c r="A363" s="1595" t="s">
        <v>1771</v>
      </c>
      <c r="B363" s="1404">
        <v>86.56</v>
      </c>
      <c r="C363" s="1589">
        <v>113.59</v>
      </c>
      <c r="D363" s="1404">
        <v>108.88</v>
      </c>
      <c r="E363" s="1589">
        <v>108.23307952906012</v>
      </c>
      <c r="F363" s="1589"/>
      <c r="G363" s="1394"/>
    </row>
    <row r="364" spans="1:8">
      <c r="A364" s="1595" t="s">
        <v>1814</v>
      </c>
      <c r="B364" s="1404" t="s">
        <v>86</v>
      </c>
      <c r="C364" s="1589">
        <v>100.9</v>
      </c>
      <c r="D364" s="1614">
        <v>110.00000000000001</v>
      </c>
      <c r="E364" s="1589">
        <v>100</v>
      </c>
      <c r="F364" s="1589"/>
      <c r="G364" s="1394"/>
    </row>
    <row r="365" spans="1:8">
      <c r="A365" s="1595" t="s">
        <v>1830</v>
      </c>
      <c r="B365" s="1404">
        <v>110.02</v>
      </c>
      <c r="C365" s="1404" t="s">
        <v>86</v>
      </c>
      <c r="D365" s="1404" t="s">
        <v>86</v>
      </c>
      <c r="E365" s="1404" t="s">
        <v>86</v>
      </c>
      <c r="F365" s="1404"/>
      <c r="G365" s="1394"/>
    </row>
    <row r="366" spans="1:8">
      <c r="A366" s="1595" t="s">
        <v>1781</v>
      </c>
      <c r="B366" s="1404">
        <v>100.28</v>
      </c>
      <c r="C366" s="1589">
        <v>100.55</v>
      </c>
      <c r="D366" s="1404">
        <v>100.26</v>
      </c>
      <c r="E366" s="1589">
        <v>100.52841027897563</v>
      </c>
      <c r="F366" s="1589"/>
      <c r="G366" s="1394"/>
    </row>
    <row r="367" spans="1:8">
      <c r="A367" s="1595" t="s">
        <v>1816</v>
      </c>
      <c r="B367" s="1404">
        <v>99.48</v>
      </c>
      <c r="C367" s="1589">
        <v>101.16</v>
      </c>
      <c r="D367" s="1404">
        <v>100.9</v>
      </c>
      <c r="E367" s="1589">
        <v>100.48874483617804</v>
      </c>
      <c r="F367" s="1589"/>
      <c r="G367" s="1394"/>
    </row>
    <row r="368" spans="1:8">
      <c r="A368" s="1595" t="s">
        <v>1772</v>
      </c>
      <c r="B368" s="1404">
        <v>100.37</v>
      </c>
      <c r="C368" s="1589">
        <v>97.73</v>
      </c>
      <c r="D368" s="1404">
        <v>101</v>
      </c>
      <c r="E368" s="1589">
        <v>96.492377215137509</v>
      </c>
      <c r="F368" s="1589"/>
      <c r="G368" s="1394"/>
    </row>
    <row r="369" spans="1:8">
      <c r="A369" s="1595" t="s">
        <v>1773</v>
      </c>
      <c r="B369" s="1404">
        <v>97.15</v>
      </c>
      <c r="C369" s="1589">
        <v>97.53</v>
      </c>
      <c r="D369" s="1404">
        <v>102.7</v>
      </c>
      <c r="E369" s="1589">
        <v>103.74389344309354</v>
      </c>
      <c r="F369" s="1589"/>
      <c r="G369" s="1394"/>
    </row>
    <row r="370" spans="1:8">
      <c r="A370" s="1595" t="s">
        <v>1774</v>
      </c>
      <c r="B370" s="1404">
        <v>40.03</v>
      </c>
      <c r="C370" s="1589">
        <v>99.37</v>
      </c>
      <c r="D370" s="1404">
        <v>98.5</v>
      </c>
      <c r="E370" s="1589">
        <v>100</v>
      </c>
      <c r="F370" s="1589"/>
      <c r="G370" s="1394"/>
    </row>
    <row r="371" spans="1:8">
      <c r="A371" s="1595" t="s">
        <v>1775</v>
      </c>
      <c r="B371" s="1404">
        <v>99.99</v>
      </c>
      <c r="C371" s="1589">
        <v>86.68</v>
      </c>
      <c r="D371" s="1404">
        <v>104.93</v>
      </c>
      <c r="E371" s="1589">
        <v>105.31285593864546</v>
      </c>
      <c r="F371" s="1589"/>
      <c r="G371" s="1394"/>
    </row>
    <row r="372" spans="1:8">
      <c r="A372" s="1595" t="s">
        <v>1818</v>
      </c>
      <c r="B372" s="1404">
        <v>96.81</v>
      </c>
      <c r="C372" s="1589">
        <v>104.35</v>
      </c>
      <c r="D372" s="1404">
        <v>107.56</v>
      </c>
      <c r="E372" s="1589">
        <v>129.26268249400741</v>
      </c>
      <c r="F372" s="1589"/>
      <c r="G372" s="1394"/>
    </row>
    <row r="373" spans="1:8">
      <c r="A373" s="1595" t="s">
        <v>1819</v>
      </c>
      <c r="B373" s="1404">
        <v>100.01</v>
      </c>
      <c r="C373" s="1589">
        <v>82.43</v>
      </c>
      <c r="D373" s="1404">
        <v>100.01</v>
      </c>
      <c r="E373" s="1404" t="s">
        <v>86</v>
      </c>
      <c r="F373" s="1404"/>
      <c r="G373" s="1394"/>
    </row>
    <row r="374" spans="1:8">
      <c r="A374" s="1595" t="s">
        <v>1776</v>
      </c>
      <c r="B374" s="1404">
        <v>101.34</v>
      </c>
      <c r="C374" s="1589">
        <v>115.93</v>
      </c>
      <c r="D374" s="1404">
        <v>107.68</v>
      </c>
      <c r="E374" s="1589">
        <v>109.99141953867399</v>
      </c>
      <c r="F374" s="1589"/>
      <c r="G374" s="1394"/>
    </row>
    <row r="375" spans="1:8">
      <c r="A375" s="1595" t="s">
        <v>1820</v>
      </c>
      <c r="B375" s="1404">
        <v>100.05</v>
      </c>
      <c r="C375" s="1589">
        <v>105.05</v>
      </c>
      <c r="D375" s="1404">
        <v>94.88</v>
      </c>
      <c r="E375" s="1589">
        <v>104.37324987646186</v>
      </c>
      <c r="F375" s="1589"/>
      <c r="G375" s="1394"/>
    </row>
    <row r="376" spans="1:8">
      <c r="A376" s="1595" t="s">
        <v>1777</v>
      </c>
      <c r="B376" s="1404">
        <v>101.48</v>
      </c>
      <c r="C376" s="1589">
        <v>93.55</v>
      </c>
      <c r="D376" s="1404">
        <v>89.82</v>
      </c>
      <c r="E376" s="1589">
        <v>89.699658830328673</v>
      </c>
      <c r="F376" s="1589"/>
      <c r="G376" s="1394"/>
    </row>
    <row r="377" spans="1:8">
      <c r="A377" s="1595" t="s">
        <v>1821</v>
      </c>
      <c r="B377" s="1404">
        <v>102.76</v>
      </c>
      <c r="C377" s="1589">
        <v>101.07</v>
      </c>
      <c r="D377" s="1404">
        <v>103.02</v>
      </c>
      <c r="E377" s="1589">
        <v>102.44037519152091</v>
      </c>
      <c r="F377" s="1589"/>
      <c r="G377" s="1394"/>
    </row>
    <row r="378" spans="1:8">
      <c r="A378" s="1595" t="s">
        <v>1822</v>
      </c>
      <c r="B378" s="1404">
        <v>101.59</v>
      </c>
      <c r="C378" s="1589">
        <v>107.21</v>
      </c>
      <c r="D378" s="1404">
        <v>111.16</v>
      </c>
      <c r="E378" s="1404" t="s">
        <v>86</v>
      </c>
      <c r="F378" s="1404"/>
      <c r="G378" s="1394"/>
    </row>
    <row r="379" spans="1:8">
      <c r="A379" s="1595" t="s">
        <v>1778</v>
      </c>
      <c r="B379" s="1404">
        <v>149.21</v>
      </c>
      <c r="C379" s="1589">
        <v>112.42</v>
      </c>
      <c r="D379" s="1404">
        <v>108.91</v>
      </c>
      <c r="E379" s="1589">
        <v>114.56675962714957</v>
      </c>
      <c r="F379" s="1589"/>
      <c r="G379" s="1394"/>
    </row>
    <row r="380" spans="1:8">
      <c r="A380" s="1595" t="s">
        <v>1779</v>
      </c>
      <c r="B380" s="1404">
        <v>96.14</v>
      </c>
      <c r="C380" s="1589">
        <v>97.21</v>
      </c>
      <c r="D380" s="1404">
        <v>100</v>
      </c>
      <c r="E380" s="1589">
        <v>100</v>
      </c>
      <c r="F380" s="1589"/>
      <c r="G380" s="1394"/>
    </row>
    <row r="381" spans="1:8">
      <c r="A381" s="1595" t="s">
        <v>1780</v>
      </c>
      <c r="B381" s="1404">
        <v>99.36</v>
      </c>
      <c r="C381" s="1589">
        <v>111.63</v>
      </c>
      <c r="D381" s="1404">
        <v>101.93</v>
      </c>
      <c r="E381" s="1589">
        <v>96.293051249628249</v>
      </c>
      <c r="F381" s="1589"/>
      <c r="G381" s="1394"/>
    </row>
    <row r="382" spans="1:8">
      <c r="A382" s="1595" t="s">
        <v>1817</v>
      </c>
      <c r="B382" s="1404" t="s">
        <v>86</v>
      </c>
      <c r="C382" s="1404" t="s">
        <v>86</v>
      </c>
      <c r="D382" s="1404">
        <v>106.04</v>
      </c>
      <c r="E382" s="1600">
        <v>105.47780376972923</v>
      </c>
      <c r="F382" s="1404"/>
      <c r="G382" s="1394"/>
    </row>
    <row r="383" spans="1:8">
      <c r="A383" s="1451" t="s">
        <v>725</v>
      </c>
      <c r="B383" s="1452"/>
      <c r="C383" s="1452"/>
      <c r="D383" s="1453"/>
      <c r="E383" s="1615"/>
      <c r="F383" s="1532"/>
      <c r="G383" s="1394"/>
      <c r="H383" s="1394"/>
    </row>
    <row r="384" spans="1:8">
      <c r="A384" s="1394"/>
      <c r="B384" s="1398"/>
      <c r="C384" s="1398"/>
      <c r="D384" s="1415"/>
      <c r="E384" s="1398"/>
      <c r="F384" s="1398"/>
      <c r="G384" s="1394"/>
      <c r="H384" s="1394"/>
    </row>
    <row r="385" spans="1:12" ht="18.75">
      <c r="A385" s="1616" t="s">
        <v>1700</v>
      </c>
      <c r="B385" s="1398"/>
      <c r="C385" s="1398"/>
      <c r="D385" s="1415"/>
      <c r="E385" s="1398"/>
      <c r="F385" s="1398"/>
      <c r="G385" s="1394"/>
      <c r="H385" s="1394"/>
    </row>
    <row r="386" spans="1:12" ht="144" customHeight="1">
      <c r="A386" s="2665" t="s">
        <v>1831</v>
      </c>
      <c r="B386" s="2666"/>
      <c r="C386" s="2666"/>
      <c r="D386" s="2666"/>
      <c r="E386" s="2666"/>
      <c r="F386" s="1617"/>
      <c r="G386" s="1394"/>
      <c r="H386" s="1394"/>
    </row>
    <row r="387" spans="1:12">
      <c r="A387" s="1618" t="s">
        <v>1832</v>
      </c>
      <c r="B387" s="1430"/>
      <c r="C387" s="1430"/>
      <c r="D387" s="1606"/>
      <c r="E387" s="1398"/>
      <c r="F387" s="1619"/>
      <c r="G387" s="1394"/>
      <c r="H387" s="1394"/>
    </row>
    <row r="388" spans="1:12">
      <c r="A388" s="1511" t="s">
        <v>1157</v>
      </c>
      <c r="B388" s="1620">
        <v>2005</v>
      </c>
      <c r="C388" s="1620">
        <v>2007</v>
      </c>
      <c r="D388" s="1511">
        <v>2008</v>
      </c>
      <c r="E388" s="1620">
        <v>2009</v>
      </c>
      <c r="F388" s="1621"/>
      <c r="G388" s="1622"/>
      <c r="H388" s="1512">
        <v>2005</v>
      </c>
      <c r="I388" s="1512">
        <v>2006</v>
      </c>
      <c r="J388" s="1535">
        <v>2007</v>
      </c>
      <c r="K388" s="1535">
        <v>2008</v>
      </c>
      <c r="L388" s="1512">
        <v>2009</v>
      </c>
    </row>
    <row r="389" spans="1:12">
      <c r="A389" s="1623" t="s">
        <v>14</v>
      </c>
      <c r="B389" s="1624">
        <f>B390+B391+B392</f>
        <v>2078608</v>
      </c>
      <c r="C389" s="1624">
        <f>C390+C391+C392</f>
        <v>2519841</v>
      </c>
      <c r="D389" s="1625">
        <f>D390+D391+D392</f>
        <v>2377777</v>
      </c>
      <c r="E389" s="1626">
        <f>E390+E391+E392</f>
        <v>2726671</v>
      </c>
      <c r="F389" s="1537"/>
      <c r="G389" s="1623" t="s">
        <v>14</v>
      </c>
      <c r="H389" s="1627">
        <f>H390+H391+H392</f>
        <v>2078608</v>
      </c>
      <c r="I389" s="1627">
        <v>2217352</v>
      </c>
      <c r="J389" s="1627">
        <f>J390+J391+J392</f>
        <v>2519841</v>
      </c>
      <c r="K389" s="1553">
        <f>K390+K391+K392</f>
        <v>2377777</v>
      </c>
      <c r="L389" s="1628">
        <f>L390+L391+L392</f>
        <v>2726671</v>
      </c>
    </row>
    <row r="390" spans="1:12">
      <c r="A390" s="1485" t="s">
        <v>1833</v>
      </c>
      <c r="B390" s="1629">
        <v>1761713</v>
      </c>
      <c r="C390" s="1629">
        <v>2127604</v>
      </c>
      <c r="D390" s="1630">
        <v>1998280</v>
      </c>
      <c r="E390" s="1631">
        <v>2305603</v>
      </c>
      <c r="F390" s="1539"/>
      <c r="G390" s="1485" t="s">
        <v>1833</v>
      </c>
      <c r="H390" s="1539">
        <v>1761713</v>
      </c>
      <c r="I390" s="1539">
        <v>1876054</v>
      </c>
      <c r="J390" s="1539">
        <v>2127604</v>
      </c>
      <c r="K390" s="1545">
        <v>1998280</v>
      </c>
      <c r="L390" s="1632">
        <v>2305603</v>
      </c>
    </row>
    <row r="391" spans="1:12">
      <c r="A391" s="1485" t="s">
        <v>1834</v>
      </c>
      <c r="B391" s="1629">
        <v>30630</v>
      </c>
      <c r="C391" s="1629">
        <v>38900</v>
      </c>
      <c r="D391" s="1630">
        <v>42596</v>
      </c>
      <c r="E391" s="1631">
        <v>42992</v>
      </c>
      <c r="F391" s="1539"/>
      <c r="G391" s="1485" t="s">
        <v>1834</v>
      </c>
      <c r="H391" s="1539">
        <v>30630</v>
      </c>
      <c r="I391" s="1539">
        <v>33430</v>
      </c>
      <c r="J391" s="1539">
        <v>38900</v>
      </c>
      <c r="K391" s="1545">
        <v>42596</v>
      </c>
      <c r="L391" s="1632">
        <v>42992</v>
      </c>
    </row>
    <row r="392" spans="1:12">
      <c r="A392" s="1485" t="s">
        <v>1835</v>
      </c>
      <c r="B392" s="1633">
        <v>286265</v>
      </c>
      <c r="C392" s="1633">
        <v>353337</v>
      </c>
      <c r="D392" s="1630">
        <v>336901</v>
      </c>
      <c r="E392" s="1633">
        <v>378076</v>
      </c>
      <c r="F392" s="1539"/>
      <c r="G392" s="1487" t="s">
        <v>1835</v>
      </c>
      <c r="H392" s="1541">
        <v>286265</v>
      </c>
      <c r="I392" s="1541">
        <v>306068</v>
      </c>
      <c r="J392" s="1541">
        <v>353337</v>
      </c>
      <c r="K392" s="1550">
        <v>336901</v>
      </c>
      <c r="L392" s="1541">
        <v>378076</v>
      </c>
    </row>
    <row r="393" spans="1:12">
      <c r="A393" s="1451" t="s">
        <v>1743</v>
      </c>
      <c r="B393" s="1634"/>
      <c r="C393" s="1635"/>
      <c r="D393" s="1636"/>
      <c r="E393" s="1637"/>
      <c r="F393" s="1619"/>
      <c r="G393" s="1394"/>
    </row>
    <row r="394" spans="1:12">
      <c r="A394" s="1394"/>
      <c r="B394" s="1637"/>
      <c r="C394" s="1635"/>
      <c r="D394" s="1638"/>
      <c r="E394" s="1635"/>
      <c r="F394" s="1560"/>
      <c r="G394" s="1394"/>
    </row>
    <row r="395" spans="1:12">
      <c r="A395" s="1618" t="s">
        <v>1836</v>
      </c>
      <c r="B395" s="1618"/>
      <c r="C395" s="1635"/>
      <c r="D395" s="1639"/>
      <c r="E395" s="1635"/>
      <c r="F395" s="1560"/>
      <c r="G395" s="1394"/>
    </row>
    <row r="396" spans="1:12">
      <c r="A396" s="1511" t="s">
        <v>1157</v>
      </c>
      <c r="B396" s="1620">
        <v>2005</v>
      </c>
      <c r="C396" s="1511">
        <v>2007</v>
      </c>
      <c r="D396" s="1511">
        <v>2008</v>
      </c>
      <c r="E396" s="1620">
        <v>2009</v>
      </c>
      <c r="F396" s="1621"/>
      <c r="G396" s="1394"/>
    </row>
    <row r="397" spans="1:12">
      <c r="A397" s="1623" t="s">
        <v>14</v>
      </c>
      <c r="B397" s="1624">
        <f>B398+B399+B400</f>
        <v>306141</v>
      </c>
      <c r="C397" s="1624">
        <f>C398+C399+C400</f>
        <v>554527</v>
      </c>
      <c r="D397" s="1625">
        <f>D398+D399+D400</f>
        <v>559444</v>
      </c>
      <c r="E397" s="1640">
        <f>E398+E399+E400</f>
        <v>570437</v>
      </c>
      <c r="F397" s="1569"/>
      <c r="G397" s="1394"/>
    </row>
    <row r="398" spans="1:12">
      <c r="A398" s="1485" t="s">
        <v>1833</v>
      </c>
      <c r="B398" s="1629">
        <v>253145</v>
      </c>
      <c r="C398" s="1629">
        <v>456783</v>
      </c>
      <c r="D398" s="1630">
        <v>464155</v>
      </c>
      <c r="E398" s="1641">
        <v>473193</v>
      </c>
      <c r="F398" s="1576"/>
      <c r="G398" s="1394"/>
    </row>
    <row r="399" spans="1:12">
      <c r="A399" s="1485" t="s">
        <v>1834</v>
      </c>
      <c r="B399" s="1629">
        <v>5125</v>
      </c>
      <c r="C399" s="1629">
        <v>10507</v>
      </c>
      <c r="D399" s="1630">
        <v>11445</v>
      </c>
      <c r="E399" s="1641">
        <v>11799</v>
      </c>
      <c r="F399" s="1576"/>
      <c r="G399" s="1394"/>
    </row>
    <row r="400" spans="1:12">
      <c r="A400" s="1485" t="s">
        <v>1835</v>
      </c>
      <c r="B400" s="1633">
        <v>47871</v>
      </c>
      <c r="C400" s="1633">
        <v>87237</v>
      </c>
      <c r="D400" s="1630">
        <v>83844</v>
      </c>
      <c r="E400" s="1642">
        <v>85445</v>
      </c>
      <c r="F400" s="1643"/>
      <c r="G400" s="1394"/>
    </row>
    <row r="401" spans="1:8">
      <c r="A401" s="1451" t="s">
        <v>1743</v>
      </c>
      <c r="B401" s="1634"/>
      <c r="C401" s="1635"/>
      <c r="D401" s="1636"/>
      <c r="E401" s="1635"/>
      <c r="G401" s="1394"/>
    </row>
    <row r="402" spans="1:8">
      <c r="B402" s="1635"/>
      <c r="C402" s="1635"/>
      <c r="D402" s="1644"/>
      <c r="E402" s="1635"/>
      <c r="G402" s="1394"/>
    </row>
    <row r="403" spans="1:8">
      <c r="A403" s="1618" t="s">
        <v>1837</v>
      </c>
      <c r="B403" s="1618"/>
      <c r="C403" s="1635"/>
      <c r="D403" s="1639"/>
      <c r="E403" s="1635"/>
      <c r="G403" s="1394"/>
    </row>
    <row r="404" spans="1:8">
      <c r="A404" s="1511" t="s">
        <v>1157</v>
      </c>
      <c r="B404" s="1620">
        <v>2005</v>
      </c>
      <c r="C404" s="1511">
        <v>2007</v>
      </c>
      <c r="D404" s="1511">
        <v>2008</v>
      </c>
      <c r="E404" s="1620">
        <v>2009</v>
      </c>
      <c r="F404" s="1621"/>
      <c r="G404" s="1394"/>
      <c r="H404" s="1645" t="s">
        <v>10</v>
      </c>
    </row>
    <row r="405" spans="1:8">
      <c r="A405" s="1623" t="s">
        <v>14</v>
      </c>
      <c r="B405" s="1624">
        <f>B406+B407+B408</f>
        <v>1429327</v>
      </c>
      <c r="C405" s="1624">
        <f>C406+C407+C408</f>
        <v>1419120</v>
      </c>
      <c r="D405" s="1646">
        <f>D406+D407+D408</f>
        <v>1280721</v>
      </c>
      <c r="E405" s="1640">
        <f>E406+E407+E408</f>
        <v>1667948</v>
      </c>
      <c r="F405" s="1640"/>
      <c r="G405" s="1394"/>
      <c r="H405" s="1645" t="s">
        <v>11</v>
      </c>
    </row>
    <row r="406" spans="1:8">
      <c r="A406" s="1485" t="s">
        <v>1833</v>
      </c>
      <c r="B406" s="1641">
        <v>1255408</v>
      </c>
      <c r="C406" s="1629">
        <v>1231951</v>
      </c>
      <c r="D406" s="1630">
        <v>1102856</v>
      </c>
      <c r="E406" s="1641">
        <v>1443121</v>
      </c>
      <c r="F406" s="1641"/>
      <c r="G406" s="1394"/>
      <c r="H406" s="1645" t="s">
        <v>12</v>
      </c>
    </row>
    <row r="407" spans="1:8">
      <c r="A407" s="1485" t="s">
        <v>1834</v>
      </c>
      <c r="B407" s="1641">
        <v>15800</v>
      </c>
      <c r="C407" s="1629">
        <v>19442</v>
      </c>
      <c r="D407" s="1630">
        <v>21240</v>
      </c>
      <c r="E407" s="1630">
        <v>22000</v>
      </c>
      <c r="F407" s="1545"/>
      <c r="G407" s="1394"/>
    </row>
    <row r="408" spans="1:8">
      <c r="A408" s="1485" t="s">
        <v>1835</v>
      </c>
      <c r="B408" s="1641">
        <v>158119</v>
      </c>
      <c r="C408" s="1633">
        <v>167727</v>
      </c>
      <c r="D408" s="1630">
        <v>156625</v>
      </c>
      <c r="E408" s="1642">
        <v>202827</v>
      </c>
      <c r="F408" s="1647"/>
      <c r="G408" s="1394"/>
    </row>
    <row r="409" spans="1:8">
      <c r="A409" s="1451" t="s">
        <v>1743</v>
      </c>
      <c r="B409" s="1634"/>
      <c r="C409" s="1635"/>
      <c r="D409" s="1636"/>
      <c r="E409" s="1635"/>
      <c r="H409" s="1394"/>
    </row>
    <row r="410" spans="1:8">
      <c r="A410" s="1475"/>
      <c r="B410" s="1648"/>
      <c r="C410" s="1635"/>
      <c r="D410" s="1649"/>
      <c r="E410" s="1635"/>
      <c r="H410" s="1394"/>
    </row>
    <row r="411" spans="1:8">
      <c r="A411" s="1618" t="s">
        <v>1838</v>
      </c>
      <c r="B411" s="1618"/>
      <c r="C411" s="1635"/>
      <c r="D411" s="1639"/>
      <c r="E411" s="1635"/>
      <c r="H411" s="1394"/>
    </row>
    <row r="412" spans="1:8">
      <c r="A412" s="1511" t="s">
        <v>1157</v>
      </c>
      <c r="B412" s="1620">
        <v>2005</v>
      </c>
      <c r="C412" s="1511">
        <v>2007</v>
      </c>
      <c r="D412" s="1511">
        <v>2008</v>
      </c>
      <c r="E412" s="1620">
        <v>2009</v>
      </c>
      <c r="F412" s="1621"/>
      <c r="G412" s="1394"/>
    </row>
    <row r="413" spans="1:8">
      <c r="A413" s="1623" t="s">
        <v>14</v>
      </c>
      <c r="B413" s="1624">
        <f>B414+B416+B415</f>
        <v>343140</v>
      </c>
      <c r="C413" s="1624">
        <f>C414+C416+C415</f>
        <v>546194</v>
      </c>
      <c r="D413" s="1625">
        <f>D414+D416+D415</f>
        <v>537612</v>
      </c>
      <c r="E413" s="1640">
        <f>E414+E416+E415</f>
        <v>488286</v>
      </c>
      <c r="F413" s="1569"/>
      <c r="G413" s="1394"/>
    </row>
    <row r="414" spans="1:8">
      <c r="A414" s="1485" t="s">
        <v>1833</v>
      </c>
      <c r="B414" s="1629">
        <v>253160</v>
      </c>
      <c r="C414" s="1629">
        <v>438870</v>
      </c>
      <c r="D414" s="1650">
        <v>431269</v>
      </c>
      <c r="E414" s="1641">
        <v>389289</v>
      </c>
      <c r="F414" s="1576"/>
      <c r="G414" s="1394"/>
    </row>
    <row r="415" spans="1:8">
      <c r="A415" s="1468" t="s">
        <v>1834</v>
      </c>
      <c r="B415" s="1629">
        <v>9705</v>
      </c>
      <c r="C415" s="1629">
        <v>8951</v>
      </c>
      <c r="D415" s="1630">
        <v>9911</v>
      </c>
      <c r="E415" s="1647">
        <v>9193</v>
      </c>
      <c r="F415" s="1643"/>
      <c r="G415" s="1394"/>
    </row>
    <row r="416" spans="1:8">
      <c r="A416" s="1487" t="s">
        <v>1835</v>
      </c>
      <c r="B416" s="1633">
        <v>80275</v>
      </c>
      <c r="C416" s="1633">
        <v>98373</v>
      </c>
      <c r="D416" s="1651">
        <v>96432</v>
      </c>
      <c r="E416" s="1642">
        <v>89804</v>
      </c>
      <c r="F416" s="1643"/>
      <c r="G416" s="1394"/>
    </row>
    <row r="417" spans="1:8">
      <c r="A417" s="1475" t="s">
        <v>1743</v>
      </c>
      <c r="B417" s="1428"/>
      <c r="C417" s="1428"/>
      <c r="D417" s="1477"/>
      <c r="H417" s="1394"/>
    </row>
    <row r="418" spans="1:8">
      <c r="A418" s="1475"/>
      <c r="B418" s="1428"/>
      <c r="C418" s="1428"/>
      <c r="D418" s="1477"/>
      <c r="H418" s="1394"/>
    </row>
    <row r="419" spans="1:8">
      <c r="A419" s="1422" t="s">
        <v>1839</v>
      </c>
      <c r="B419" s="1428"/>
      <c r="C419" s="1428"/>
      <c r="D419" s="1477"/>
      <c r="H419" s="1394"/>
    </row>
    <row r="420" spans="1:8">
      <c r="A420" s="1652"/>
      <c r="B420" s="1428"/>
      <c r="C420" s="1428"/>
      <c r="D420" s="1477"/>
      <c r="H420" s="1394"/>
    </row>
    <row r="421" spans="1:8">
      <c r="A421" s="1475"/>
      <c r="B421" s="1428"/>
      <c r="C421" s="1428"/>
      <c r="D421" s="1477"/>
      <c r="H421" s="1394"/>
    </row>
    <row r="422" spans="1:8">
      <c r="A422" s="1475"/>
      <c r="B422" s="1428"/>
      <c r="C422" s="1428"/>
      <c r="D422" s="1477"/>
      <c r="H422" s="1394"/>
    </row>
    <row r="423" spans="1:8">
      <c r="A423" s="1475"/>
      <c r="B423" s="1428"/>
      <c r="C423" s="1428"/>
      <c r="D423" s="1477"/>
      <c r="H423" s="1394"/>
    </row>
    <row r="424" spans="1:8">
      <c r="A424" s="1475"/>
      <c r="B424" s="1428"/>
      <c r="C424" s="1428"/>
      <c r="D424" s="1477"/>
      <c r="H424" s="1394"/>
    </row>
    <row r="425" spans="1:8">
      <c r="A425" s="1475"/>
      <c r="B425" s="1428"/>
      <c r="C425" s="1428"/>
      <c r="D425" s="1477"/>
      <c r="H425" s="1394"/>
    </row>
    <row r="426" spans="1:8">
      <c r="A426" s="1475"/>
      <c r="B426" s="1428"/>
      <c r="C426" s="1428"/>
      <c r="D426" s="1477"/>
      <c r="H426" s="1394"/>
    </row>
    <row r="427" spans="1:8">
      <c r="A427" s="1475"/>
      <c r="B427" s="1428"/>
      <c r="C427" s="1428"/>
      <c r="D427" s="1477"/>
      <c r="H427" s="1394"/>
    </row>
    <row r="428" spans="1:8">
      <c r="A428" s="1475"/>
      <c r="B428" s="1428"/>
      <c r="C428" s="1428"/>
      <c r="D428" s="1477"/>
      <c r="H428" s="1394"/>
    </row>
    <row r="429" spans="1:8">
      <c r="A429" s="1475"/>
      <c r="B429" s="1428"/>
      <c r="C429" s="1428"/>
      <c r="D429" s="1477"/>
      <c r="H429" s="1394"/>
    </row>
    <row r="430" spans="1:8">
      <c r="A430" s="1475"/>
      <c r="B430" s="1428"/>
      <c r="C430" s="1428"/>
      <c r="D430" s="1477"/>
      <c r="H430" s="1394"/>
    </row>
    <row r="431" spans="1:8">
      <c r="A431" s="1475"/>
      <c r="B431" s="1428"/>
      <c r="C431" s="1428"/>
      <c r="D431" s="1477"/>
      <c r="H431" s="1394"/>
    </row>
    <row r="432" spans="1:8">
      <c r="A432" s="1475"/>
      <c r="B432" s="1428"/>
      <c r="C432" s="1428"/>
      <c r="D432" s="1477"/>
      <c r="H432" s="1394"/>
    </row>
    <row r="433" spans="1:8">
      <c r="A433" s="1475"/>
      <c r="B433" s="1428"/>
      <c r="C433" s="1428"/>
      <c r="D433" s="1477"/>
      <c r="H433" s="1394"/>
    </row>
    <row r="434" spans="1:8">
      <c r="A434" s="1475"/>
      <c r="B434" s="1428"/>
      <c r="C434" s="1428"/>
      <c r="D434" s="1477"/>
      <c r="H434" s="1394"/>
    </row>
    <row r="435" spans="1:8">
      <c r="A435" s="1422" t="s">
        <v>1840</v>
      </c>
      <c r="B435" s="1423"/>
      <c r="C435" s="1423"/>
      <c r="D435" s="1424"/>
      <c r="E435" s="1423"/>
      <c r="F435" s="1423"/>
      <c r="G435" s="1394"/>
      <c r="H435" s="1394"/>
    </row>
    <row r="436" spans="1:8">
      <c r="A436" s="1652"/>
      <c r="B436" s="1423"/>
      <c r="C436" s="1423"/>
      <c r="D436" s="1424"/>
      <c r="E436" s="1423"/>
      <c r="F436" s="1423"/>
      <c r="G436" s="1394"/>
      <c r="H436" s="1394"/>
    </row>
    <row r="437" spans="1:8">
      <c r="A437" s="1394"/>
      <c r="B437" s="1398"/>
      <c r="C437" s="1398"/>
      <c r="D437" s="1415"/>
      <c r="E437" s="1398"/>
      <c r="F437" s="1398"/>
      <c r="G437" s="1394"/>
      <c r="H437" s="1394"/>
    </row>
    <row r="438" spans="1:8">
      <c r="A438" s="1394"/>
      <c r="B438" s="1398"/>
      <c r="C438" s="1398"/>
      <c r="D438" s="1415"/>
      <c r="E438" s="1398"/>
      <c r="F438" s="1398"/>
      <c r="G438" s="1394"/>
      <c r="H438" s="1394"/>
    </row>
    <row r="439" spans="1:8">
      <c r="A439" s="1394"/>
      <c r="B439" s="1398"/>
      <c r="C439" s="1398"/>
      <c r="D439" s="1415"/>
      <c r="E439" s="1398"/>
      <c r="F439" s="1398"/>
      <c r="G439" s="1394"/>
      <c r="H439" s="1394"/>
    </row>
    <row r="440" spans="1:8">
      <c r="A440" s="1394"/>
      <c r="B440" s="1398"/>
      <c r="C440" s="1398"/>
      <c r="D440" s="1415"/>
      <c r="E440" s="1398"/>
      <c r="F440" s="1398"/>
      <c r="G440" s="1394"/>
      <c r="H440" s="1394"/>
    </row>
    <row r="441" spans="1:8">
      <c r="A441" s="1394"/>
      <c r="B441" s="1398"/>
      <c r="C441" s="1398"/>
      <c r="D441" s="1415"/>
      <c r="E441" s="1398"/>
      <c r="F441" s="1398"/>
      <c r="G441" s="1394"/>
      <c r="H441" s="1394"/>
    </row>
    <row r="442" spans="1:8">
      <c r="A442" s="1394"/>
      <c r="B442" s="1398"/>
      <c r="C442" s="1398"/>
      <c r="D442" s="1415"/>
      <c r="E442" s="1398"/>
      <c r="F442" s="1398"/>
      <c r="G442" s="1394"/>
      <c r="H442" s="1394"/>
    </row>
    <row r="443" spans="1:8">
      <c r="A443" s="1394"/>
      <c r="B443" s="1398"/>
      <c r="C443" s="1398"/>
      <c r="D443" s="1415"/>
      <c r="E443" s="1398"/>
      <c r="F443" s="1398"/>
      <c r="G443" s="1394"/>
      <c r="H443" s="1394"/>
    </row>
    <row r="444" spans="1:8">
      <c r="A444" s="1394"/>
      <c r="B444" s="1398"/>
      <c r="C444" s="1398"/>
      <c r="D444" s="1415"/>
      <c r="E444" s="1398"/>
      <c r="F444" s="1398"/>
      <c r="G444" s="1394"/>
      <c r="H444" s="1394"/>
    </row>
    <row r="445" spans="1:8">
      <c r="A445" s="1394"/>
      <c r="B445" s="1398"/>
      <c r="C445" s="1398"/>
      <c r="D445" s="1415"/>
      <c r="E445" s="1398"/>
      <c r="F445" s="1398"/>
      <c r="G445" s="1394"/>
      <c r="H445" s="1394"/>
    </row>
    <row r="446" spans="1:8">
      <c r="A446" s="1394"/>
      <c r="B446" s="1398"/>
      <c r="C446" s="1398"/>
      <c r="D446" s="1415"/>
      <c r="E446" s="1398"/>
      <c r="F446" s="1398"/>
      <c r="G446" s="1394"/>
      <c r="H446" s="1394"/>
    </row>
    <row r="447" spans="1:8">
      <c r="A447" s="1394"/>
      <c r="B447" s="1398"/>
      <c r="C447" s="1398"/>
      <c r="D447" s="1415"/>
      <c r="E447" s="1398"/>
      <c r="F447" s="1398"/>
      <c r="G447" s="1394"/>
      <c r="H447" s="1394"/>
    </row>
    <row r="448" spans="1:8">
      <c r="A448" s="1394"/>
      <c r="B448" s="1398"/>
      <c r="C448" s="1398"/>
      <c r="D448" s="1415"/>
      <c r="E448" s="1398"/>
      <c r="F448" s="1398"/>
      <c r="G448" s="1394"/>
      <c r="H448" s="1394"/>
    </row>
    <row r="449" spans="1:8">
      <c r="A449" s="1394"/>
      <c r="B449" s="1398"/>
      <c r="C449" s="1398"/>
      <c r="D449" s="1415"/>
      <c r="G449" s="1394"/>
      <c r="H449" s="1394"/>
    </row>
    <row r="450" spans="1:8">
      <c r="A450" s="1394"/>
      <c r="B450" s="1398"/>
      <c r="C450" s="1398"/>
      <c r="D450" s="1415"/>
      <c r="G450" s="1394"/>
      <c r="H450" s="1394"/>
    </row>
    <row r="451" spans="1:8">
      <c r="A451" s="1394"/>
      <c r="B451" s="1398"/>
      <c r="C451" s="1398"/>
      <c r="D451" s="1415"/>
      <c r="G451" s="1394"/>
      <c r="H451" s="1394"/>
    </row>
    <row r="452" spans="1:8">
      <c r="A452" s="1422" t="s">
        <v>1841</v>
      </c>
      <c r="B452" s="1619"/>
      <c r="G452" s="1394"/>
      <c r="H452" s="1394"/>
    </row>
    <row r="453" spans="1:8">
      <c r="A453" s="1425" t="s">
        <v>1842</v>
      </c>
      <c r="B453" s="1653"/>
      <c r="G453" s="1394"/>
      <c r="H453" s="1394"/>
    </row>
    <row r="454" spans="1:8">
      <c r="A454" s="1511" t="s">
        <v>82</v>
      </c>
      <c r="B454" s="1535">
        <v>2005</v>
      </c>
      <c r="C454" s="1535">
        <v>2008</v>
      </c>
      <c r="D454" s="1512">
        <v>2009</v>
      </c>
      <c r="E454" s="1512">
        <v>2010</v>
      </c>
      <c r="F454" s="1432"/>
      <c r="H454" s="1394"/>
    </row>
    <row r="455" spans="1:8">
      <c r="A455" s="1561" t="s">
        <v>1843</v>
      </c>
      <c r="B455" s="1514"/>
      <c r="C455" s="1567"/>
      <c r="D455" s="1514"/>
      <c r="E455" s="1598"/>
      <c r="F455" s="1394"/>
      <c r="H455" s="1394"/>
    </row>
    <row r="456" spans="1:8">
      <c r="A456" s="1568" t="s">
        <v>1451</v>
      </c>
      <c r="B456" s="1576">
        <v>13468</v>
      </c>
      <c r="C456" s="1577">
        <v>953</v>
      </c>
      <c r="D456" s="1576">
        <v>710</v>
      </c>
      <c r="E456" s="1654">
        <v>1838</v>
      </c>
      <c r="F456" s="1654"/>
      <c r="H456" s="1394"/>
    </row>
    <row r="457" spans="1:8">
      <c r="A457" s="1568" t="s">
        <v>266</v>
      </c>
      <c r="B457" s="1654">
        <v>38146500</v>
      </c>
      <c r="C457" s="1654">
        <v>2630500</v>
      </c>
      <c r="D457" s="1654">
        <v>2384500</v>
      </c>
      <c r="E457" s="1654">
        <v>6489375</v>
      </c>
      <c r="F457" s="1654"/>
      <c r="H457" s="1394"/>
    </row>
    <row r="458" spans="1:8">
      <c r="A458" s="1655" t="s">
        <v>1844</v>
      </c>
      <c r="B458" s="1654"/>
      <c r="C458" s="1654"/>
      <c r="D458" s="1654"/>
      <c r="E458" s="1654"/>
      <c r="F458" s="1654"/>
      <c r="H458" s="1394"/>
    </row>
    <row r="459" spans="1:8">
      <c r="A459" s="1568" t="s">
        <v>1845</v>
      </c>
      <c r="B459" s="1654">
        <v>1717391</v>
      </c>
      <c r="C459" s="1654">
        <v>102493</v>
      </c>
      <c r="D459" s="1654">
        <v>81759</v>
      </c>
      <c r="E459" s="1654">
        <v>244018</v>
      </c>
      <c r="F459" s="1654"/>
      <c r="H459" s="1394"/>
    </row>
    <row r="460" spans="1:8">
      <c r="A460" s="1568" t="s">
        <v>266</v>
      </c>
      <c r="B460" s="1654">
        <v>10524993</v>
      </c>
      <c r="C460" s="1654">
        <v>1416066</v>
      </c>
      <c r="D460" s="1654">
        <v>1355243</v>
      </c>
      <c r="E460" s="1654">
        <v>3229909</v>
      </c>
      <c r="F460" s="1654"/>
      <c r="H460" s="1394"/>
    </row>
    <row r="461" spans="1:8">
      <c r="A461" s="1655" t="s">
        <v>1846</v>
      </c>
      <c r="B461" s="1654"/>
      <c r="C461" s="1654"/>
      <c r="D461" s="1654"/>
      <c r="E461" s="1654"/>
      <c r="F461" s="1654"/>
      <c r="H461" s="1394"/>
    </row>
    <row r="462" spans="1:8">
      <c r="A462" s="1568" t="s">
        <v>1451</v>
      </c>
      <c r="B462" s="1654">
        <v>756</v>
      </c>
      <c r="C462" s="1654">
        <v>213</v>
      </c>
      <c r="D462" s="1654">
        <v>151</v>
      </c>
      <c r="E462" s="1654">
        <v>238</v>
      </c>
      <c r="F462" s="1654"/>
      <c r="H462" s="1394"/>
    </row>
    <row r="463" spans="1:8">
      <c r="A463" s="1578" t="s">
        <v>266</v>
      </c>
      <c r="B463" s="1656">
        <v>1801400</v>
      </c>
      <c r="C463" s="1656">
        <v>691400</v>
      </c>
      <c r="D463" s="1656">
        <v>590700</v>
      </c>
      <c r="E463" s="1656">
        <v>992975</v>
      </c>
      <c r="F463" s="1654"/>
      <c r="H463" s="1394"/>
    </row>
    <row r="464" spans="1:8">
      <c r="A464" s="1451" t="s">
        <v>1743</v>
      </c>
      <c r="B464" s="1452"/>
      <c r="G464" s="1394"/>
      <c r="H464" s="1394"/>
    </row>
    <row r="465" spans="1:8">
      <c r="B465" s="1369"/>
      <c r="C465" s="1369"/>
      <c r="D465" s="1369"/>
      <c r="E465" s="1369"/>
      <c r="F465" s="1369"/>
      <c r="G465" s="1394"/>
      <c r="H465" s="1394"/>
    </row>
    <row r="466" spans="1:8">
      <c r="A466" s="1405" t="s">
        <v>1847</v>
      </c>
      <c r="B466" s="1428"/>
      <c r="C466" s="1426"/>
      <c r="D466" s="1477"/>
      <c r="E466" s="1428"/>
      <c r="F466" s="1428"/>
      <c r="G466" s="1394"/>
      <c r="H466" s="1394"/>
    </row>
    <row r="467" spans="1:8">
      <c r="A467" s="1657" t="s">
        <v>1157</v>
      </c>
      <c r="B467" s="1657" t="s">
        <v>1848</v>
      </c>
      <c r="C467" s="1658">
        <v>2008</v>
      </c>
      <c r="D467" s="1658">
        <v>2009</v>
      </c>
      <c r="E467" s="1658">
        <v>2010</v>
      </c>
      <c r="F467" s="1605"/>
      <c r="H467" s="1394"/>
    </row>
    <row r="468" spans="1:8">
      <c r="A468" s="1659" t="s">
        <v>1849</v>
      </c>
      <c r="B468" s="1660"/>
      <c r="C468" s="1660"/>
      <c r="D468" s="1661"/>
      <c r="E468" s="1528"/>
      <c r="F468" s="1394"/>
      <c r="H468" s="1394"/>
    </row>
    <row r="469" spans="1:8">
      <c r="A469" s="1659"/>
      <c r="B469" s="1662" t="s">
        <v>1451</v>
      </c>
      <c r="C469" s="1663">
        <v>9</v>
      </c>
      <c r="D469" s="1661">
        <v>7</v>
      </c>
      <c r="E469" s="1664">
        <v>8</v>
      </c>
      <c r="F469" s="1665"/>
      <c r="H469" s="1394"/>
    </row>
    <row r="470" spans="1:8">
      <c r="A470" s="1666"/>
      <c r="B470" s="1662" t="s">
        <v>1850</v>
      </c>
      <c r="C470" s="1667">
        <v>12000</v>
      </c>
      <c r="D470" s="1667">
        <v>13228</v>
      </c>
      <c r="E470" s="1667">
        <v>15225</v>
      </c>
      <c r="F470" s="1668"/>
      <c r="H470" s="1394"/>
    </row>
    <row r="471" spans="1:8">
      <c r="A471" s="1659" t="s">
        <v>1851</v>
      </c>
      <c r="B471" s="1662"/>
      <c r="C471" s="1663"/>
      <c r="D471" s="1661"/>
      <c r="E471" s="1664"/>
      <c r="F471" s="1665"/>
      <c r="H471" s="1394"/>
    </row>
    <row r="472" spans="1:8">
      <c r="A472" s="1659"/>
      <c r="B472" s="1662" t="s">
        <v>1451</v>
      </c>
      <c r="C472" s="1663">
        <v>4</v>
      </c>
      <c r="D472" s="1661">
        <v>3</v>
      </c>
      <c r="E472" s="1664">
        <v>4</v>
      </c>
      <c r="F472" s="1665"/>
      <c r="H472" s="1394"/>
    </row>
    <row r="473" spans="1:8">
      <c r="A473" s="1666"/>
      <c r="B473" s="1669" t="s">
        <v>1852</v>
      </c>
      <c r="C473" s="1670">
        <v>130120.8</v>
      </c>
      <c r="D473" s="1670">
        <v>155648</v>
      </c>
      <c r="E473" s="1670">
        <v>127013</v>
      </c>
      <c r="F473" s="1380"/>
      <c r="H473" s="1394"/>
    </row>
    <row r="474" spans="1:8">
      <c r="A474" s="1451" t="s">
        <v>1743</v>
      </c>
      <c r="B474" s="1428"/>
      <c r="C474" s="1428"/>
      <c r="D474" s="1477"/>
      <c r="E474" s="1428"/>
      <c r="F474" s="1428"/>
      <c r="G474" s="1394"/>
      <c r="H474" s="1394"/>
    </row>
    <row r="475" spans="1:8">
      <c r="B475" s="1369"/>
      <c r="C475" s="1369"/>
      <c r="D475" s="1369"/>
      <c r="E475" s="1369"/>
      <c r="F475" s="1369"/>
      <c r="G475" s="1394"/>
      <c r="H475" s="1394"/>
    </row>
    <row r="476" spans="1:8">
      <c r="A476" s="1422" t="s">
        <v>1853</v>
      </c>
      <c r="B476" s="1423"/>
      <c r="C476" s="1423"/>
      <c r="D476" s="1424"/>
      <c r="G476" s="1394"/>
      <c r="H476" s="1394"/>
    </row>
    <row r="477" spans="1:8">
      <c r="A477" s="1425" t="s">
        <v>1854</v>
      </c>
      <c r="B477" s="1426"/>
      <c r="C477" s="1426"/>
      <c r="G477" s="1394"/>
      <c r="H477" s="1394"/>
    </row>
    <row r="478" spans="1:8">
      <c r="A478" s="2667" t="s">
        <v>1855</v>
      </c>
      <c r="B478" s="2662">
        <v>2009</v>
      </c>
      <c r="C478" s="2662"/>
      <c r="D478" s="2662">
        <v>2010</v>
      </c>
      <c r="E478" s="2662"/>
      <c r="F478" s="1534"/>
    </row>
    <row r="479" spans="1:8">
      <c r="A479" s="2668"/>
      <c r="B479" s="1535" t="s">
        <v>296</v>
      </c>
      <c r="C479" s="1512" t="s">
        <v>266</v>
      </c>
      <c r="D479" s="1535" t="s">
        <v>296</v>
      </c>
      <c r="E479" s="1512" t="s">
        <v>266</v>
      </c>
      <c r="F479" s="1432"/>
    </row>
    <row r="480" spans="1:8">
      <c r="A480" s="1623" t="s">
        <v>14</v>
      </c>
      <c r="B480" s="1484">
        <v>5977</v>
      </c>
      <c r="C480" s="1671">
        <v>104.8</v>
      </c>
      <c r="D480" s="1672">
        <v>5292</v>
      </c>
      <c r="E480" s="1673">
        <v>93.971000000000018</v>
      </c>
      <c r="F480" s="1673"/>
    </row>
    <row r="481" spans="1:8">
      <c r="A481" s="1485" t="s">
        <v>1856</v>
      </c>
      <c r="B481" s="1674">
        <v>1009</v>
      </c>
      <c r="C481" s="1675">
        <v>15.759</v>
      </c>
      <c r="D481" s="1676">
        <v>836</v>
      </c>
      <c r="E481" s="1675">
        <v>12.896000000000001</v>
      </c>
      <c r="F481" s="1675"/>
    </row>
    <row r="482" spans="1:8">
      <c r="A482" s="1485" t="s">
        <v>1857</v>
      </c>
      <c r="B482" s="1567">
        <v>727</v>
      </c>
      <c r="C482" s="1675">
        <v>3.9180000000000001</v>
      </c>
      <c r="D482" s="1676">
        <v>690</v>
      </c>
      <c r="E482" s="1675">
        <v>4.0449999999999999</v>
      </c>
      <c r="F482" s="1675"/>
    </row>
    <row r="483" spans="1:8">
      <c r="A483" s="1485" t="s">
        <v>1858</v>
      </c>
      <c r="B483" s="1674">
        <v>1111</v>
      </c>
      <c r="C483" s="1675">
        <v>15.553000000000001</v>
      </c>
      <c r="D483" s="1676">
        <v>1031</v>
      </c>
      <c r="E483" s="1675">
        <v>14.715999999999999</v>
      </c>
      <c r="F483" s="1675"/>
    </row>
    <row r="484" spans="1:8">
      <c r="A484" s="1485" t="s">
        <v>1859</v>
      </c>
      <c r="B484" s="1567">
        <v>275</v>
      </c>
      <c r="C484" s="1675">
        <v>2.0990000000000002</v>
      </c>
      <c r="D484" s="1676">
        <v>134</v>
      </c>
      <c r="E484" s="1675">
        <v>1.782</v>
      </c>
      <c r="F484" s="1675"/>
    </row>
    <row r="485" spans="1:8">
      <c r="A485" s="1485" t="s">
        <v>1860</v>
      </c>
      <c r="B485" s="1567">
        <v>133</v>
      </c>
      <c r="C485" s="1675">
        <v>1.5149999999999999</v>
      </c>
      <c r="D485" s="1676">
        <v>77</v>
      </c>
      <c r="E485" s="1675">
        <v>1.151</v>
      </c>
      <c r="F485" s="1675"/>
    </row>
    <row r="486" spans="1:8">
      <c r="A486" s="1485" t="s">
        <v>1861</v>
      </c>
      <c r="B486" s="1567">
        <v>954</v>
      </c>
      <c r="C486" s="1675">
        <v>26.297000000000001</v>
      </c>
      <c r="D486" s="1676">
        <v>644</v>
      </c>
      <c r="E486" s="1675">
        <v>16.379000000000001</v>
      </c>
      <c r="F486" s="1675"/>
    </row>
    <row r="487" spans="1:8">
      <c r="A487" s="1485" t="s">
        <v>1862</v>
      </c>
      <c r="B487" s="1567">
        <v>940</v>
      </c>
      <c r="C487" s="1675">
        <v>29.161999999999999</v>
      </c>
      <c r="D487" s="1676">
        <v>1095</v>
      </c>
      <c r="E487" s="1675">
        <v>36.691000000000003</v>
      </c>
      <c r="F487" s="1675"/>
    </row>
    <row r="488" spans="1:8">
      <c r="A488" s="1485" t="s">
        <v>1863</v>
      </c>
      <c r="B488" s="1567">
        <v>162</v>
      </c>
      <c r="C488" s="1675">
        <v>1.6990000000000001</v>
      </c>
      <c r="D488" s="1676">
        <v>121</v>
      </c>
      <c r="E488" s="1675">
        <v>1.409</v>
      </c>
      <c r="F488" s="1675"/>
    </row>
    <row r="489" spans="1:8">
      <c r="A489" s="1677" t="s">
        <v>29</v>
      </c>
      <c r="B489" s="1678">
        <v>666</v>
      </c>
      <c r="C489" s="1679">
        <v>8.8149999999999995</v>
      </c>
      <c r="D489" s="1488">
        <v>664</v>
      </c>
      <c r="E489" s="1679">
        <v>4.9020000000000001</v>
      </c>
      <c r="F489" s="1680"/>
    </row>
    <row r="490" spans="1:8">
      <c r="A490" s="1451" t="s">
        <v>1864</v>
      </c>
      <c r="B490" s="1603"/>
      <c r="C490" s="1603"/>
      <c r="D490" s="1603"/>
      <c r="E490" s="1603"/>
      <c r="F490" s="1604"/>
      <c r="G490" s="1394"/>
      <c r="H490" s="1394"/>
    </row>
    <row r="491" spans="1:8">
      <c r="G491" s="1394"/>
      <c r="H491" s="1394"/>
    </row>
    <row r="492" spans="1:8">
      <c r="A492" s="2669" t="s">
        <v>1865</v>
      </c>
      <c r="B492" s="2669"/>
      <c r="C492" s="2669"/>
      <c r="D492" s="2669"/>
      <c r="E492" s="2669"/>
      <c r="F492" s="1681"/>
      <c r="G492" s="1394"/>
      <c r="H492" s="1394"/>
    </row>
    <row r="493" spans="1:8">
      <c r="A493" s="1480" t="s">
        <v>94</v>
      </c>
      <c r="B493" s="1481">
        <v>2007</v>
      </c>
      <c r="C493" s="1481">
        <v>2008</v>
      </c>
      <c r="D493" s="1431">
        <v>2009</v>
      </c>
      <c r="E493" s="1431">
        <v>2010</v>
      </c>
      <c r="F493" s="1432"/>
      <c r="G493" s="1394"/>
    </row>
    <row r="494" spans="1:8">
      <c r="A494" s="1482" t="s">
        <v>14</v>
      </c>
      <c r="B494" s="1672">
        <v>2824054</v>
      </c>
      <c r="C494" s="1672">
        <v>3102291</v>
      </c>
      <c r="D494" s="1672">
        <f>D495+D496</f>
        <v>2714613</v>
      </c>
      <c r="E494" s="1672">
        <v>1127777</v>
      </c>
      <c r="F494" s="1672"/>
      <c r="G494" s="1394"/>
    </row>
    <row r="495" spans="1:8">
      <c r="A495" s="1485" t="s">
        <v>1866</v>
      </c>
      <c r="B495" s="1676">
        <v>1365804</v>
      </c>
      <c r="C495" s="1676">
        <v>1166816</v>
      </c>
      <c r="D495" s="1676">
        <v>1132559</v>
      </c>
      <c r="E495" s="1676">
        <v>530499</v>
      </c>
      <c r="F495" s="1676"/>
      <c r="G495" s="1394"/>
    </row>
    <row r="496" spans="1:8">
      <c r="A496" s="1487" t="s">
        <v>11</v>
      </c>
      <c r="B496" s="1488">
        <v>1458250</v>
      </c>
      <c r="C496" s="1488">
        <v>1935475</v>
      </c>
      <c r="D496" s="1488">
        <v>1582054</v>
      </c>
      <c r="E496" s="1488">
        <v>597278</v>
      </c>
      <c r="F496" s="1406"/>
      <c r="G496" s="1394"/>
    </row>
    <row r="497" spans="1:8">
      <c r="A497" s="1475" t="s">
        <v>1743</v>
      </c>
      <c r="B497" s="1682"/>
      <c r="C497" s="1682"/>
      <c r="D497" s="1682"/>
      <c r="E497" s="1682"/>
      <c r="F497" s="1682"/>
      <c r="G497" s="1394"/>
      <c r="H497" s="1394"/>
    </row>
    <row r="498" spans="1:8">
      <c r="A498" s="1475"/>
      <c r="B498" s="1428"/>
      <c r="C498" s="1428"/>
      <c r="D498" s="1477"/>
      <c r="E498" s="1428"/>
      <c r="F498" s="1428"/>
      <c r="G498" s="1394"/>
      <c r="H498" s="1394"/>
    </row>
    <row r="499" spans="1:8" ht="30" customHeight="1">
      <c r="A499" s="2670" t="s">
        <v>1867</v>
      </c>
      <c r="B499" s="2670"/>
      <c r="C499" s="2670"/>
      <c r="D499" s="2670"/>
      <c r="E499" s="2670"/>
      <c r="F499" s="1683"/>
      <c r="H499" s="1394"/>
    </row>
    <row r="500" spans="1:8" ht="25.5">
      <c r="A500" s="1511" t="s">
        <v>1868</v>
      </c>
      <c r="B500" s="1459" t="s">
        <v>9</v>
      </c>
      <c r="C500" s="1535" t="s">
        <v>10</v>
      </c>
      <c r="D500" s="1535" t="s">
        <v>11</v>
      </c>
      <c r="E500" s="1459" t="s">
        <v>12</v>
      </c>
      <c r="F500" s="1462"/>
      <c r="H500" s="1394"/>
    </row>
    <row r="501" spans="1:8">
      <c r="A501" s="1684" t="s">
        <v>14</v>
      </c>
      <c r="B501" s="1491">
        <v>1003165</v>
      </c>
      <c r="C501" s="1491">
        <v>142532</v>
      </c>
      <c r="D501" s="1491">
        <v>546683</v>
      </c>
      <c r="E501" s="1491">
        <v>313950</v>
      </c>
      <c r="F501" s="1491"/>
      <c r="H501" s="1394"/>
    </row>
    <row r="502" spans="1:8">
      <c r="A502" s="1685" t="s">
        <v>1869</v>
      </c>
      <c r="B502" s="1686">
        <v>447951</v>
      </c>
      <c r="C502" s="1686">
        <v>59966</v>
      </c>
      <c r="D502" s="1686">
        <v>221123</v>
      </c>
      <c r="E502" s="1686">
        <v>166862</v>
      </c>
      <c r="F502" s="1686"/>
      <c r="H502" s="1394"/>
    </row>
    <row r="503" spans="1:8">
      <c r="A503" s="1685" t="s">
        <v>1870</v>
      </c>
      <c r="B503" s="1686">
        <v>415545</v>
      </c>
      <c r="C503" s="1686">
        <v>56640</v>
      </c>
      <c r="D503" s="1686">
        <v>240555</v>
      </c>
      <c r="E503" s="1686">
        <v>118350</v>
      </c>
      <c r="F503" s="1686"/>
      <c r="H503" s="1394"/>
    </row>
    <row r="504" spans="1:8">
      <c r="A504" s="1485" t="s">
        <v>1834</v>
      </c>
      <c r="B504" s="1686">
        <v>20365</v>
      </c>
      <c r="C504" s="1686">
        <v>2663</v>
      </c>
      <c r="D504" s="1686">
        <v>15790</v>
      </c>
      <c r="E504" s="1686">
        <v>1912</v>
      </c>
      <c r="F504" s="1686"/>
      <c r="H504" s="1394"/>
    </row>
    <row r="505" spans="1:8">
      <c r="A505" s="1468" t="s">
        <v>1835</v>
      </c>
      <c r="B505" s="1492">
        <v>115906</v>
      </c>
      <c r="C505" s="1492">
        <v>22359</v>
      </c>
      <c r="D505" s="1492">
        <v>67927</v>
      </c>
      <c r="E505" s="1492">
        <v>25620</v>
      </c>
      <c r="F505" s="1492"/>
      <c r="G505" s="1446"/>
      <c r="H505" s="1394"/>
    </row>
    <row r="506" spans="1:8">
      <c r="A506" s="1687" t="s">
        <v>1516</v>
      </c>
      <c r="B506" s="1497">
        <v>3398</v>
      </c>
      <c r="C506" s="1497">
        <v>904</v>
      </c>
      <c r="D506" s="1497">
        <v>1288</v>
      </c>
      <c r="E506" s="1497">
        <v>1206</v>
      </c>
      <c r="F506" s="1492"/>
      <c r="G506" s="1446"/>
      <c r="H506" s="1394"/>
    </row>
    <row r="507" spans="1:8">
      <c r="A507" s="1475" t="s">
        <v>1743</v>
      </c>
      <c r="B507" s="1688"/>
      <c r="C507" s="1688"/>
      <c r="D507" s="1688"/>
      <c r="E507" s="1688"/>
      <c r="F507" s="1689"/>
      <c r="G507" s="1446"/>
      <c r="H507" s="1394"/>
    </row>
    <row r="508" spans="1:8">
      <c r="A508" s="1690"/>
      <c r="B508" s="1691"/>
      <c r="C508" s="1691"/>
      <c r="D508" s="1692"/>
      <c r="E508" s="1691"/>
      <c r="F508" s="1691"/>
      <c r="H508" s="1394"/>
    </row>
    <row r="509" spans="1:8">
      <c r="A509" s="1405" t="s">
        <v>1871</v>
      </c>
      <c r="B509" s="1428"/>
      <c r="C509" s="1428"/>
      <c r="D509" s="1477"/>
      <c r="E509" s="1476"/>
      <c r="F509" s="1428"/>
      <c r="H509" s="1394"/>
    </row>
    <row r="510" spans="1:8">
      <c r="A510" s="1480" t="s">
        <v>94</v>
      </c>
      <c r="B510" s="1481">
        <v>2005</v>
      </c>
      <c r="C510" s="1481">
        <v>2008</v>
      </c>
      <c r="D510" s="1431">
        <v>2009</v>
      </c>
      <c r="E510" s="1431">
        <v>2010</v>
      </c>
      <c r="F510" s="1432"/>
      <c r="G510" s="1394"/>
    </row>
    <row r="511" spans="1:8">
      <c r="A511" s="1482" t="s">
        <v>14</v>
      </c>
      <c r="B511" s="1465">
        <f>B512+B513</f>
        <v>201992</v>
      </c>
      <c r="C511" s="1693">
        <f>C512+C513</f>
        <v>427579</v>
      </c>
      <c r="D511" s="1465">
        <f>D512+D513</f>
        <v>743469</v>
      </c>
      <c r="E511" s="1465">
        <v>124613</v>
      </c>
      <c r="F511" s="1465"/>
      <c r="G511" s="1394"/>
    </row>
    <row r="512" spans="1:8">
      <c r="A512" s="1485" t="s">
        <v>1866</v>
      </c>
      <c r="B512" s="1486">
        <v>175365</v>
      </c>
      <c r="C512" s="1486">
        <v>63167</v>
      </c>
      <c r="D512" s="1486">
        <v>97601</v>
      </c>
      <c r="E512" s="1486">
        <v>74017</v>
      </c>
      <c r="F512" s="1486"/>
      <c r="G512" s="1394"/>
    </row>
    <row r="513" spans="1:12">
      <c r="A513" s="1487" t="s">
        <v>11</v>
      </c>
      <c r="B513" s="1489">
        <v>26627</v>
      </c>
      <c r="C513" s="1489">
        <v>364412</v>
      </c>
      <c r="D513" s="1489">
        <v>645868</v>
      </c>
      <c r="E513" s="1489">
        <v>50596</v>
      </c>
      <c r="F513" s="1486"/>
      <c r="G513" s="1394"/>
    </row>
    <row r="514" spans="1:12">
      <c r="A514" s="1475" t="s">
        <v>1743</v>
      </c>
      <c r="B514" s="1694"/>
      <c r="C514" s="1682"/>
      <c r="D514" s="1695"/>
      <c r="E514" s="1694"/>
      <c r="F514" s="1694"/>
      <c r="H514" s="1394"/>
    </row>
    <row r="515" spans="1:12">
      <c r="B515" s="1428"/>
      <c r="C515" s="1428"/>
      <c r="D515" s="1477"/>
      <c r="E515" s="1428"/>
      <c r="F515" s="1428"/>
      <c r="H515" s="1394"/>
    </row>
    <row r="516" spans="1:12" ht="18.75">
      <c r="A516" s="1616" t="s">
        <v>1701</v>
      </c>
      <c r="B516" s="1428"/>
      <c r="C516" s="1428"/>
      <c r="D516" s="1477"/>
      <c r="E516" s="1428"/>
      <c r="F516" s="1428"/>
      <c r="H516" s="1394"/>
    </row>
    <row r="517" spans="1:12" s="1394" customFormat="1" ht="15.75">
      <c r="A517" s="1696"/>
      <c r="B517" s="1428"/>
      <c r="C517" s="1428"/>
      <c r="D517" s="1477"/>
      <c r="E517" s="1428"/>
      <c r="F517" s="1428"/>
    </row>
    <row r="518" spans="1:12" ht="85.5" customHeight="1">
      <c r="A518" s="2663" t="s">
        <v>1872</v>
      </c>
      <c r="B518" s="2664"/>
      <c r="C518" s="2664"/>
      <c r="D518" s="2664"/>
      <c r="E518" s="2664"/>
      <c r="F518" s="1697"/>
      <c r="H518" s="1394"/>
    </row>
    <row r="519" spans="1:12">
      <c r="A519" s="1405" t="s">
        <v>1873</v>
      </c>
      <c r="B519" s="1424"/>
      <c r="C519" s="1424"/>
      <c r="D519" s="1424"/>
      <c r="E519" s="1424"/>
      <c r="F519" s="1424"/>
      <c r="H519" s="1424"/>
    </row>
    <row r="520" spans="1:12">
      <c r="A520" s="1425" t="s">
        <v>431</v>
      </c>
      <c r="B520" s="1426"/>
      <c r="C520" s="1426"/>
      <c r="D520" s="1427"/>
      <c r="E520" s="1426"/>
      <c r="F520" s="1428"/>
      <c r="H520" s="1394"/>
    </row>
    <row r="521" spans="1:12">
      <c r="A521" s="1511" t="s">
        <v>82</v>
      </c>
      <c r="B521" s="1535">
        <v>2005</v>
      </c>
      <c r="C521" s="1535">
        <v>2008</v>
      </c>
      <c r="D521" s="1512">
        <v>2009</v>
      </c>
      <c r="E521" s="1512">
        <v>2010</v>
      </c>
      <c r="F521" s="1432"/>
      <c r="G521" s="1535">
        <v>2005</v>
      </c>
      <c r="H521" s="1535">
        <v>2006</v>
      </c>
      <c r="I521" s="1535">
        <v>2007</v>
      </c>
      <c r="J521" s="1535">
        <v>2008</v>
      </c>
      <c r="K521" s="1512">
        <v>2009</v>
      </c>
      <c r="L521" s="1512">
        <v>2010</v>
      </c>
    </row>
    <row r="522" spans="1:12">
      <c r="A522" s="1698" t="s">
        <v>1785</v>
      </c>
      <c r="B522" s="1464">
        <f>SUM(B523:B528)</f>
        <v>3317478.898</v>
      </c>
      <c r="C522" s="1464">
        <f>SUM(C523:C528)</f>
        <v>5679424.5659999996</v>
      </c>
      <c r="D522" s="1464">
        <f>SUM(D523:D528)</f>
        <v>6395952.8669999996</v>
      </c>
      <c r="E522" s="1464">
        <f>SUM(E523:E528)</f>
        <v>6705965.4410000006</v>
      </c>
      <c r="F522" s="1465"/>
      <c r="G522" s="1464">
        <f>SUM(G523:G528)</f>
        <v>3317478.898</v>
      </c>
      <c r="H522" s="1464">
        <v>3627429</v>
      </c>
      <c r="I522" s="1464">
        <v>4432513</v>
      </c>
      <c r="J522" s="1464">
        <f>SUM(J523:J528)</f>
        <v>5679424.5659999996</v>
      </c>
      <c r="K522" s="1464">
        <f>SUM(K523:K528)</f>
        <v>6395952.8669999996</v>
      </c>
      <c r="L522" s="1464">
        <f>SUM(L523:L528)</f>
        <v>6705965.4410000006</v>
      </c>
    </row>
    <row r="523" spans="1:12" ht="15" customHeight="1">
      <c r="A523" s="1699" t="s">
        <v>228</v>
      </c>
      <c r="B523" s="1406">
        <v>980135.86600000004</v>
      </c>
      <c r="C523" s="1406">
        <v>1812450.922</v>
      </c>
      <c r="D523" s="1406">
        <v>1784291</v>
      </c>
      <c r="E523" s="948">
        <v>1891752.6410000001</v>
      </c>
      <c r="F523" s="948"/>
      <c r="G523" s="1406">
        <v>980135.86600000004</v>
      </c>
      <c r="H523" s="1406">
        <v>1131258</v>
      </c>
      <c r="I523" s="1406">
        <v>1376242</v>
      </c>
      <c r="J523" s="1406">
        <v>1812450.922</v>
      </c>
      <c r="K523" s="1406">
        <v>1784291</v>
      </c>
      <c r="L523" s="948">
        <v>1891752.6410000001</v>
      </c>
    </row>
    <row r="524" spans="1:12">
      <c r="A524" s="1699" t="s">
        <v>1874</v>
      </c>
      <c r="B524" s="1406">
        <v>1257529.023</v>
      </c>
      <c r="C524" s="1486">
        <v>2043673.6640000001</v>
      </c>
      <c r="D524" s="1486">
        <v>2869275.6910000001</v>
      </c>
      <c r="E524" s="948">
        <v>2816459.1140000001</v>
      </c>
      <c r="F524" s="948"/>
      <c r="G524" s="1406">
        <v>1257529.023</v>
      </c>
      <c r="H524" s="1406">
        <v>1292094</v>
      </c>
      <c r="I524" s="1406">
        <v>1745738</v>
      </c>
      <c r="J524" s="1486">
        <v>2043673.6640000001</v>
      </c>
      <c r="K524" s="1486">
        <v>2869275.6910000001</v>
      </c>
      <c r="L524" s="948">
        <v>2816459.1140000001</v>
      </c>
    </row>
    <row r="525" spans="1:12" ht="26.25">
      <c r="A525" s="1699" t="s">
        <v>1875</v>
      </c>
      <c r="B525" s="1406">
        <v>182638.47</v>
      </c>
      <c r="C525" s="1406">
        <v>480983.41399999999</v>
      </c>
      <c r="D525" s="1406">
        <v>268107.875</v>
      </c>
      <c r="E525" s="948">
        <v>328253.20500000002</v>
      </c>
      <c r="F525" s="948"/>
      <c r="G525" s="1406">
        <v>182638.47</v>
      </c>
      <c r="H525" s="1406">
        <v>236937</v>
      </c>
      <c r="I525" s="1406">
        <v>210909</v>
      </c>
      <c r="J525" s="1406">
        <v>480983.41399999999</v>
      </c>
      <c r="K525" s="1406">
        <v>268107.875</v>
      </c>
      <c r="L525" s="948">
        <v>328253.20500000002</v>
      </c>
    </row>
    <row r="526" spans="1:12" ht="26.25">
      <c r="A526" s="1699" t="s">
        <v>231</v>
      </c>
      <c r="B526" s="1406">
        <v>812331.84400000004</v>
      </c>
      <c r="C526" s="1406">
        <v>1260677.281</v>
      </c>
      <c r="D526" s="1406">
        <v>1408732.8770000001</v>
      </c>
      <c r="E526" s="948">
        <v>1581915.9750000001</v>
      </c>
      <c r="F526" s="948"/>
      <c r="G526" s="1406">
        <v>812331.84400000004</v>
      </c>
      <c r="H526" s="1406">
        <v>909293</v>
      </c>
      <c r="I526" s="1406">
        <v>1041872</v>
      </c>
      <c r="J526" s="1406">
        <v>1260677.281</v>
      </c>
      <c r="K526" s="1406">
        <v>1408732.8770000001</v>
      </c>
      <c r="L526" s="948">
        <v>1581915.9750000001</v>
      </c>
    </row>
    <row r="527" spans="1:12">
      <c r="A527" s="1699" t="s">
        <v>1876</v>
      </c>
      <c r="B527" s="1406">
        <v>61319.928</v>
      </c>
      <c r="C527" s="1406">
        <v>54407.947999999997</v>
      </c>
      <c r="D527" s="1406">
        <v>38647.900999999998</v>
      </c>
      <c r="E527" s="1406">
        <v>52727.815000000002</v>
      </c>
      <c r="F527" s="1406"/>
      <c r="G527" s="1406">
        <v>61319.928</v>
      </c>
      <c r="H527" s="1406">
        <v>34600</v>
      </c>
      <c r="I527" s="1406">
        <v>33595</v>
      </c>
      <c r="J527" s="1406">
        <v>54407.947999999997</v>
      </c>
      <c r="K527" s="1406">
        <v>38647.900999999998</v>
      </c>
      <c r="L527" s="1406">
        <v>52727.815000000002</v>
      </c>
    </row>
    <row r="528" spans="1:12" ht="26.25">
      <c r="A528" s="1700" t="s">
        <v>1877</v>
      </c>
      <c r="B528" s="1488">
        <v>23523.767</v>
      </c>
      <c r="C528" s="1488">
        <v>27231.337</v>
      </c>
      <c r="D528" s="1488">
        <v>26897.523000000001</v>
      </c>
      <c r="E528" s="1488">
        <v>34856.690999999999</v>
      </c>
      <c r="F528" s="1406"/>
      <c r="G528" s="1488">
        <v>23523.767</v>
      </c>
      <c r="H528" s="1489">
        <v>23247</v>
      </c>
      <c r="I528" s="1489">
        <v>24157</v>
      </c>
      <c r="J528" s="1488">
        <v>27231.337</v>
      </c>
      <c r="K528" s="1488">
        <v>26897.523000000001</v>
      </c>
      <c r="L528" s="1488">
        <v>34856.690999999999</v>
      </c>
    </row>
    <row r="529" spans="1:12">
      <c r="A529" s="1451" t="s">
        <v>725</v>
      </c>
      <c r="B529" s="1701"/>
      <c r="C529" s="1701"/>
      <c r="D529" s="1701"/>
      <c r="E529" s="1701"/>
      <c r="F529" s="1476"/>
      <c r="G529" s="1464"/>
      <c r="H529" s="1464"/>
      <c r="I529" s="1464"/>
      <c r="J529" s="1464"/>
      <c r="K529" s="1464"/>
      <c r="L529" s="1464"/>
    </row>
    <row r="530" spans="1:12">
      <c r="A530" s="1528" t="s">
        <v>1787</v>
      </c>
      <c r="B530" s="1476"/>
      <c r="C530" s="1476"/>
      <c r="D530" s="1476"/>
      <c r="E530" s="1476"/>
      <c r="F530" s="1476"/>
      <c r="G530" s="1465"/>
      <c r="H530" s="1465"/>
      <c r="I530" s="1465"/>
      <c r="J530" s="1465"/>
      <c r="K530" s="1465"/>
      <c r="L530" s="1465"/>
    </row>
    <row r="531" spans="1:12">
      <c r="A531" s="1394"/>
      <c r="B531" s="1398"/>
      <c r="C531" s="1398"/>
      <c r="D531" s="1415"/>
      <c r="E531" s="1398"/>
      <c r="F531" s="1398"/>
      <c r="G531" s="1379"/>
      <c r="H531" s="1379"/>
      <c r="I531" s="1379"/>
      <c r="J531" s="1379"/>
      <c r="K531" s="1386"/>
      <c r="L531" s="1379"/>
    </row>
    <row r="532" spans="1:12">
      <c r="A532" s="1405" t="s">
        <v>1878</v>
      </c>
      <c r="B532" s="1424"/>
      <c r="C532" s="1424"/>
      <c r="D532" s="1424"/>
      <c r="E532" s="1424"/>
      <c r="F532" s="1424"/>
      <c r="G532" s="1702"/>
      <c r="H532" s="1702"/>
      <c r="I532" s="1702"/>
      <c r="J532" s="1702"/>
      <c r="K532" s="1702"/>
      <c r="L532" s="1702"/>
    </row>
    <row r="533" spans="1:12">
      <c r="A533" s="1425" t="s">
        <v>431</v>
      </c>
      <c r="B533" s="1426"/>
      <c r="C533" s="1426"/>
      <c r="D533" s="1427"/>
      <c r="E533" s="1426"/>
      <c r="F533" s="1428"/>
      <c r="G533" s="1584"/>
      <c r="H533" s="1584"/>
      <c r="I533" s="1584"/>
      <c r="J533" s="1584"/>
      <c r="K533" s="1583"/>
      <c r="L533" s="1584"/>
    </row>
    <row r="534" spans="1:12">
      <c r="A534" s="1511" t="s">
        <v>82</v>
      </c>
      <c r="B534" s="1535">
        <v>2005</v>
      </c>
      <c r="C534" s="1535">
        <v>2008</v>
      </c>
      <c r="D534" s="1512">
        <v>2009</v>
      </c>
      <c r="E534" s="1512">
        <v>2010</v>
      </c>
      <c r="F534" s="1432"/>
      <c r="G534" s="1535">
        <v>2005</v>
      </c>
      <c r="H534" s="1535">
        <v>2006</v>
      </c>
      <c r="I534" s="1535">
        <v>2007</v>
      </c>
      <c r="J534" s="1535">
        <v>2008</v>
      </c>
      <c r="K534" s="1512">
        <v>2009</v>
      </c>
      <c r="L534" s="1512">
        <v>2010</v>
      </c>
    </row>
    <row r="535" spans="1:12">
      <c r="A535" s="1698" t="s">
        <v>1785</v>
      </c>
      <c r="B535" s="1464">
        <f>SUM(B536:B541)</f>
        <v>293298.484</v>
      </c>
      <c r="C535" s="1464">
        <f>SUM(C536:C541)</f>
        <v>614155.62600000005</v>
      </c>
      <c r="D535" s="1464">
        <f>SUM(D536:D541)</f>
        <v>447496.52899999998</v>
      </c>
      <c r="E535" s="1464">
        <f>SUM(E536:E541)</f>
        <v>561997.4709999999</v>
      </c>
      <c r="F535" s="1465"/>
      <c r="G535" s="1464">
        <f>SUM(G536:G541)</f>
        <v>293298.484</v>
      </c>
      <c r="H535" s="1464">
        <v>343956</v>
      </c>
      <c r="I535" s="1464">
        <v>448798</v>
      </c>
      <c r="J535" s="1464">
        <f>SUM(J536:J541)</f>
        <v>614155.62600000005</v>
      </c>
      <c r="K535" s="1464">
        <f>SUM(K536:K541)</f>
        <v>447496.52899999998</v>
      </c>
      <c r="L535" s="1464">
        <f>SUM(L536:L541)</f>
        <v>561997.4709999999</v>
      </c>
    </row>
    <row r="536" spans="1:12" ht="15" customHeight="1">
      <c r="A536" s="1699" t="s">
        <v>228</v>
      </c>
      <c r="B536" s="1406">
        <v>48646.966999999997</v>
      </c>
      <c r="C536" s="1406">
        <v>97841.495999999999</v>
      </c>
      <c r="D536" s="1406">
        <v>107913.068</v>
      </c>
      <c r="E536" s="1406">
        <v>112270.416</v>
      </c>
      <c r="F536" s="1406"/>
      <c r="G536" s="1406">
        <v>48646.966999999997</v>
      </c>
      <c r="H536" s="1406">
        <v>84374</v>
      </c>
      <c r="I536" s="1406">
        <v>73651</v>
      </c>
      <c r="J536" s="1406">
        <v>97841.495999999999</v>
      </c>
      <c r="K536" s="1406">
        <v>107913.068</v>
      </c>
      <c r="L536" s="1406">
        <v>112270.416</v>
      </c>
    </row>
    <row r="537" spans="1:12">
      <c r="A537" s="1699" t="s">
        <v>1874</v>
      </c>
      <c r="B537" s="1406">
        <v>34120.258999999998</v>
      </c>
      <c r="C537" s="1406">
        <v>61300.152999999998</v>
      </c>
      <c r="D537" s="1406">
        <v>37666.777999999998</v>
      </c>
      <c r="E537" s="1406">
        <v>60009.156999999999</v>
      </c>
      <c r="F537" s="1406"/>
      <c r="G537" s="1406">
        <v>34120.258999999998</v>
      </c>
      <c r="H537" s="1406">
        <v>31124</v>
      </c>
      <c r="I537" s="1406">
        <v>58020</v>
      </c>
      <c r="J537" s="1406">
        <v>61300.152999999998</v>
      </c>
      <c r="K537" s="1406">
        <v>37666.777999999998</v>
      </c>
      <c r="L537" s="1406">
        <v>60009.156999999999</v>
      </c>
    </row>
    <row r="538" spans="1:12" ht="26.25">
      <c r="A538" s="1699" t="s">
        <v>1875</v>
      </c>
      <c r="B538" s="1406">
        <v>125750.758</v>
      </c>
      <c r="C538" s="1406">
        <v>242928.228</v>
      </c>
      <c r="D538" s="1406">
        <v>107554.21400000001</v>
      </c>
      <c r="E538" s="1406">
        <v>154475.179</v>
      </c>
      <c r="F538" s="1406"/>
      <c r="G538" s="1406">
        <v>125750.758</v>
      </c>
      <c r="H538" s="1406">
        <v>129731</v>
      </c>
      <c r="I538" s="1406">
        <v>158001</v>
      </c>
      <c r="J538" s="1406">
        <v>242928.228</v>
      </c>
      <c r="K538" s="1406">
        <v>107554.21400000001</v>
      </c>
      <c r="L538" s="1406">
        <v>154475.179</v>
      </c>
    </row>
    <row r="539" spans="1:12" ht="26.25">
      <c r="A539" s="1699" t="s">
        <v>231</v>
      </c>
      <c r="B539" s="1406">
        <v>47760.586000000003</v>
      </c>
      <c r="C539" s="1406">
        <v>132306.834</v>
      </c>
      <c r="D539" s="1406">
        <v>143326.217</v>
      </c>
      <c r="E539" s="1406">
        <v>181108.196</v>
      </c>
      <c r="F539" s="1406"/>
      <c r="G539" s="1406">
        <v>47760.586000000003</v>
      </c>
      <c r="H539" s="1406">
        <v>59702</v>
      </c>
      <c r="I539" s="1406">
        <v>110866</v>
      </c>
      <c r="J539" s="1406">
        <v>132306.834</v>
      </c>
      <c r="K539" s="1406">
        <v>143326.217</v>
      </c>
      <c r="L539" s="1406">
        <v>181108.196</v>
      </c>
    </row>
    <row r="540" spans="1:12">
      <c r="A540" s="1699" t="s">
        <v>1876</v>
      </c>
      <c r="B540" s="1406">
        <v>37019.913999999997</v>
      </c>
      <c r="C540" s="1406">
        <v>79691.914999999994</v>
      </c>
      <c r="D540" s="1406">
        <v>51036.252</v>
      </c>
      <c r="E540" s="1406">
        <v>53929.347000000002</v>
      </c>
      <c r="F540" s="1406"/>
      <c r="G540" s="1406">
        <v>37019.913999999997</v>
      </c>
      <c r="H540" s="1406">
        <v>38832</v>
      </c>
      <c r="I540" s="1406">
        <v>47346</v>
      </c>
      <c r="J540" s="1406">
        <v>79691.914999999994</v>
      </c>
      <c r="K540" s="1406">
        <v>51036.252</v>
      </c>
      <c r="L540" s="1406">
        <v>53929.347000000002</v>
      </c>
    </row>
    <row r="541" spans="1:12" ht="26.25">
      <c r="A541" s="1700" t="s">
        <v>1877</v>
      </c>
      <c r="B541" s="1406">
        <v>0</v>
      </c>
      <c r="C541" s="1406">
        <v>87</v>
      </c>
      <c r="D541" s="1406">
        <v>0</v>
      </c>
      <c r="E541" s="1488">
        <v>205.17599999999999</v>
      </c>
      <c r="F541" s="1406"/>
      <c r="G541" s="1406">
        <v>0</v>
      </c>
      <c r="H541" s="1489">
        <v>193</v>
      </c>
      <c r="I541" s="1489">
        <v>914</v>
      </c>
      <c r="J541" s="1406">
        <v>87</v>
      </c>
      <c r="K541" s="1406">
        <v>0</v>
      </c>
      <c r="L541" s="1488">
        <v>205.17599999999999</v>
      </c>
    </row>
    <row r="542" spans="1:12">
      <c r="A542" s="1451" t="s">
        <v>725</v>
      </c>
      <c r="B542" s="1701"/>
      <c r="C542" s="1701"/>
      <c r="D542" s="1701"/>
      <c r="E542" s="1701"/>
      <c r="F542" s="1476"/>
      <c r="G542" s="1464"/>
      <c r="H542" s="1464"/>
      <c r="I542" s="1464"/>
      <c r="J542" s="1464"/>
      <c r="K542" s="1464"/>
      <c r="L542" s="1464"/>
    </row>
    <row r="543" spans="1:12">
      <c r="A543" s="1528" t="s">
        <v>1787</v>
      </c>
      <c r="B543" s="1476"/>
      <c r="C543" s="1476"/>
      <c r="D543" s="1476"/>
      <c r="E543" s="1476"/>
      <c r="F543" s="1476"/>
      <c r="G543" s="1465"/>
      <c r="H543" s="1465"/>
      <c r="I543" s="1465"/>
      <c r="J543" s="1465"/>
      <c r="K543" s="1465"/>
      <c r="L543" s="1465"/>
    </row>
    <row r="544" spans="1:12">
      <c r="A544" s="1394"/>
      <c r="B544" s="1398"/>
      <c r="C544" s="1398"/>
      <c r="D544" s="1415"/>
      <c r="E544" s="1398"/>
      <c r="F544" s="1398"/>
      <c r="G544" s="1379"/>
      <c r="H544" s="1386"/>
      <c r="I544" s="1379"/>
      <c r="J544" s="1379"/>
      <c r="K544" s="1386"/>
      <c r="L544" s="1379"/>
    </row>
    <row r="545" spans="1:12" ht="15" customHeight="1">
      <c r="A545" s="1422" t="s">
        <v>1879</v>
      </c>
      <c r="B545" s="1423"/>
      <c r="C545" s="1423"/>
      <c r="D545" s="1424"/>
      <c r="E545" s="1423"/>
      <c r="F545" s="1423"/>
      <c r="G545" s="1703"/>
      <c r="H545" s="1702"/>
      <c r="I545" s="1703"/>
      <c r="J545" s="1703"/>
      <c r="K545" s="1702"/>
      <c r="L545" s="1703"/>
    </row>
    <row r="546" spans="1:12">
      <c r="A546" s="1425" t="s">
        <v>431</v>
      </c>
      <c r="B546" s="1426"/>
      <c r="C546" s="1426"/>
      <c r="D546" s="1427"/>
      <c r="E546" s="1426"/>
      <c r="F546" s="1428"/>
      <c r="G546" s="1584"/>
      <c r="H546" s="1583"/>
      <c r="I546" s="1584"/>
      <c r="J546" s="1584"/>
      <c r="K546" s="1583"/>
      <c r="L546" s="1584"/>
    </row>
    <row r="547" spans="1:12">
      <c r="A547" s="1511" t="s">
        <v>82</v>
      </c>
      <c r="B547" s="1535">
        <v>2005</v>
      </c>
      <c r="C547" s="1535">
        <v>2008</v>
      </c>
      <c r="D547" s="1512">
        <v>2009</v>
      </c>
      <c r="E547" s="1512">
        <v>2010</v>
      </c>
      <c r="F547" s="1432"/>
      <c r="G547" s="1535">
        <v>2005</v>
      </c>
      <c r="H547" s="1535">
        <v>2006</v>
      </c>
      <c r="I547" s="1535">
        <v>2007</v>
      </c>
      <c r="J547" s="1535">
        <v>2008</v>
      </c>
      <c r="K547" s="1512">
        <v>2009</v>
      </c>
      <c r="L547" s="1512">
        <v>2010</v>
      </c>
    </row>
    <row r="548" spans="1:12">
      <c r="A548" s="1698" t="s">
        <v>1785</v>
      </c>
      <c r="B548" s="1464">
        <v>163206.21599999999</v>
      </c>
      <c r="C548" s="1464">
        <v>131842.302</v>
      </c>
      <c r="D548" s="1464">
        <v>91690.708000000013</v>
      </c>
      <c r="E548" s="1464">
        <v>115900.50900000001</v>
      </c>
      <c r="F548" s="1465"/>
      <c r="G548" s="1464">
        <v>163206.21599999999</v>
      </c>
      <c r="H548" s="1464">
        <v>94308</v>
      </c>
      <c r="I548" s="1464">
        <v>130883</v>
      </c>
      <c r="J548" s="1464">
        <v>131842.302</v>
      </c>
      <c r="K548" s="1464">
        <v>91690.708000000013</v>
      </c>
      <c r="L548" s="1464">
        <v>115900.50900000001</v>
      </c>
    </row>
    <row r="549" spans="1:12" ht="15" customHeight="1">
      <c r="A549" s="1699" t="s">
        <v>228</v>
      </c>
      <c r="B549" s="1406">
        <v>37678.553</v>
      </c>
      <c r="C549" s="1406">
        <v>40854.525999999998</v>
      </c>
      <c r="D549" s="1406">
        <v>32854.101000000002</v>
      </c>
      <c r="E549" s="1406">
        <v>20673.280999999999</v>
      </c>
      <c r="F549" s="1406"/>
      <c r="G549" s="1406">
        <v>37678.553</v>
      </c>
      <c r="H549" s="1406">
        <v>43388</v>
      </c>
      <c r="I549" s="1406">
        <v>47134</v>
      </c>
      <c r="J549" s="1406">
        <v>40854.525999999998</v>
      </c>
      <c r="K549" s="1406">
        <v>32854.101000000002</v>
      </c>
      <c r="L549" s="1406">
        <v>20673.280999999999</v>
      </c>
    </row>
    <row r="550" spans="1:12">
      <c r="A550" s="1699" t="s">
        <v>1874</v>
      </c>
      <c r="B550" s="1406">
        <v>45011.561000000002</v>
      </c>
      <c r="C550" s="1406">
        <v>55238.173000000003</v>
      </c>
      <c r="D550" s="1406">
        <v>18964.870999999999</v>
      </c>
      <c r="E550" s="1406">
        <v>64976.737000000001</v>
      </c>
      <c r="F550" s="1406"/>
      <c r="G550" s="1406">
        <v>45011.561000000002</v>
      </c>
      <c r="H550" s="1406">
        <v>29816</v>
      </c>
      <c r="I550" s="1406">
        <v>55903</v>
      </c>
      <c r="J550" s="1406">
        <v>55238.173000000003</v>
      </c>
      <c r="K550" s="1406">
        <v>18964.870999999999</v>
      </c>
      <c r="L550" s="1406">
        <v>64976.737000000001</v>
      </c>
    </row>
    <row r="551" spans="1:12" ht="26.25">
      <c r="A551" s="1699" t="s">
        <v>1875</v>
      </c>
      <c r="B551" s="1406">
        <v>27766.47</v>
      </c>
      <c r="C551" s="1406">
        <v>3521.31</v>
      </c>
      <c r="D551" s="1406">
        <v>9655.2260000000006</v>
      </c>
      <c r="E551" s="1406">
        <v>1106.066</v>
      </c>
      <c r="F551" s="1406"/>
      <c r="G551" s="1406">
        <v>27766.47</v>
      </c>
      <c r="H551" s="1406">
        <v>755</v>
      </c>
      <c r="I551" s="1406">
        <v>4288</v>
      </c>
      <c r="J551" s="1406">
        <v>3521.31</v>
      </c>
      <c r="K551" s="1406">
        <v>9655.2260000000006</v>
      </c>
      <c r="L551" s="1406">
        <v>1106.066</v>
      </c>
    </row>
    <row r="552" spans="1:12" ht="26.25">
      <c r="A552" s="1699" t="s">
        <v>231</v>
      </c>
      <c r="B552" s="1406">
        <v>50854.677000000003</v>
      </c>
      <c r="C552" s="1406">
        <v>31853.105</v>
      </c>
      <c r="D552" s="1406">
        <v>29003.865000000002</v>
      </c>
      <c r="E552" s="1406">
        <v>28415.857</v>
      </c>
      <c r="F552" s="1406"/>
      <c r="G552" s="1406">
        <v>50854.677000000003</v>
      </c>
      <c r="H552" s="1406">
        <v>18000</v>
      </c>
      <c r="I552" s="1406">
        <v>22710</v>
      </c>
      <c r="J552" s="1406">
        <v>31853.105</v>
      </c>
      <c r="K552" s="1406">
        <v>29003.865000000002</v>
      </c>
      <c r="L552" s="1406">
        <v>28415.857</v>
      </c>
    </row>
    <row r="553" spans="1:12">
      <c r="A553" s="1699" t="s">
        <v>1876</v>
      </c>
      <c r="B553" s="1406">
        <v>682</v>
      </c>
      <c r="C553" s="1406">
        <v>202.405</v>
      </c>
      <c r="D553" s="1406">
        <v>948.39800000000002</v>
      </c>
      <c r="E553" s="1406">
        <v>630.31700000000001</v>
      </c>
      <c r="F553" s="1406"/>
      <c r="G553" s="1406">
        <v>682</v>
      </c>
      <c r="H553" s="1704">
        <v>1335</v>
      </c>
      <c r="I553" s="1406">
        <v>474</v>
      </c>
      <c r="J553" s="1406">
        <v>202.405</v>
      </c>
      <c r="K553" s="1406">
        <v>948.39800000000002</v>
      </c>
      <c r="L553" s="1406">
        <v>630.31700000000001</v>
      </c>
    </row>
    <row r="554" spans="1:12" ht="26.25">
      <c r="A554" s="1700" t="s">
        <v>1877</v>
      </c>
      <c r="B554" s="1406">
        <v>1212.9549999999999</v>
      </c>
      <c r="C554" s="1406">
        <v>172.78299999999999</v>
      </c>
      <c r="D554" s="1406">
        <v>264.24700000000001</v>
      </c>
      <c r="E554" s="1488">
        <v>98.251000000000005</v>
      </c>
      <c r="F554" s="1406"/>
      <c r="G554" s="1488">
        <v>1212.9549999999999</v>
      </c>
      <c r="H554" s="1705">
        <v>1014</v>
      </c>
      <c r="I554" s="1705">
        <v>374</v>
      </c>
      <c r="J554" s="1488">
        <v>172.78299999999999</v>
      </c>
      <c r="K554" s="1488">
        <v>264.24700000000001</v>
      </c>
      <c r="L554" s="1488">
        <v>98.251000000000005</v>
      </c>
    </row>
    <row r="555" spans="1:12">
      <c r="A555" s="1451" t="s">
        <v>725</v>
      </c>
      <c r="B555" s="1452"/>
      <c r="C555" s="1452"/>
      <c r="D555" s="1453"/>
      <c r="E555" s="1452"/>
      <c r="F555" s="1428"/>
      <c r="H555" s="1394"/>
    </row>
    <row r="556" spans="1:12">
      <c r="A556" s="1528" t="s">
        <v>1787</v>
      </c>
      <c r="B556" s="1428"/>
      <c r="C556" s="1428"/>
      <c r="D556" s="1477"/>
      <c r="E556" s="1428"/>
      <c r="F556" s="1428"/>
      <c r="H556" s="1394"/>
    </row>
    <row r="557" spans="1:12">
      <c r="H557" s="1394"/>
    </row>
    <row r="558" spans="1:12">
      <c r="A558" s="1422" t="s">
        <v>1880</v>
      </c>
      <c r="H558" s="1394"/>
    </row>
    <row r="559" spans="1:12">
      <c r="A559" s="1422"/>
      <c r="G559" s="1471"/>
      <c r="H559" s="1471"/>
      <c r="I559" s="1471"/>
      <c r="J559" s="1471"/>
    </row>
    <row r="560" spans="1:12">
      <c r="H560" s="1394"/>
    </row>
    <row r="561" spans="1:8">
      <c r="H561" s="1394"/>
    </row>
    <row r="562" spans="1:8">
      <c r="G562" s="1369" t="s">
        <v>226</v>
      </c>
      <c r="H562" s="1394"/>
    </row>
    <row r="563" spans="1:8">
      <c r="G563" s="1369" t="s">
        <v>224</v>
      </c>
      <c r="H563" s="1394"/>
    </row>
    <row r="564" spans="1:8">
      <c r="G564" s="1369" t="s">
        <v>1881</v>
      </c>
      <c r="H564" s="1394"/>
    </row>
    <row r="565" spans="1:8">
      <c r="H565" s="1394"/>
    </row>
    <row r="566" spans="1:8">
      <c r="H566" s="1394"/>
    </row>
    <row r="567" spans="1:8">
      <c r="H567" s="1394"/>
    </row>
    <row r="568" spans="1:8">
      <c r="H568" s="1394"/>
    </row>
    <row r="570" spans="1:8">
      <c r="H570" s="1422"/>
    </row>
    <row r="571" spans="1:8">
      <c r="H571" s="1422"/>
    </row>
    <row r="572" spans="1:8">
      <c r="H572" s="1422"/>
    </row>
    <row r="573" spans="1:8">
      <c r="H573" s="1422"/>
    </row>
    <row r="574" spans="1:8">
      <c r="A574" s="1422" t="s">
        <v>1882</v>
      </c>
      <c r="B574" s="1423"/>
      <c r="C574" s="1423"/>
      <c r="D574" s="1424"/>
      <c r="E574" s="1423"/>
      <c r="F574" s="1423"/>
    </row>
    <row r="575" spans="1:8">
      <c r="A575" s="1425" t="s">
        <v>1883</v>
      </c>
      <c r="B575" s="1426"/>
      <c r="C575" s="1426"/>
      <c r="D575" s="1427"/>
      <c r="E575" s="1426"/>
      <c r="F575" s="1428"/>
    </row>
    <row r="576" spans="1:8">
      <c r="A576" s="1511" t="s">
        <v>1884</v>
      </c>
      <c r="B576" s="1512">
        <v>2005</v>
      </c>
      <c r="C576" s="1535">
        <v>2008</v>
      </c>
      <c r="D576" s="1512">
        <v>2009</v>
      </c>
      <c r="E576" s="1512">
        <v>2010</v>
      </c>
      <c r="F576" s="1621"/>
    </row>
    <row r="577" spans="1:8">
      <c r="A577" s="1706" t="s">
        <v>226</v>
      </c>
      <c r="B577" s="1379"/>
      <c r="C577" s="1386"/>
      <c r="D577" s="1406"/>
      <c r="E577" s="1369"/>
      <c r="F577" s="1369"/>
    </row>
    <row r="578" spans="1:8">
      <c r="A578" s="1378" t="s">
        <v>296</v>
      </c>
      <c r="B578" s="1492">
        <v>85896.501000000004</v>
      </c>
      <c r="C578" s="1492">
        <v>20892.396000000001</v>
      </c>
      <c r="D578" s="1492">
        <v>18689.701000000001</v>
      </c>
      <c r="E578" s="1492">
        <v>24707.22</v>
      </c>
      <c r="F578" s="1492"/>
    </row>
    <row r="579" spans="1:8">
      <c r="A579" s="1378" t="s">
        <v>266</v>
      </c>
      <c r="B579" s="1492">
        <v>61319.928</v>
      </c>
      <c r="C579" s="1492">
        <v>54407.947999999997</v>
      </c>
      <c r="D579" s="1492">
        <v>38647.900999999998</v>
      </c>
      <c r="E579" s="1492">
        <v>52727.815000000002</v>
      </c>
      <c r="F579" s="1492"/>
    </row>
    <row r="580" spans="1:8">
      <c r="A580" s="1706" t="s">
        <v>224</v>
      </c>
      <c r="B580" s="1492"/>
      <c r="C580" s="1492"/>
      <c r="D580" s="1492"/>
      <c r="E580" s="1492"/>
      <c r="F580" s="1492"/>
    </row>
    <row r="581" spans="1:8">
      <c r="A581" s="1378" t="s">
        <v>296</v>
      </c>
      <c r="B581" s="1492">
        <v>18804.679</v>
      </c>
      <c r="C581" s="1492">
        <v>20360.712</v>
      </c>
      <c r="D581" s="1492">
        <v>19137.544000000002</v>
      </c>
      <c r="E581" s="1492">
        <v>18934.870999999999</v>
      </c>
      <c r="F581" s="1492"/>
    </row>
    <row r="582" spans="1:8">
      <c r="A582" s="1378" t="s">
        <v>266</v>
      </c>
      <c r="B582" s="1492">
        <v>37019.913999999997</v>
      </c>
      <c r="C582" s="1492">
        <v>79691.914999999994</v>
      </c>
      <c r="D582" s="1492">
        <v>51036.252</v>
      </c>
      <c r="E582" s="1492">
        <v>53929.347000000002</v>
      </c>
      <c r="F582" s="1492"/>
      <c r="G582" s="1707"/>
    </row>
    <row r="583" spans="1:8">
      <c r="A583" s="1706" t="s">
        <v>1881</v>
      </c>
      <c r="B583" s="1492"/>
      <c r="C583" s="1492"/>
      <c r="D583" s="1492"/>
      <c r="E583" s="1492"/>
      <c r="F583" s="1492"/>
      <c r="G583" s="1707"/>
    </row>
    <row r="584" spans="1:8">
      <c r="A584" s="1378" t="s">
        <v>296</v>
      </c>
      <c r="B584" s="1492">
        <v>310.38</v>
      </c>
      <c r="C584" s="1492">
        <v>187.97</v>
      </c>
      <c r="D584" s="1492">
        <v>102.63</v>
      </c>
      <c r="E584" s="1492">
        <v>300.24700000000001</v>
      </c>
      <c r="F584" s="1492"/>
      <c r="G584" s="1707"/>
    </row>
    <row r="585" spans="1:8">
      <c r="A585" s="1378" t="s">
        <v>266</v>
      </c>
      <c r="B585" s="1497">
        <v>682</v>
      </c>
      <c r="C585" s="1497">
        <v>202.405</v>
      </c>
      <c r="D585" s="1497">
        <v>948.39800000000002</v>
      </c>
      <c r="E585" s="1497">
        <v>630.31700000000001</v>
      </c>
      <c r="F585" s="1492"/>
      <c r="G585" s="1707"/>
    </row>
    <row r="586" spans="1:8">
      <c r="A586" s="1451" t="s">
        <v>725</v>
      </c>
      <c r="B586" s="1452"/>
      <c r="C586" s="1452"/>
      <c r="D586" s="1453"/>
      <c r="H586" s="1707"/>
    </row>
    <row r="587" spans="1:8">
      <c r="B587" s="1369"/>
      <c r="C587" s="1369"/>
      <c r="D587" s="1369"/>
      <c r="E587" s="1369"/>
      <c r="F587" s="1369"/>
      <c r="H587" s="1707"/>
    </row>
    <row r="588" spans="1:8">
      <c r="A588" s="1639" t="s">
        <v>1885</v>
      </c>
      <c r="B588" s="1606"/>
      <c r="C588" s="1606"/>
      <c r="D588" s="1606"/>
      <c r="E588" s="1606"/>
      <c r="F588" s="1605"/>
      <c r="H588" s="1707"/>
    </row>
    <row r="589" spans="1:8" ht="25.5">
      <c r="A589" s="1511" t="s">
        <v>82</v>
      </c>
      <c r="B589" s="1459" t="s">
        <v>10</v>
      </c>
      <c r="C589" s="1459" t="s">
        <v>11</v>
      </c>
      <c r="D589" s="1459" t="s">
        <v>12</v>
      </c>
      <c r="E589" s="1459" t="s">
        <v>14</v>
      </c>
      <c r="F589" s="1708"/>
      <c r="H589" s="1707"/>
    </row>
    <row r="590" spans="1:8">
      <c r="A590" s="1709" t="s">
        <v>1886</v>
      </c>
      <c r="B590" s="1710"/>
      <c r="C590" s="1711"/>
      <c r="D590" s="1711"/>
      <c r="E590" s="1711"/>
      <c r="F590" s="1605"/>
      <c r="H590" s="1707"/>
    </row>
    <row r="591" spans="1:8">
      <c r="A591" s="1434" t="s">
        <v>1887</v>
      </c>
      <c r="B591" s="1406">
        <v>365</v>
      </c>
      <c r="C591" s="1406">
        <v>106352</v>
      </c>
      <c r="D591" s="1406">
        <v>1234</v>
      </c>
      <c r="E591" s="1406">
        <f>SUM(B591:D591)</f>
        <v>107951</v>
      </c>
      <c r="F591" s="1406"/>
      <c r="H591" s="1707"/>
    </row>
    <row r="592" spans="1:8">
      <c r="A592" s="1434" t="s">
        <v>1888</v>
      </c>
      <c r="B592" s="1406">
        <v>40</v>
      </c>
      <c r="C592" s="1406">
        <v>2065</v>
      </c>
      <c r="D592" s="1406">
        <v>286</v>
      </c>
      <c r="E592" s="1406">
        <f>SUM(B592:D592)</f>
        <v>2391</v>
      </c>
      <c r="F592" s="1406"/>
    </row>
    <row r="593" spans="1:13">
      <c r="A593" s="1712" t="s">
        <v>1889</v>
      </c>
      <c r="B593" s="1406"/>
      <c r="C593" s="1406"/>
      <c r="D593" s="1406"/>
      <c r="E593" s="1406"/>
      <c r="F593" s="1406"/>
    </row>
    <row r="594" spans="1:13">
      <c r="A594" s="1434" t="s">
        <v>1887</v>
      </c>
      <c r="B594" s="1406">
        <v>0</v>
      </c>
      <c r="C594" s="1406">
        <v>6116</v>
      </c>
      <c r="D594" s="1406">
        <v>142</v>
      </c>
      <c r="E594" s="1406">
        <f>SUM(B594:D594)</f>
        <v>6258</v>
      </c>
      <c r="F594" s="1406"/>
    </row>
    <row r="595" spans="1:13">
      <c r="A595" s="1434" t="s">
        <v>1888</v>
      </c>
      <c r="B595" s="1406">
        <v>14</v>
      </c>
      <c r="C595" s="1406">
        <v>27741</v>
      </c>
      <c r="D595" s="1406">
        <v>300</v>
      </c>
      <c r="E595" s="1406">
        <f>SUM(B595:D595)</f>
        <v>28055</v>
      </c>
      <c r="F595" s="1406"/>
    </row>
    <row r="596" spans="1:13">
      <c r="A596" s="1623" t="s">
        <v>1890</v>
      </c>
      <c r="B596" s="1406"/>
      <c r="C596" s="1406"/>
      <c r="D596" s="1406"/>
      <c r="E596" s="1406"/>
      <c r="F596" s="1406"/>
    </row>
    <row r="597" spans="1:13">
      <c r="A597" s="1434" t="s">
        <v>1887</v>
      </c>
      <c r="B597" s="1406">
        <v>48</v>
      </c>
      <c r="C597" s="1406">
        <v>10771</v>
      </c>
      <c r="D597" s="1406">
        <v>259</v>
      </c>
      <c r="E597" s="1406">
        <f>SUM(B597:D597)</f>
        <v>11078</v>
      </c>
      <c r="F597" s="1406"/>
      <c r="H597" s="1707"/>
    </row>
    <row r="598" spans="1:13">
      <c r="A598" s="1434" t="s">
        <v>1888</v>
      </c>
      <c r="B598" s="1406">
        <v>0</v>
      </c>
      <c r="C598" s="1406">
        <v>1453</v>
      </c>
      <c r="D598" s="1406">
        <v>6</v>
      </c>
      <c r="E598" s="1406">
        <f>SUM(B598:D598)</f>
        <v>1459</v>
      </c>
      <c r="F598" s="1406"/>
      <c r="H598" s="1707"/>
    </row>
    <row r="599" spans="1:13">
      <c r="A599" s="1536" t="s">
        <v>1891</v>
      </c>
      <c r="B599" s="1406"/>
      <c r="C599" s="1406"/>
      <c r="D599" s="1406"/>
      <c r="E599" s="1406"/>
      <c r="F599" s="1406"/>
      <c r="H599" s="1707"/>
    </row>
    <row r="600" spans="1:13">
      <c r="A600" s="1434" t="s">
        <v>1451</v>
      </c>
      <c r="B600" s="1406">
        <v>106</v>
      </c>
      <c r="C600" s="1406">
        <v>9222</v>
      </c>
      <c r="D600" s="1406">
        <v>1945</v>
      </c>
      <c r="E600" s="1406">
        <f>SUM(B600:D600)</f>
        <v>11273</v>
      </c>
      <c r="F600" s="1406"/>
      <c r="H600" s="1707"/>
    </row>
    <row r="601" spans="1:13">
      <c r="A601" s="1434" t="s">
        <v>1888</v>
      </c>
      <c r="B601" s="1406">
        <v>70</v>
      </c>
      <c r="C601" s="1406">
        <v>44048</v>
      </c>
      <c r="D601" s="1406">
        <v>188</v>
      </c>
      <c r="E601" s="1406">
        <f>SUM(B601:D601)</f>
        <v>44306</v>
      </c>
      <c r="F601" s="1406"/>
      <c r="H601" s="1707"/>
    </row>
    <row r="602" spans="1:13">
      <c r="A602" s="1536" t="s">
        <v>1892</v>
      </c>
      <c r="B602" s="1406">
        <v>10315</v>
      </c>
      <c r="C602" s="1406">
        <v>70908</v>
      </c>
      <c r="D602" s="1406">
        <v>73230</v>
      </c>
      <c r="E602" s="1406">
        <f>SUM(B602:D602)</f>
        <v>154453</v>
      </c>
      <c r="F602" s="1406"/>
      <c r="H602" s="1707"/>
    </row>
    <row r="603" spans="1:13">
      <c r="A603" s="1536" t="s">
        <v>1893</v>
      </c>
      <c r="B603" s="1406">
        <v>10316</v>
      </c>
      <c r="C603" s="1406">
        <v>0</v>
      </c>
      <c r="D603" s="1406">
        <v>0</v>
      </c>
      <c r="E603" s="1406">
        <f>SUM(B603:D603)</f>
        <v>10316</v>
      </c>
      <c r="F603" s="1406"/>
      <c r="H603" s="1707"/>
    </row>
    <row r="604" spans="1:13">
      <c r="A604" s="1712" t="s">
        <v>29</v>
      </c>
      <c r="B604" s="1406"/>
      <c r="C604" s="1406"/>
      <c r="D604" s="1406"/>
      <c r="E604" s="1406"/>
      <c r="F604" s="1406"/>
      <c r="H604" s="1707"/>
    </row>
    <row r="605" spans="1:13">
      <c r="A605" s="1434" t="s">
        <v>1887</v>
      </c>
      <c r="B605" s="1406">
        <v>0</v>
      </c>
      <c r="C605" s="1406">
        <v>190</v>
      </c>
      <c r="D605" s="1406">
        <v>0</v>
      </c>
      <c r="E605" s="1406">
        <f>SUM(B605:D605)</f>
        <v>190</v>
      </c>
      <c r="F605" s="1406"/>
      <c r="H605" s="1707"/>
      <c r="I605" s="1713"/>
      <c r="J605" s="1713"/>
      <c r="K605" s="1713"/>
      <c r="L605" s="1713"/>
      <c r="M605" s="1713"/>
    </row>
    <row r="606" spans="1:13" s="1713" customFormat="1">
      <c r="A606" s="1434" t="s">
        <v>1888</v>
      </c>
      <c r="B606" s="1406">
        <v>0</v>
      </c>
      <c r="C606" s="1406">
        <v>21</v>
      </c>
      <c r="D606" s="1406">
        <v>0</v>
      </c>
      <c r="E606" s="1406">
        <f>SUM(B606:D606)</f>
        <v>21</v>
      </c>
      <c r="F606" s="1406"/>
    </row>
    <row r="607" spans="1:13" s="1713" customFormat="1">
      <c r="A607" s="1451" t="s">
        <v>1743</v>
      </c>
      <c r="B607" s="1452"/>
      <c r="C607" s="1452"/>
      <c r="D607" s="1453"/>
      <c r="E607" s="1452"/>
      <c r="F607" s="1428"/>
    </row>
    <row r="608" spans="1:13" s="1713" customFormat="1">
      <c r="E608" s="1714"/>
      <c r="F608" s="1714"/>
    </row>
    <row r="609" spans="1:7">
      <c r="A609" s="1393" t="s">
        <v>1894</v>
      </c>
      <c r="B609" s="1423"/>
      <c r="C609" s="1423"/>
      <c r="D609" s="1424"/>
      <c r="E609" s="1423"/>
      <c r="F609" s="1423"/>
      <c r="G609" s="1394"/>
    </row>
    <row r="610" spans="1:7">
      <c r="A610" s="1425" t="s">
        <v>431</v>
      </c>
      <c r="B610" s="1426"/>
      <c r="C610" s="1426"/>
      <c r="D610" s="1427"/>
      <c r="E610" s="1426"/>
      <c r="F610" s="1428"/>
      <c r="G610" s="1394"/>
    </row>
    <row r="611" spans="1:7">
      <c r="A611" s="1511" t="s">
        <v>94</v>
      </c>
      <c r="B611" s="1535">
        <v>2005</v>
      </c>
      <c r="C611" s="1535">
        <v>2008</v>
      </c>
      <c r="D611" s="1512">
        <v>2009</v>
      </c>
      <c r="E611" s="1512">
        <v>2010</v>
      </c>
      <c r="F611" s="1432"/>
    </row>
    <row r="612" spans="1:7">
      <c r="A612" s="1698" t="s">
        <v>1785</v>
      </c>
      <c r="B612" s="1715">
        <v>46509.01</v>
      </c>
      <c r="C612" s="1716">
        <v>42430.6</v>
      </c>
      <c r="D612" s="1715">
        <v>25755.129999999997</v>
      </c>
      <c r="E612" s="1715">
        <v>26718.800000000003</v>
      </c>
      <c r="F612" s="1717"/>
    </row>
    <row r="613" spans="1:7">
      <c r="A613" s="1468" t="s">
        <v>1866</v>
      </c>
      <c r="B613" s="1718">
        <v>5688.71</v>
      </c>
      <c r="C613" s="1719">
        <v>4145</v>
      </c>
      <c r="D613" s="1720">
        <v>4280.33</v>
      </c>
      <c r="E613" s="1720">
        <v>4966.8999999999996</v>
      </c>
      <c r="F613" s="1720"/>
    </row>
    <row r="614" spans="1:7">
      <c r="A614" s="1487" t="s">
        <v>11</v>
      </c>
      <c r="B614" s="1718">
        <v>40820.300000000003</v>
      </c>
      <c r="C614" s="1721">
        <v>38285.599999999999</v>
      </c>
      <c r="D614" s="1722">
        <v>21474.799999999999</v>
      </c>
      <c r="E614" s="1722">
        <v>21751.9</v>
      </c>
      <c r="F614" s="1720"/>
    </row>
    <row r="615" spans="1:7">
      <c r="A615" s="1451" t="s">
        <v>1743</v>
      </c>
      <c r="B615" s="1723"/>
      <c r="C615" s="1723"/>
      <c r="D615" s="1723"/>
      <c r="E615" s="1723"/>
      <c r="F615" s="1724"/>
      <c r="G615" s="1394"/>
    </row>
    <row r="616" spans="1:7">
      <c r="A616" s="1475" t="s">
        <v>1895</v>
      </c>
      <c r="B616" s="1621"/>
      <c r="C616" s="1621"/>
      <c r="D616" s="1520"/>
      <c r="E616" s="1621"/>
      <c r="F616" s="1621"/>
      <c r="G616" s="1394"/>
    </row>
    <row r="617" spans="1:7">
      <c r="A617" s="1475"/>
      <c r="B617" s="1621"/>
      <c r="C617" s="1621"/>
      <c r="D617" s="1520"/>
      <c r="E617" s="1621"/>
      <c r="F617" s="1621"/>
      <c r="G617" s="1394"/>
    </row>
    <row r="618" spans="1:7">
      <c r="A618" s="1422" t="s">
        <v>1896</v>
      </c>
    </row>
    <row r="619" spans="1:7" ht="34.5" customHeight="1">
      <c r="A619" s="1511" t="s">
        <v>94</v>
      </c>
      <c r="B619" s="1725" t="s">
        <v>1897</v>
      </c>
      <c r="C619" s="1726" t="s">
        <v>1898</v>
      </c>
      <c r="D619" s="1725" t="s">
        <v>1899</v>
      </c>
      <c r="E619" s="1726" t="s">
        <v>1900</v>
      </c>
      <c r="F619" s="1727"/>
    </row>
    <row r="620" spans="1:7">
      <c r="A620" s="1561" t="s">
        <v>14</v>
      </c>
      <c r="B620" s="1671">
        <f>B621+B622+B623</f>
        <v>39</v>
      </c>
      <c r="C620" s="1671">
        <f>C621+C622+C623</f>
        <v>24</v>
      </c>
      <c r="D620" s="1728">
        <f>D621+D622+D623</f>
        <v>22</v>
      </c>
      <c r="E620" s="1671">
        <f>E621+E622+E623</f>
        <v>20</v>
      </c>
      <c r="F620" s="1671"/>
    </row>
    <row r="621" spans="1:7">
      <c r="A621" s="1548" t="s">
        <v>10</v>
      </c>
      <c r="B621" s="1514">
        <v>2</v>
      </c>
      <c r="C621" s="1514">
        <v>3</v>
      </c>
      <c r="D621" s="1567">
        <v>10</v>
      </c>
      <c r="E621" s="1514">
        <v>2</v>
      </c>
      <c r="F621" s="1514"/>
    </row>
    <row r="622" spans="1:7">
      <c r="A622" s="1548" t="s">
        <v>11</v>
      </c>
      <c r="B622" s="1514">
        <v>25</v>
      </c>
      <c r="C622" s="1514">
        <v>9</v>
      </c>
      <c r="D622" s="1567">
        <v>7</v>
      </c>
      <c r="E622" s="1514">
        <v>7</v>
      </c>
      <c r="F622" s="1514"/>
    </row>
    <row r="623" spans="1:7">
      <c r="A623" s="1548" t="s">
        <v>12</v>
      </c>
      <c r="B623" s="1729">
        <v>12</v>
      </c>
      <c r="C623" s="1729">
        <v>12</v>
      </c>
      <c r="D623" s="1678">
        <v>5</v>
      </c>
      <c r="E623" s="1729">
        <v>11</v>
      </c>
      <c r="F623" s="1408"/>
    </row>
    <row r="624" spans="1:7">
      <c r="A624" s="1451" t="s">
        <v>1743</v>
      </c>
    </row>
  </sheetData>
  <protectedRanges>
    <protectedRange sqref="E17:F20 E38:F44 E61:F76 D12:F15 D5:F10 D17:D19" name="All"/>
    <protectedRange sqref="H81:H85 H87:H88 B55:C56 B58:C59 B52:C53" name="All_1"/>
    <protectedRange sqref="C183:C184 C189:C190 C186:C187" name="All_2"/>
    <protectedRange sqref="B323:C348" name="all_1_1"/>
    <protectedRange sqref="C613:C614" name="all_3"/>
    <protectedRange sqref="B360:C360 E360:F360 B364 C365:F365 E373:F373 E378:F378 B382:C382" name="all_1_2"/>
    <protectedRange sqref="B356:C359 B361:C363 B366:C381 C364 B365" name="all_1_1_1"/>
    <protectedRange sqref="B502:F507" name="all_1_3_1"/>
    <protectedRange sqref="C87:C88 C81:C85" name="All_1_3_6"/>
    <protectedRange sqref="D87:D88 D81:D85" name="All_1_3_7"/>
    <protectedRange sqref="E87:F88 E81:F85" name="All_1_3_8"/>
    <protectedRange sqref="E113:F115" name="All_1_3_9"/>
    <protectedRange sqref="B523:B528" name="all_6_1_7"/>
    <protectedRange sqref="C523:C528" name="all_6_1_9"/>
    <protectedRange sqref="D523:D528" name="all_6_1_10"/>
    <protectedRange sqref="E523:F528" name="all_6_1_11"/>
    <protectedRange sqref="B536:B541" name="all_6_2_4"/>
    <protectedRange sqref="C536:C541" name="all_6_2_6"/>
    <protectedRange sqref="D535:D539 D541" name="all_6_2_7"/>
    <protectedRange sqref="E536:F541" name="all_6_1_12"/>
    <protectedRange sqref="B549:B554" name="all_6_3_4"/>
    <protectedRange sqref="C549:C554" name="all_6_3_6"/>
    <protectedRange sqref="D549:D554" name="all_6_3_7"/>
    <protectedRange sqref="E549:F554" name="all_6_3_8"/>
    <protectedRange sqref="B599 B602:B603" name="All1_1_1"/>
    <protectedRange sqref="B594:B595 B605:B606 B597:B598 B591:B592 B600:B601" name="all_4_2_4"/>
    <protectedRange sqref="C594:C595 C605:C606 C591:C592 C597:C603" name="all_4_2_5"/>
    <protectedRange sqref="D594:D595 D605:D606 D591:D592 D597:D603" name="all_4_2_6"/>
    <protectedRange sqref="E591:F591" name="all_4_2_7"/>
    <protectedRange sqref="C578:C579 C583 C581" name="all_4_3_1"/>
    <protectedRange sqref="L185:L186 L191:L193 L188:L189" name="All_2_1"/>
    <protectedRange sqref="H390:K392" name="all_4_3"/>
    <protectedRange sqref="G523:G528" name="all_6_1_7_1"/>
    <protectedRange sqref="J523:J528" name="all_6_1_9_1"/>
    <protectedRange sqref="K523:K528" name="all_6_1_10_1"/>
    <protectedRange sqref="L523:L528" name="all_6_1_11_1"/>
    <protectedRange sqref="G536:G541" name="all_6_2_4_1"/>
    <protectedRange sqref="J536:J541" name="all_6_2_6_1"/>
    <protectedRange sqref="K535:K539 K541" name="all_6_2_7_1"/>
    <protectedRange sqref="L536:L541" name="all_6_1_12_1"/>
    <protectedRange sqref="G549:G554" name="all_6_3_4_1"/>
    <protectedRange sqref="J549:J554" name="all_6_3_6_1"/>
    <protectedRange sqref="K549:K554" name="all_6_3_7_1"/>
    <protectedRange sqref="L549:L554" name="all_6_3_8_1"/>
    <protectedRange sqref="C406:C408" name="all_4_1_2"/>
  </protectedRanges>
  <mergeCells count="27">
    <mergeCell ref="A2:E2"/>
    <mergeCell ref="D5:D19"/>
    <mergeCell ref="A39:E39"/>
    <mergeCell ref="A43:E43"/>
    <mergeCell ref="G212:H212"/>
    <mergeCell ref="A213:A214"/>
    <mergeCell ref="B213:C213"/>
    <mergeCell ref="D213:E213"/>
    <mergeCell ref="A273:A274"/>
    <mergeCell ref="B273:C273"/>
    <mergeCell ref="D273:E273"/>
    <mergeCell ref="A233:A234"/>
    <mergeCell ref="B233:C233"/>
    <mergeCell ref="D233:E233"/>
    <mergeCell ref="A253:A254"/>
    <mergeCell ref="B253:C253"/>
    <mergeCell ref="D253:E253"/>
    <mergeCell ref="A317:E317"/>
    <mergeCell ref="B319:C319"/>
    <mergeCell ref="D319:E319"/>
    <mergeCell ref="A518:E518"/>
    <mergeCell ref="A386:E386"/>
    <mergeCell ref="A478:A479"/>
    <mergeCell ref="B478:C478"/>
    <mergeCell ref="D478:E478"/>
    <mergeCell ref="A492:E492"/>
    <mergeCell ref="A499:E499"/>
  </mergeCells>
  <pageMargins left="0.7" right="0.7" top="0.75" bottom="0.56999999999999995" header="0.3" footer="0.3"/>
  <pageSetup paperSize="9" scale="73" orientation="portrait" r:id="rId1"/>
  <headerFooter>
    <oddFooter>&amp;C&amp;P</oddFooter>
  </headerFooter>
  <rowBreaks count="14" manualBreakCount="14">
    <brk id="37" max="16383" man="1"/>
    <brk id="75" max="4" man="1"/>
    <brk id="107" max="4" man="1"/>
    <brk id="152" max="4" man="1"/>
    <brk id="209" max="4" man="1"/>
    <brk id="249" max="4" man="1"/>
    <brk id="298" max="4" man="1"/>
    <brk id="350" max="4" man="1"/>
    <brk id="383" max="4" man="1"/>
    <brk id="417" max="4" man="1"/>
    <brk id="464" max="4" man="1"/>
    <brk id="490" max="4" man="1"/>
    <brk id="514" max="4" man="1"/>
    <brk id="573" max="4" man="1"/>
  </rowBreaks>
  <colBreaks count="1" manualBreakCount="1">
    <brk id="6" max="615" man="1"/>
  </colBreaks>
  <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534"/>
  <sheetViews>
    <sheetView view="pageBreakPreview" zoomScale="90" zoomScaleSheetLayoutView="90" workbookViewId="0">
      <selection activeCell="K12" sqref="K12"/>
    </sheetView>
  </sheetViews>
  <sheetFormatPr defaultColWidth="9.140625" defaultRowHeight="15"/>
  <cols>
    <col min="1" max="1" width="28.140625" style="1734" customWidth="1"/>
    <col min="2" max="2" width="13" style="1737" customWidth="1"/>
    <col min="3" max="3" width="13" style="1738" customWidth="1"/>
    <col min="4" max="4" width="13" style="1737" customWidth="1"/>
    <col min="5" max="5" width="9.85546875" style="1737" customWidth="1"/>
    <col min="6" max="6" width="10" style="1734" customWidth="1"/>
    <col min="7" max="7" width="7.42578125" style="1734" customWidth="1"/>
    <col min="8" max="8" width="9.140625" style="1734"/>
    <col min="9" max="9" width="11.7109375" style="1734" bestFit="1" customWidth="1"/>
    <col min="10" max="10" width="12.42578125" style="1734" customWidth="1"/>
    <col min="11" max="11" width="10" style="1734" customWidth="1"/>
    <col min="12" max="12" width="9.5703125" style="1734" customWidth="1"/>
    <col min="13" max="13" width="11.140625" style="1734" customWidth="1"/>
    <col min="14" max="14" width="12.28515625" style="1734" customWidth="1"/>
    <col min="15" max="15" width="13.7109375" style="1734" customWidth="1"/>
    <col min="16" max="16" width="12.85546875" style="1734" customWidth="1"/>
    <col min="17" max="16384" width="9.140625" style="1734"/>
  </cols>
  <sheetData>
    <row r="1" spans="1:6" ht="24.75" customHeight="1">
      <c r="A1" s="1730" t="s">
        <v>1901</v>
      </c>
      <c r="B1" s="1731"/>
      <c r="C1" s="1732"/>
      <c r="D1" s="1731"/>
      <c r="E1" s="1731"/>
      <c r="F1" s="1733"/>
    </row>
    <row r="2" spans="1:6" ht="408.75" customHeight="1">
      <c r="A2" s="2683" t="s">
        <v>1902</v>
      </c>
      <c r="B2" s="2684"/>
      <c r="C2" s="2684"/>
      <c r="D2" s="2684"/>
      <c r="E2" s="2684"/>
      <c r="F2" s="1735"/>
    </row>
    <row r="3" spans="1:6" ht="29.25" customHeight="1">
      <c r="A3" s="1736" t="s">
        <v>1703</v>
      </c>
    </row>
    <row r="4" spans="1:6" ht="200.25" customHeight="1">
      <c r="A4" s="2685" t="s">
        <v>1903</v>
      </c>
      <c r="B4" s="2686"/>
      <c r="C4" s="2686"/>
      <c r="D4" s="2686"/>
      <c r="E4" s="2686"/>
    </row>
    <row r="5" spans="1:6" ht="15.75" customHeight="1">
      <c r="B5" s="1739"/>
      <c r="C5" s="1740"/>
      <c r="D5" s="1739"/>
      <c r="E5" s="1739"/>
      <c r="F5" s="1741"/>
    </row>
    <row r="6" spans="1:6">
      <c r="A6" s="1742" t="s">
        <v>1904</v>
      </c>
      <c r="B6" s="1743"/>
      <c r="C6" s="1744"/>
      <c r="D6" s="1743"/>
      <c r="E6" s="1743"/>
    </row>
    <row r="7" spans="1:6">
      <c r="A7" s="1745" t="s">
        <v>1905</v>
      </c>
      <c r="B7" s="1746" t="s">
        <v>1906</v>
      </c>
      <c r="C7" s="1747" t="s">
        <v>1907</v>
      </c>
      <c r="D7" s="1746" t="s">
        <v>267</v>
      </c>
    </row>
    <row r="8" spans="1:6">
      <c r="A8" s="1748" t="s">
        <v>14</v>
      </c>
      <c r="B8" s="1749">
        <v>30000.137754300002</v>
      </c>
      <c r="C8" s="1750">
        <v>77700</v>
      </c>
      <c r="D8" s="1751">
        <v>100</v>
      </c>
    </row>
    <row r="9" spans="1:6">
      <c r="A9" s="1752"/>
      <c r="B9" s="1753"/>
      <c r="C9" s="1754"/>
      <c r="D9" s="1755"/>
    </row>
    <row r="10" spans="1:6">
      <c r="A10" s="1752" t="s">
        <v>10</v>
      </c>
      <c r="B10" s="1756">
        <v>26000.11938706</v>
      </c>
      <c r="C10" s="1757">
        <v>67340</v>
      </c>
      <c r="D10" s="1758">
        <v>86.67</v>
      </c>
    </row>
    <row r="11" spans="1:6">
      <c r="A11" s="1752" t="s">
        <v>1908</v>
      </c>
      <c r="B11" s="1756">
        <v>1500.0068877149999</v>
      </c>
      <c r="C11" s="1757">
        <v>3885</v>
      </c>
      <c r="D11" s="1758">
        <v>5</v>
      </c>
    </row>
    <row r="12" spans="1:6">
      <c r="A12" s="1752" t="s">
        <v>1909</v>
      </c>
      <c r="B12" s="1756">
        <v>1000.00459181</v>
      </c>
      <c r="C12" s="1757">
        <v>2590</v>
      </c>
      <c r="D12" s="1758">
        <v>3.33</v>
      </c>
    </row>
    <row r="13" spans="1:6">
      <c r="A13" s="1752" t="s">
        <v>1910</v>
      </c>
      <c r="B13" s="1756">
        <v>650.19603575600001</v>
      </c>
      <c r="C13" s="1757">
        <v>1684</v>
      </c>
      <c r="D13" s="1758">
        <v>2.17</v>
      </c>
    </row>
    <row r="14" spans="1:6">
      <c r="A14" s="1759" t="s">
        <v>1911</v>
      </c>
      <c r="B14" s="1760">
        <v>449.809015235</v>
      </c>
      <c r="C14" s="1761">
        <v>1165</v>
      </c>
      <c r="D14" s="1762">
        <v>1.5</v>
      </c>
    </row>
    <row r="15" spans="1:6">
      <c r="A15" s="1752" t="s">
        <v>1912</v>
      </c>
      <c r="B15" s="1756">
        <v>300.00137754299999</v>
      </c>
      <c r="C15" s="1757">
        <v>777</v>
      </c>
      <c r="D15" s="1758">
        <v>1</v>
      </c>
    </row>
    <row r="16" spans="1:6">
      <c r="A16" s="1763" t="s">
        <v>1913</v>
      </c>
      <c r="B16" s="1764">
        <v>100.000459181</v>
      </c>
      <c r="C16" s="1765">
        <v>259</v>
      </c>
      <c r="D16" s="1766">
        <v>0.33</v>
      </c>
    </row>
    <row r="17" spans="1:4">
      <c r="A17" s="1767" t="s">
        <v>1914</v>
      </c>
      <c r="B17" s="1756"/>
      <c r="C17" s="1757"/>
      <c r="D17" s="1758"/>
    </row>
    <row r="18" spans="1:4">
      <c r="A18" s="1767" t="s">
        <v>1915</v>
      </c>
      <c r="B18" s="1756"/>
      <c r="C18" s="1757"/>
      <c r="D18" s="1758"/>
    </row>
    <row r="20" spans="1:4">
      <c r="A20" s="1768" t="s">
        <v>1916</v>
      </c>
    </row>
    <row r="21" spans="1:4">
      <c r="A21" s="1768"/>
      <c r="C21" s="1737"/>
    </row>
    <row r="35" spans="1:16" ht="252" customHeight="1">
      <c r="A35" s="1769" t="s">
        <v>1917</v>
      </c>
      <c r="C35" s="1737"/>
    </row>
    <row r="36" spans="1:16" ht="18.75">
      <c r="A36" s="1770" t="s">
        <v>392</v>
      </c>
    </row>
    <row r="37" spans="1:16" ht="213.75" customHeight="1">
      <c r="A37" s="2687" t="s">
        <v>1918</v>
      </c>
      <c r="B37" s="2688"/>
      <c r="C37" s="2688"/>
      <c r="D37" s="2688"/>
      <c r="E37" s="2688"/>
    </row>
    <row r="38" spans="1:16">
      <c r="A38" s="1771" t="s">
        <v>1919</v>
      </c>
      <c r="B38" s="1605"/>
      <c r="C38" s="1708"/>
      <c r="D38" s="1605"/>
    </row>
    <row r="39" spans="1:16">
      <c r="A39" s="2682" t="s">
        <v>1920</v>
      </c>
      <c r="B39" s="2689"/>
      <c r="C39" s="2689"/>
      <c r="D39" s="2689"/>
    </row>
    <row r="40" spans="1:16" ht="15" customHeight="1">
      <c r="H40" s="2690" t="s">
        <v>1921</v>
      </c>
      <c r="I40" s="2678" t="s">
        <v>1922</v>
      </c>
      <c r="J40" s="2678" t="s">
        <v>1923</v>
      </c>
      <c r="K40" s="2678" t="s">
        <v>1924</v>
      </c>
      <c r="L40" s="2678" t="s">
        <v>1925</v>
      </c>
      <c r="M40" s="2678" t="s">
        <v>1926</v>
      </c>
      <c r="N40" s="2678" t="s">
        <v>1927</v>
      </c>
      <c r="O40" s="2678" t="s">
        <v>1928</v>
      </c>
      <c r="P40" s="2678" t="s">
        <v>1929</v>
      </c>
    </row>
    <row r="41" spans="1:16" ht="15" customHeight="1">
      <c r="H41" s="2691"/>
      <c r="I41" s="2679"/>
      <c r="J41" s="2679"/>
      <c r="K41" s="2679"/>
      <c r="L41" s="2679"/>
      <c r="M41" s="2679"/>
      <c r="N41" s="2679"/>
      <c r="O41" s="2679"/>
      <c r="P41" s="2679"/>
    </row>
    <row r="42" spans="1:16">
      <c r="H42" s="2692"/>
      <c r="I42" s="2680"/>
      <c r="J42" s="2680"/>
      <c r="K42" s="2680"/>
      <c r="L42" s="2680"/>
      <c r="M42" s="2680"/>
      <c r="N42" s="2680"/>
      <c r="O42" s="2680"/>
      <c r="P42" s="2680"/>
    </row>
    <row r="43" spans="1:16">
      <c r="H43" s="1772" t="s">
        <v>676</v>
      </c>
      <c r="I43" s="1773">
        <v>14.32</v>
      </c>
      <c r="J43" s="1774">
        <v>24.259758064516127</v>
      </c>
      <c r="K43" s="1774">
        <v>12.749963535444046</v>
      </c>
      <c r="L43" s="1774">
        <v>24.755878136200717</v>
      </c>
      <c r="M43" s="1774">
        <v>11.295430107526881</v>
      </c>
      <c r="N43" s="1774">
        <v>25.234946236559143</v>
      </c>
      <c r="O43" s="1773">
        <v>16.266645161290324</v>
      </c>
      <c r="P43" s="1774">
        <v>22.821048387096777</v>
      </c>
    </row>
    <row r="44" spans="1:16">
      <c r="H44" s="1772" t="s">
        <v>677</v>
      </c>
      <c r="I44" s="1773">
        <v>15.995443121693125</v>
      </c>
      <c r="J44" s="1774">
        <v>27.336832010582015</v>
      </c>
      <c r="K44" s="1774">
        <v>15.43459959215167</v>
      </c>
      <c r="L44" s="1774">
        <v>27.713095238095232</v>
      </c>
      <c r="M44" s="1774">
        <v>14.006369047619048</v>
      </c>
      <c r="N44" s="1774">
        <v>28.58369047619048</v>
      </c>
      <c r="O44" s="1773">
        <v>17.350982142857141</v>
      </c>
      <c r="P44" s="1774">
        <v>25.580535714285716</v>
      </c>
    </row>
    <row r="45" spans="1:16">
      <c r="H45" s="1772" t="s">
        <v>678</v>
      </c>
      <c r="I45" s="1773">
        <v>18.636532258064516</v>
      </c>
      <c r="J45" s="1774">
        <v>30.116935483870972</v>
      </c>
      <c r="K45" s="1774">
        <v>18.436081055854242</v>
      </c>
      <c r="L45" s="1774">
        <v>32.886584229390678</v>
      </c>
      <c r="M45" s="1774">
        <v>16.801989247311827</v>
      </c>
      <c r="N45" s="1774">
        <v>32.90478494623656</v>
      </c>
      <c r="O45" s="1773">
        <v>19.727548387096778</v>
      </c>
      <c r="P45" s="1774">
        <v>28.205003225806454</v>
      </c>
    </row>
    <row r="46" spans="1:16">
      <c r="H46" s="1772" t="s">
        <v>679</v>
      </c>
      <c r="I46" s="1773">
        <v>22.661000000000005</v>
      </c>
      <c r="J46" s="1774">
        <v>34.271250000000002</v>
      </c>
      <c r="K46" s="1774">
        <v>22.578935956790119</v>
      </c>
      <c r="L46" s="1774">
        <v>36.758851851851851</v>
      </c>
      <c r="M46" s="1774">
        <v>21.530833333333334</v>
      </c>
      <c r="N46" s="1774">
        <v>36.980333333333334</v>
      </c>
      <c r="O46" s="1773">
        <v>23.338270833333333</v>
      </c>
      <c r="P46" s="1774">
        <v>32.077562499999999</v>
      </c>
    </row>
    <row r="47" spans="1:16">
      <c r="H47" s="1772" t="s">
        <v>585</v>
      </c>
      <c r="I47" s="1773">
        <v>25.474274193548386</v>
      </c>
      <c r="J47" s="1774">
        <v>38.282419354838716</v>
      </c>
      <c r="K47" s="1774">
        <v>26.405256869772998</v>
      </c>
      <c r="L47" s="1774">
        <v>41.05261648745519</v>
      </c>
      <c r="M47" s="1774">
        <v>25.312741935483871</v>
      </c>
      <c r="N47" s="1774">
        <v>41.068010752688174</v>
      </c>
      <c r="O47" s="1773">
        <v>26.227773081201338</v>
      </c>
      <c r="P47" s="1774">
        <v>36.296640155728589</v>
      </c>
    </row>
    <row r="48" spans="1:16">
      <c r="H48" s="1772" t="s">
        <v>680</v>
      </c>
      <c r="I48" s="1773">
        <v>28.967554263565894</v>
      </c>
      <c r="J48" s="1774">
        <v>40.717155038759685</v>
      </c>
      <c r="K48" s="1774">
        <v>29.418882187196559</v>
      </c>
      <c r="L48" s="1774">
        <v>43.312987654320999</v>
      </c>
      <c r="M48" s="1774">
        <v>28.4120925925926</v>
      </c>
      <c r="N48" s="1774">
        <v>43.49151282051281</v>
      </c>
      <c r="O48" s="1773">
        <v>30.007375000000007</v>
      </c>
      <c r="P48" s="1774">
        <v>37.957361111111112</v>
      </c>
    </row>
    <row r="49" spans="1:16">
      <c r="H49" s="1772" t="s">
        <v>681</v>
      </c>
      <c r="I49" s="1773">
        <v>31.130322580645164</v>
      </c>
      <c r="J49" s="1774">
        <v>42.323790322580649</v>
      </c>
      <c r="K49" s="1774">
        <v>30.938547361608919</v>
      </c>
      <c r="L49" s="1774">
        <v>43.933010752688169</v>
      </c>
      <c r="M49" s="1774">
        <v>30.716034408602155</v>
      </c>
      <c r="N49" s="1774">
        <v>44.37190967741936</v>
      </c>
      <c r="O49" s="1773">
        <v>30.988709677419354</v>
      </c>
      <c r="P49" s="1774">
        <v>39.581129032258069</v>
      </c>
    </row>
    <row r="50" spans="1:16">
      <c r="H50" s="1772" t="s">
        <v>682</v>
      </c>
      <c r="I50" s="1773">
        <v>30.823467741935481</v>
      </c>
      <c r="J50" s="1774">
        <v>43.725725806451614</v>
      </c>
      <c r="K50" s="1774">
        <v>31.315805207088811</v>
      </c>
      <c r="L50" s="1774">
        <v>43.665268817204307</v>
      </c>
      <c r="M50" s="1774">
        <v>29.955806451612901</v>
      </c>
      <c r="N50" s="1774">
        <v>44.616182795698926</v>
      </c>
      <c r="O50" s="1773">
        <v>31.937177419354843</v>
      </c>
      <c r="P50" s="1774">
        <v>41.038467741935484</v>
      </c>
    </row>
    <row r="51" spans="1:16">
      <c r="H51" s="1772" t="s">
        <v>683</v>
      </c>
      <c r="I51" s="1773">
        <v>27.449666666666673</v>
      </c>
      <c r="J51" s="1774">
        <v>40.683416666666666</v>
      </c>
      <c r="K51" s="1774">
        <v>28.216119047619046</v>
      </c>
      <c r="L51" s="1774">
        <v>41.536156084656085</v>
      </c>
      <c r="M51" s="1774">
        <v>26.343277777777782</v>
      </c>
      <c r="N51" s="1774">
        <v>42.05661111111111</v>
      </c>
      <c r="O51" s="1773">
        <v>30.244916666666661</v>
      </c>
      <c r="P51" s="1774">
        <v>38.113416666666666</v>
      </c>
    </row>
    <row r="52" spans="1:16">
      <c r="H52" s="1772" t="s">
        <v>684</v>
      </c>
      <c r="I52" s="1773">
        <v>24.930806451612906</v>
      </c>
      <c r="J52" s="1774">
        <v>35.965000000000003</v>
      </c>
      <c r="K52" s="1774">
        <v>24.44817539650149</v>
      </c>
      <c r="L52" s="1774">
        <v>37.400768755407242</v>
      </c>
      <c r="M52" s="1774">
        <v>23.31881720430108</v>
      </c>
      <c r="N52" s="1774">
        <v>37.732311827956991</v>
      </c>
      <c r="O52" s="1773">
        <v>27.692197580645161</v>
      </c>
      <c r="P52" s="1774">
        <v>34.192016129032254</v>
      </c>
    </row>
    <row r="53" spans="1:16">
      <c r="H53" s="1772" t="s">
        <v>685</v>
      </c>
      <c r="I53" s="1773">
        <v>19.809083333333334</v>
      </c>
      <c r="J53" s="1774">
        <v>30.699499999999997</v>
      </c>
      <c r="K53" s="1774">
        <v>18.592611882716049</v>
      </c>
      <c r="L53" s="1774">
        <v>30.194518518518521</v>
      </c>
      <c r="M53" s="1774">
        <v>18.015722222222223</v>
      </c>
      <c r="N53" s="1774">
        <v>30.757722222222224</v>
      </c>
      <c r="O53" s="1773">
        <v>23.596016025641028</v>
      </c>
      <c r="P53" s="1774">
        <v>29.158580128205131</v>
      </c>
    </row>
    <row r="54" spans="1:16">
      <c r="H54" s="1775" t="s">
        <v>686</v>
      </c>
      <c r="I54" s="1776">
        <v>15.188155913978495</v>
      </c>
      <c r="J54" s="1777">
        <v>26.663306451612904</v>
      </c>
      <c r="K54" s="1777">
        <v>13.620466323178016</v>
      </c>
      <c r="L54" s="1777">
        <v>26.552508960573473</v>
      </c>
      <c r="M54" s="1777">
        <v>12.881935483870967</v>
      </c>
      <c r="N54" s="1777">
        <v>26.711505376344089</v>
      </c>
      <c r="O54" s="1776">
        <v>19.402597507331379</v>
      </c>
      <c r="P54" s="1777">
        <v>24.930077712609965</v>
      </c>
    </row>
    <row r="55" spans="1:16">
      <c r="H55" s="1778"/>
      <c r="I55" s="1779">
        <f t="shared" ref="I55:P55" si="0">AVERAGE(I43:I54)</f>
        <v>22.948858877086995</v>
      </c>
      <c r="J55" s="1780">
        <f t="shared" si="0"/>
        <v>34.587090766656623</v>
      </c>
      <c r="K55" s="1779">
        <f t="shared" si="0"/>
        <v>22.679620367993493</v>
      </c>
      <c r="L55" s="1780">
        <f t="shared" si="0"/>
        <v>35.813520457196866</v>
      </c>
      <c r="M55" s="1779">
        <f t="shared" si="0"/>
        <v>21.54925415102122</v>
      </c>
      <c r="N55" s="1780">
        <f t="shared" si="0"/>
        <v>36.209126798022766</v>
      </c>
      <c r="O55" s="1779">
        <f t="shared" si="0"/>
        <v>24.731684123569778</v>
      </c>
      <c r="P55" s="1780">
        <f t="shared" si="0"/>
        <v>32.495986542061353</v>
      </c>
    </row>
    <row r="60" spans="1:16">
      <c r="J60" s="1781">
        <f>AVERAGE(I43:I54,K43:K54,M43:M54,O43:O54)</f>
        <v>22.977354379917873</v>
      </c>
      <c r="K60" s="1781">
        <f>AVERAGE(J43:J54,L43:L54,N43:N54,P43:P54)</f>
        <v>34.776431140984393</v>
      </c>
    </row>
    <row r="61" spans="1:16">
      <c r="A61" s="1771" t="s">
        <v>1930</v>
      </c>
      <c r="B61" s="1423"/>
      <c r="C61" s="1782"/>
      <c r="D61" s="1423"/>
      <c r="E61" s="1423"/>
      <c r="F61" s="1422"/>
      <c r="G61" s="1422"/>
    </row>
    <row r="62" spans="1:16" ht="15" customHeight="1">
      <c r="A62" s="1783" t="s">
        <v>1931</v>
      </c>
      <c r="B62" s="1619"/>
      <c r="C62" s="1784"/>
      <c r="D62" s="1619"/>
      <c r="E62" s="1619"/>
      <c r="F62" s="1394"/>
      <c r="G62" s="1394"/>
    </row>
    <row r="63" spans="1:16" ht="26.25" customHeight="1">
      <c r="A63" s="1785" t="s">
        <v>1921</v>
      </c>
      <c r="B63" s="1786" t="s">
        <v>1932</v>
      </c>
      <c r="C63" s="1786" t="s">
        <v>1933</v>
      </c>
      <c r="D63" s="1786" t="s">
        <v>1934</v>
      </c>
      <c r="E63" s="1786" t="s">
        <v>1935</v>
      </c>
      <c r="F63" s="1787"/>
      <c r="G63" s="1787"/>
    </row>
    <row r="64" spans="1:16">
      <c r="A64" s="1788" t="s">
        <v>581</v>
      </c>
      <c r="B64" s="1789">
        <v>8</v>
      </c>
      <c r="C64" s="1790">
        <v>14.32</v>
      </c>
      <c r="D64" s="1789">
        <v>30.2</v>
      </c>
      <c r="E64" s="1789">
        <v>24.259758064516127</v>
      </c>
    </row>
    <row r="65" spans="1:11">
      <c r="A65" s="1788" t="s">
        <v>582</v>
      </c>
      <c r="B65" s="1789">
        <v>7.3</v>
      </c>
      <c r="C65" s="1790">
        <v>15.995443121693125</v>
      </c>
      <c r="D65" s="1789">
        <v>36.6</v>
      </c>
      <c r="E65" s="1789">
        <v>27.336832010582015</v>
      </c>
    </row>
    <row r="66" spans="1:11">
      <c r="A66" s="1788" t="s">
        <v>583</v>
      </c>
      <c r="B66" s="1789">
        <v>11.9</v>
      </c>
      <c r="C66" s="1790">
        <v>18.636532258064516</v>
      </c>
      <c r="D66" s="1789">
        <v>41.3</v>
      </c>
      <c r="E66" s="1789">
        <v>30.116935483870972</v>
      </c>
      <c r="J66" s="1781">
        <f>AVERAGE(I55,K55,M55,O55)</f>
        <v>22.97735437991787</v>
      </c>
      <c r="K66" s="1781">
        <f>AVERAGE(J55,L55,N55,P55)</f>
        <v>34.7764311409844</v>
      </c>
    </row>
    <row r="67" spans="1:11">
      <c r="A67" s="1788" t="s">
        <v>584</v>
      </c>
      <c r="B67" s="1789">
        <v>15.77</v>
      </c>
      <c r="C67" s="1790">
        <v>22.661000000000005</v>
      </c>
      <c r="D67" s="1789">
        <v>44.34</v>
      </c>
      <c r="E67" s="1789">
        <v>34.271250000000002</v>
      </c>
    </row>
    <row r="68" spans="1:11">
      <c r="A68" s="1788" t="s">
        <v>585</v>
      </c>
      <c r="B68" s="1789">
        <v>18.8</v>
      </c>
      <c r="C68" s="1790">
        <v>25.474274193548386</v>
      </c>
      <c r="D68" s="1789">
        <v>45.9</v>
      </c>
      <c r="E68" s="1789">
        <v>38.282419354838716</v>
      </c>
    </row>
    <row r="69" spans="1:11">
      <c r="A69" s="1788" t="s">
        <v>586</v>
      </c>
      <c r="B69" s="1789">
        <v>19.3</v>
      </c>
      <c r="C69" s="1790">
        <v>28.967554263565894</v>
      </c>
      <c r="D69" s="1789">
        <v>49</v>
      </c>
      <c r="E69" s="1789">
        <v>40.717155038759685</v>
      </c>
    </row>
    <row r="70" spans="1:11">
      <c r="A70" s="1788" t="s">
        <v>587</v>
      </c>
      <c r="B70" s="1789">
        <v>25.3</v>
      </c>
      <c r="C70" s="1790">
        <v>31.130322580645164</v>
      </c>
      <c r="D70" s="1789">
        <v>48.980000000000004</v>
      </c>
      <c r="E70" s="1789">
        <v>42.323790322580649</v>
      </c>
    </row>
    <row r="71" spans="1:11">
      <c r="A71" s="1788" t="s">
        <v>588</v>
      </c>
      <c r="B71" s="1789">
        <v>26.14</v>
      </c>
      <c r="C71" s="1790">
        <v>30.823467741935481</v>
      </c>
      <c r="D71" s="1789">
        <v>48.35</v>
      </c>
      <c r="E71" s="1789">
        <v>43.725725806451614</v>
      </c>
    </row>
    <row r="72" spans="1:11">
      <c r="A72" s="1788" t="s">
        <v>589</v>
      </c>
      <c r="B72" s="1789">
        <v>21.68</v>
      </c>
      <c r="C72" s="1790">
        <v>27.449666666666673</v>
      </c>
      <c r="D72" s="1789">
        <v>47.5</v>
      </c>
      <c r="E72" s="1789">
        <v>40.683416666666666</v>
      </c>
    </row>
    <row r="73" spans="1:11">
      <c r="A73" s="1788" t="s">
        <v>590</v>
      </c>
      <c r="B73" s="1789">
        <v>18.04</v>
      </c>
      <c r="C73" s="1790">
        <v>24.930806451612906</v>
      </c>
      <c r="D73" s="1789">
        <v>42.19</v>
      </c>
      <c r="E73" s="1789">
        <v>35.965000000000003</v>
      </c>
    </row>
    <row r="74" spans="1:11">
      <c r="A74" s="1788" t="s">
        <v>591</v>
      </c>
      <c r="B74" s="1789">
        <v>10.16</v>
      </c>
      <c r="C74" s="1790">
        <v>19.809083333333334</v>
      </c>
      <c r="D74" s="1789">
        <v>39.9</v>
      </c>
      <c r="E74" s="1789">
        <v>30.699499999999997</v>
      </c>
    </row>
    <row r="75" spans="1:11">
      <c r="A75" s="1788" t="s">
        <v>592</v>
      </c>
      <c r="B75" s="1791">
        <v>5.8500000000000005</v>
      </c>
      <c r="C75" s="1792">
        <v>15.188155913978495</v>
      </c>
      <c r="D75" s="1791">
        <v>32.25</v>
      </c>
      <c r="E75" s="1791">
        <v>26.663306451612904</v>
      </c>
    </row>
    <row r="76" spans="1:11">
      <c r="A76" s="1793" t="s">
        <v>1936</v>
      </c>
      <c r="B76" s="1619"/>
      <c r="C76" s="1784"/>
      <c r="D76" s="1619"/>
      <c r="E76" s="1619"/>
      <c r="I76" s="1794"/>
    </row>
    <row r="77" spans="1:11" ht="15.75">
      <c r="A77" s="1795"/>
      <c r="B77" s="1796"/>
      <c r="C77" s="1797"/>
      <c r="D77" s="1796"/>
      <c r="E77" s="1796"/>
      <c r="F77" s="1394"/>
      <c r="G77" s="1394"/>
      <c r="I77" s="1794"/>
    </row>
    <row r="78" spans="1:11">
      <c r="A78" s="1742" t="s">
        <v>1937</v>
      </c>
      <c r="B78" s="1619"/>
      <c r="C78" s="1784"/>
      <c r="D78" s="1619"/>
      <c r="E78" s="1619"/>
      <c r="F78" s="1394"/>
      <c r="G78" s="1394"/>
    </row>
    <row r="79" spans="1:11">
      <c r="A79" s="1783" t="s">
        <v>1931</v>
      </c>
      <c r="B79" s="1432"/>
      <c r="C79" s="1798"/>
      <c r="D79" s="1432"/>
      <c r="E79" s="1432"/>
      <c r="F79" s="1422"/>
      <c r="G79" s="1422"/>
    </row>
    <row r="80" spans="1:11" ht="26.25" customHeight="1">
      <c r="A80" s="1785" t="s">
        <v>1921</v>
      </c>
      <c r="B80" s="1786" t="s">
        <v>1932</v>
      </c>
      <c r="C80" s="1786" t="s">
        <v>1933</v>
      </c>
      <c r="D80" s="1786" t="s">
        <v>1934</v>
      </c>
      <c r="E80" s="1786" t="s">
        <v>1935</v>
      </c>
      <c r="F80" s="1394"/>
      <c r="G80" s="1394"/>
    </row>
    <row r="81" spans="1:5">
      <c r="A81" s="1788" t="s">
        <v>581</v>
      </c>
      <c r="B81" s="1789">
        <v>7.5</v>
      </c>
      <c r="C81" s="1789">
        <v>12.749963535444046</v>
      </c>
      <c r="D81" s="1789">
        <v>30.64</v>
      </c>
      <c r="E81" s="1789">
        <v>24.755878136200717</v>
      </c>
    </row>
    <row r="82" spans="1:5">
      <c r="A82" s="1788" t="s">
        <v>582</v>
      </c>
      <c r="B82" s="1789">
        <v>4.0600000000000005</v>
      </c>
      <c r="C82" s="1789">
        <v>15.43459959215167</v>
      </c>
      <c r="D82" s="1789">
        <v>35.61</v>
      </c>
      <c r="E82" s="1789">
        <v>27.713095238095232</v>
      </c>
    </row>
    <row r="83" spans="1:5">
      <c r="A83" s="1788" t="s">
        <v>583</v>
      </c>
      <c r="B83" s="1789">
        <v>8.6</v>
      </c>
      <c r="C83" s="1789">
        <v>18.436081055854242</v>
      </c>
      <c r="D83" s="1789">
        <v>39.9</v>
      </c>
      <c r="E83" s="1789">
        <v>32.886584229390678</v>
      </c>
    </row>
    <row r="84" spans="1:5">
      <c r="A84" s="1788" t="s">
        <v>584</v>
      </c>
      <c r="B84" s="1789">
        <v>14.82</v>
      </c>
      <c r="C84" s="1789">
        <v>22.578935956790119</v>
      </c>
      <c r="D84" s="1789">
        <v>44.52</v>
      </c>
      <c r="E84" s="1789">
        <v>36.758851851851851</v>
      </c>
    </row>
    <row r="85" spans="1:5">
      <c r="A85" s="1788" t="s">
        <v>585</v>
      </c>
      <c r="B85" s="1789">
        <v>17.61</v>
      </c>
      <c r="C85" s="1789">
        <v>26.405256869772998</v>
      </c>
      <c r="D85" s="1789">
        <v>47.67</v>
      </c>
      <c r="E85" s="1789">
        <v>41.05261648745519</v>
      </c>
    </row>
    <row r="86" spans="1:5">
      <c r="A86" s="1788" t="s">
        <v>586</v>
      </c>
      <c r="B86" s="1789">
        <v>20.7</v>
      </c>
      <c r="C86" s="1789">
        <v>29.418882187196559</v>
      </c>
      <c r="D86" s="1789">
        <v>49.92</v>
      </c>
      <c r="E86" s="1789">
        <v>43.312987654320999</v>
      </c>
    </row>
    <row r="87" spans="1:5">
      <c r="A87" s="1788" t="s">
        <v>587</v>
      </c>
      <c r="B87" s="1789">
        <v>21.46</v>
      </c>
      <c r="C87" s="1789">
        <v>30.938547361608919</v>
      </c>
      <c r="D87" s="1789">
        <v>49.870000000000005</v>
      </c>
      <c r="E87" s="1789">
        <v>43.933010752688169</v>
      </c>
    </row>
    <row r="88" spans="1:5">
      <c r="A88" s="1788" t="s">
        <v>588</v>
      </c>
      <c r="B88" s="1789">
        <v>22.94</v>
      </c>
      <c r="C88" s="1789">
        <v>31.315805207088811</v>
      </c>
      <c r="D88" s="1789">
        <v>49.76</v>
      </c>
      <c r="E88" s="1789">
        <v>43.665268817204307</v>
      </c>
    </row>
    <row r="89" spans="1:5">
      <c r="A89" s="1788" t="s">
        <v>589</v>
      </c>
      <c r="B89" s="1789">
        <v>23</v>
      </c>
      <c r="C89" s="1789">
        <v>28.216119047619046</v>
      </c>
      <c r="D89" s="1789">
        <v>48.08</v>
      </c>
      <c r="E89" s="1789">
        <v>41.536156084656085</v>
      </c>
    </row>
    <row r="90" spans="1:5">
      <c r="A90" s="1788" t="s">
        <v>590</v>
      </c>
      <c r="B90" s="1789">
        <v>17.91</v>
      </c>
      <c r="C90" s="1789">
        <v>24.44817539650149</v>
      </c>
      <c r="D90" s="1789">
        <v>43.84</v>
      </c>
      <c r="E90" s="1789">
        <v>37.400768755407242</v>
      </c>
    </row>
    <row r="91" spans="1:5">
      <c r="A91" s="1788" t="s">
        <v>591</v>
      </c>
      <c r="B91" s="1789">
        <v>11.08</v>
      </c>
      <c r="C91" s="1789">
        <v>18.592611882716049</v>
      </c>
      <c r="D91" s="1789">
        <v>37.31</v>
      </c>
      <c r="E91" s="1789">
        <v>30.194518518518521</v>
      </c>
    </row>
    <row r="92" spans="1:5">
      <c r="A92" s="1788" t="s">
        <v>592</v>
      </c>
      <c r="B92" s="1791">
        <v>5.62</v>
      </c>
      <c r="C92" s="1791">
        <v>13.620466323178016</v>
      </c>
      <c r="D92" s="1791">
        <v>33.46</v>
      </c>
      <c r="E92" s="1791">
        <v>26.552508960573473</v>
      </c>
    </row>
    <row r="93" spans="1:5" ht="18" customHeight="1">
      <c r="A93" s="1793" t="s">
        <v>1936</v>
      </c>
      <c r="B93" s="1605"/>
      <c r="C93" s="1708"/>
      <c r="D93" s="1605"/>
      <c r="E93" s="1605"/>
    </row>
    <row r="94" spans="1:5">
      <c r="A94" s="1393"/>
      <c r="B94" s="1605"/>
      <c r="C94" s="1708"/>
      <c r="D94" s="1605"/>
      <c r="E94" s="1605"/>
    </row>
    <row r="95" spans="1:5">
      <c r="A95" s="1742" t="s">
        <v>1938</v>
      </c>
      <c r="B95" s="1605"/>
      <c r="C95" s="1708"/>
      <c r="D95" s="1605"/>
      <c r="E95" s="1605"/>
    </row>
    <row r="96" spans="1:5" ht="12.75" customHeight="1">
      <c r="A96" s="1783" t="s">
        <v>1931</v>
      </c>
      <c r="B96" s="1605"/>
      <c r="C96" s="1708"/>
      <c r="D96" s="1605"/>
      <c r="E96" s="1605"/>
    </row>
    <row r="97" spans="1:5" ht="26.25" customHeight="1">
      <c r="A97" s="1785" t="s">
        <v>1921</v>
      </c>
      <c r="B97" s="1786" t="s">
        <v>1932</v>
      </c>
      <c r="C97" s="1786" t="s">
        <v>1933</v>
      </c>
      <c r="D97" s="1786" t="s">
        <v>1934</v>
      </c>
      <c r="E97" s="1786" t="s">
        <v>1935</v>
      </c>
    </row>
    <row r="98" spans="1:5">
      <c r="A98" s="1788" t="s">
        <v>581</v>
      </c>
      <c r="B98" s="1789">
        <v>4.8</v>
      </c>
      <c r="C98" s="1789">
        <v>11.295430107526881</v>
      </c>
      <c r="D98" s="1789">
        <v>31.1</v>
      </c>
      <c r="E98" s="1789">
        <v>25.234946236559143</v>
      </c>
    </row>
    <row r="99" spans="1:5">
      <c r="A99" s="1788" t="s">
        <v>582</v>
      </c>
      <c r="B99" s="1789">
        <v>5.9</v>
      </c>
      <c r="C99" s="1789">
        <v>14.006369047619048</v>
      </c>
      <c r="D99" s="1789">
        <v>38.6</v>
      </c>
      <c r="E99" s="1789">
        <v>28.58369047619048</v>
      </c>
    </row>
    <row r="100" spans="1:5">
      <c r="A100" s="1788" t="s">
        <v>583</v>
      </c>
      <c r="B100" s="1789">
        <v>10</v>
      </c>
      <c r="C100" s="1789">
        <v>16.801989247311827</v>
      </c>
      <c r="D100" s="1789">
        <v>41.8</v>
      </c>
      <c r="E100" s="1789">
        <v>32.90478494623656</v>
      </c>
    </row>
    <row r="101" spans="1:5">
      <c r="A101" s="1788" t="s">
        <v>584</v>
      </c>
      <c r="B101" s="1789">
        <v>12.33</v>
      </c>
      <c r="C101" s="1789">
        <v>21.530833333333334</v>
      </c>
      <c r="D101" s="1789">
        <v>45.38</v>
      </c>
      <c r="E101" s="1789">
        <v>36.980333333333334</v>
      </c>
    </row>
    <row r="102" spans="1:5">
      <c r="A102" s="1788" t="s">
        <v>585</v>
      </c>
      <c r="B102" s="1789">
        <v>18.8</v>
      </c>
      <c r="C102" s="1789">
        <v>25.312741935483871</v>
      </c>
      <c r="D102" s="1789">
        <v>47</v>
      </c>
      <c r="E102" s="1789">
        <v>41.068010752688174</v>
      </c>
    </row>
    <row r="103" spans="1:5">
      <c r="A103" s="1788" t="s">
        <v>586</v>
      </c>
      <c r="B103" s="1789">
        <v>23.4</v>
      </c>
      <c r="C103" s="1789">
        <v>28.4120925925926</v>
      </c>
      <c r="D103" s="1789">
        <v>49.2</v>
      </c>
      <c r="E103" s="1789">
        <v>43.49151282051281</v>
      </c>
    </row>
    <row r="104" spans="1:5">
      <c r="A104" s="1788" t="s">
        <v>587</v>
      </c>
      <c r="B104" s="1789">
        <v>23</v>
      </c>
      <c r="C104" s="1789">
        <v>30.716034408602155</v>
      </c>
      <c r="D104" s="1789">
        <v>49.910000000000004</v>
      </c>
      <c r="E104" s="1789">
        <v>44.37190967741936</v>
      </c>
    </row>
    <row r="105" spans="1:5">
      <c r="A105" s="1788" t="s">
        <v>588</v>
      </c>
      <c r="B105" s="1789">
        <v>25.080000000000002</v>
      </c>
      <c r="C105" s="1789">
        <v>29.955806451612901</v>
      </c>
      <c r="D105" s="1789">
        <v>49.03</v>
      </c>
      <c r="E105" s="1789">
        <v>44.616182795698926</v>
      </c>
    </row>
    <row r="106" spans="1:5">
      <c r="A106" s="1788" t="s">
        <v>589</v>
      </c>
      <c r="B106" s="1789">
        <v>21.150000000000002</v>
      </c>
      <c r="C106" s="1789">
        <v>26.343277777777782</v>
      </c>
      <c r="D106" s="1789">
        <v>47.14</v>
      </c>
      <c r="E106" s="1789">
        <v>42.05661111111111</v>
      </c>
    </row>
    <row r="107" spans="1:5">
      <c r="A107" s="1788" t="s">
        <v>590</v>
      </c>
      <c r="B107" s="1789">
        <v>18.46</v>
      </c>
      <c r="C107" s="1789">
        <v>23.31881720430108</v>
      </c>
      <c r="D107" s="1789">
        <v>43.38</v>
      </c>
      <c r="E107" s="1789">
        <v>37.732311827956991</v>
      </c>
    </row>
    <row r="108" spans="1:5">
      <c r="A108" s="1788" t="s">
        <v>591</v>
      </c>
      <c r="B108" s="1789">
        <v>11.32</v>
      </c>
      <c r="C108" s="1789">
        <v>18.015722222222223</v>
      </c>
      <c r="D108" s="1789">
        <v>36.14</v>
      </c>
      <c r="E108" s="1789">
        <v>30.757722222222224</v>
      </c>
    </row>
    <row r="109" spans="1:5">
      <c r="A109" s="1788" t="s">
        <v>592</v>
      </c>
      <c r="B109" s="1791">
        <v>4.2</v>
      </c>
      <c r="C109" s="1791">
        <v>12.881935483870967</v>
      </c>
      <c r="D109" s="1791">
        <v>33.4</v>
      </c>
      <c r="E109" s="1791">
        <v>26.711505376344089</v>
      </c>
    </row>
    <row r="110" spans="1:5" ht="16.5" customHeight="1">
      <c r="A110" s="1793" t="s">
        <v>1936</v>
      </c>
      <c r="B110" s="1605"/>
      <c r="C110" s="1708"/>
      <c r="D110" s="1605"/>
      <c r="E110" s="1605"/>
    </row>
    <row r="111" spans="1:5" ht="16.5" customHeight="1">
      <c r="A111" s="1799"/>
      <c r="B111" s="1605"/>
      <c r="C111" s="1708"/>
      <c r="D111" s="1605"/>
      <c r="E111" s="1605"/>
    </row>
    <row r="112" spans="1:5" ht="21.75" customHeight="1">
      <c r="A112" s="1742" t="s">
        <v>1939</v>
      </c>
      <c r="B112" s="1605"/>
      <c r="C112" s="1708"/>
      <c r="D112" s="1605"/>
      <c r="E112" s="1605"/>
    </row>
    <row r="113" spans="1:5" ht="12.75" customHeight="1">
      <c r="A113" s="1783" t="s">
        <v>1931</v>
      </c>
      <c r="B113" s="1605"/>
      <c r="C113" s="1708"/>
      <c r="D113" s="1605"/>
      <c r="E113" s="1605"/>
    </row>
    <row r="114" spans="1:5" ht="24" customHeight="1">
      <c r="A114" s="1785" t="s">
        <v>1921</v>
      </c>
      <c r="B114" s="1786" t="s">
        <v>1932</v>
      </c>
      <c r="C114" s="1786" t="s">
        <v>1933</v>
      </c>
      <c r="D114" s="1786" t="s">
        <v>1934</v>
      </c>
      <c r="E114" s="1786" t="s">
        <v>1935</v>
      </c>
    </row>
    <row r="115" spans="1:5">
      <c r="A115" s="1788" t="s">
        <v>581</v>
      </c>
      <c r="B115" s="1789">
        <v>8</v>
      </c>
      <c r="C115" s="1790">
        <v>16.266645161290324</v>
      </c>
      <c r="D115" s="1789">
        <v>29.4</v>
      </c>
      <c r="E115" s="1789">
        <v>22.821048387096777</v>
      </c>
    </row>
    <row r="116" spans="1:5">
      <c r="A116" s="1788" t="s">
        <v>582</v>
      </c>
      <c r="B116" s="1789">
        <v>10.7</v>
      </c>
      <c r="C116" s="1790">
        <v>17.350982142857141</v>
      </c>
      <c r="D116" s="1789">
        <v>36.5</v>
      </c>
      <c r="E116" s="1789">
        <v>25.580535714285716</v>
      </c>
    </row>
    <row r="117" spans="1:5">
      <c r="A117" s="1788" t="s">
        <v>583</v>
      </c>
      <c r="B117" s="1789">
        <v>13.1</v>
      </c>
      <c r="C117" s="1790">
        <v>19.727548387096778</v>
      </c>
      <c r="D117" s="1789">
        <v>41.9</v>
      </c>
      <c r="E117" s="1789">
        <v>28.205003225806454</v>
      </c>
    </row>
    <row r="118" spans="1:5">
      <c r="A118" s="1788" t="s">
        <v>584</v>
      </c>
      <c r="B118" s="1789">
        <v>14</v>
      </c>
      <c r="C118" s="1790">
        <v>23.338270833333333</v>
      </c>
      <c r="D118" s="1789">
        <v>41.95</v>
      </c>
      <c r="E118" s="1789">
        <v>32.077562499999999</v>
      </c>
    </row>
    <row r="119" spans="1:5">
      <c r="A119" s="1788" t="s">
        <v>585</v>
      </c>
      <c r="B119" s="1789">
        <v>19.850000000000001</v>
      </c>
      <c r="C119" s="1790">
        <v>26.227773081201338</v>
      </c>
      <c r="D119" s="1789">
        <v>44.99</v>
      </c>
      <c r="E119" s="1789">
        <v>36.296640155728589</v>
      </c>
    </row>
    <row r="120" spans="1:5">
      <c r="A120" s="1788" t="s">
        <v>586</v>
      </c>
      <c r="B120" s="1789">
        <v>24.65</v>
      </c>
      <c r="C120" s="1790">
        <v>30.007375000000007</v>
      </c>
      <c r="D120" s="1789">
        <v>46.910000000000004</v>
      </c>
      <c r="E120" s="1789">
        <v>37.957361111111112</v>
      </c>
    </row>
    <row r="121" spans="1:5">
      <c r="A121" s="1788" t="s">
        <v>587</v>
      </c>
      <c r="B121" s="1789">
        <v>24.7</v>
      </c>
      <c r="C121" s="1790">
        <v>30.988709677419354</v>
      </c>
      <c r="D121" s="1789">
        <v>47.7</v>
      </c>
      <c r="E121" s="1789">
        <v>39.581129032258069</v>
      </c>
    </row>
    <row r="122" spans="1:5">
      <c r="A122" s="1788" t="s">
        <v>588</v>
      </c>
      <c r="B122" s="1789">
        <v>26.88</v>
      </c>
      <c r="C122" s="1790">
        <v>31.937177419354843</v>
      </c>
      <c r="D122" s="1789">
        <v>47.04</v>
      </c>
      <c r="E122" s="1789">
        <v>41.038467741935484</v>
      </c>
    </row>
    <row r="123" spans="1:5">
      <c r="A123" s="1788" t="s">
        <v>589</v>
      </c>
      <c r="B123" s="1789">
        <v>23.27</v>
      </c>
      <c r="C123" s="1790">
        <v>30.244916666666661</v>
      </c>
      <c r="D123" s="1789">
        <v>44.84</v>
      </c>
      <c r="E123" s="1789">
        <v>38.113416666666666</v>
      </c>
    </row>
    <row r="124" spans="1:5">
      <c r="A124" s="1788" t="s">
        <v>590</v>
      </c>
      <c r="B124" s="1789">
        <v>21.39</v>
      </c>
      <c r="C124" s="1790">
        <v>27.692197580645161</v>
      </c>
      <c r="D124" s="1789">
        <v>38.82</v>
      </c>
      <c r="E124" s="1789">
        <v>34.192016129032254</v>
      </c>
    </row>
    <row r="125" spans="1:5">
      <c r="A125" s="1788" t="s">
        <v>591</v>
      </c>
      <c r="B125" s="1789">
        <v>17.420000000000002</v>
      </c>
      <c r="C125" s="1790">
        <v>23.596016025641028</v>
      </c>
      <c r="D125" s="1789">
        <v>35.630000000000003</v>
      </c>
      <c r="E125" s="1789">
        <v>29.158580128205131</v>
      </c>
    </row>
    <row r="126" spans="1:5">
      <c r="A126" s="1788" t="s">
        <v>592</v>
      </c>
      <c r="B126" s="1791">
        <v>9.4700000000000006</v>
      </c>
      <c r="C126" s="1792">
        <v>19.402597507331379</v>
      </c>
      <c r="D126" s="1791">
        <v>30.25</v>
      </c>
      <c r="E126" s="1791">
        <v>24.930077712609965</v>
      </c>
    </row>
    <row r="127" spans="1:5" ht="15.75" customHeight="1">
      <c r="A127" s="1793" t="s">
        <v>1936</v>
      </c>
      <c r="B127" s="1605"/>
      <c r="C127" s="1708"/>
      <c r="D127" s="1605"/>
      <c r="E127" s="1605"/>
    </row>
    <row r="128" spans="1:5">
      <c r="A128" s="1393"/>
      <c r="B128" s="1605"/>
      <c r="C128" s="1708"/>
      <c r="D128" s="1605"/>
      <c r="E128" s="1605"/>
    </row>
    <row r="129" spans="1:8">
      <c r="A129" s="1742" t="s">
        <v>1940</v>
      </c>
      <c r="B129" s="1398"/>
      <c r="C129" s="1398"/>
      <c r="D129" s="1398"/>
      <c r="E129" s="1398"/>
    </row>
    <row r="130" spans="1:8">
      <c r="A130" s="1800" t="s">
        <v>1941</v>
      </c>
      <c r="B130" s="1398"/>
      <c r="C130" s="1398"/>
      <c r="D130" s="1398"/>
      <c r="E130" s="1398"/>
    </row>
    <row r="131" spans="1:8" ht="24">
      <c r="A131" s="1785" t="s">
        <v>688</v>
      </c>
      <c r="B131" s="1786" t="s">
        <v>10</v>
      </c>
      <c r="C131" s="1786" t="s">
        <v>11</v>
      </c>
      <c r="D131" s="1786" t="s">
        <v>1942</v>
      </c>
      <c r="E131" s="1786" t="s">
        <v>1943</v>
      </c>
    </row>
    <row r="132" spans="1:8">
      <c r="A132" s="1788" t="s">
        <v>581</v>
      </c>
      <c r="B132" s="1789" t="s">
        <v>1944</v>
      </c>
      <c r="C132" s="1790" t="s">
        <v>1944</v>
      </c>
      <c r="D132" s="1789" t="s">
        <v>1944</v>
      </c>
      <c r="E132" s="1789" t="s">
        <v>1944</v>
      </c>
    </row>
    <row r="133" spans="1:8">
      <c r="A133" s="1788" t="s">
        <v>582</v>
      </c>
      <c r="B133" s="1789">
        <v>8.9</v>
      </c>
      <c r="C133" s="1790">
        <v>9.0111111111111111</v>
      </c>
      <c r="D133" s="1789">
        <v>12.133333333333335</v>
      </c>
      <c r="E133" s="1789">
        <v>1.4500000000000002</v>
      </c>
    </row>
    <row r="134" spans="1:8">
      <c r="A134" s="1788" t="s">
        <v>583</v>
      </c>
      <c r="B134" s="1789">
        <v>17.149999999999999</v>
      </c>
      <c r="C134" s="1790">
        <v>8.0444444444444443</v>
      </c>
      <c r="D134" s="1789">
        <v>3.9666666666666663</v>
      </c>
      <c r="E134" s="1789">
        <v>6.35</v>
      </c>
    </row>
    <row r="135" spans="1:8">
      <c r="A135" s="1788" t="s">
        <v>584</v>
      </c>
      <c r="B135" s="1789" t="s">
        <v>1944</v>
      </c>
      <c r="C135" s="1790" t="s">
        <v>1944</v>
      </c>
      <c r="D135" s="1789" t="s">
        <v>1944</v>
      </c>
      <c r="E135" s="1789">
        <v>1.85</v>
      </c>
    </row>
    <row r="136" spans="1:8">
      <c r="A136" s="1788" t="s">
        <v>585</v>
      </c>
      <c r="B136" s="1789">
        <v>1</v>
      </c>
      <c r="C136" s="1790" t="s">
        <v>1944</v>
      </c>
      <c r="D136" s="1789" t="s">
        <v>1944</v>
      </c>
      <c r="E136" s="1789" t="s">
        <v>1944</v>
      </c>
    </row>
    <row r="137" spans="1:8">
      <c r="A137" s="1788" t="s">
        <v>586</v>
      </c>
      <c r="B137" s="1789">
        <v>0</v>
      </c>
      <c r="C137" s="1790" t="s">
        <v>1944</v>
      </c>
      <c r="D137" s="1789">
        <v>0</v>
      </c>
      <c r="E137" s="1789">
        <v>0</v>
      </c>
    </row>
    <row r="138" spans="1:8">
      <c r="A138" s="1788" t="s">
        <v>587</v>
      </c>
      <c r="B138" s="1789">
        <v>0</v>
      </c>
      <c r="C138" s="1790" t="s">
        <v>1944</v>
      </c>
      <c r="D138" s="1789">
        <v>0</v>
      </c>
      <c r="E138" s="1789">
        <v>0</v>
      </c>
    </row>
    <row r="139" spans="1:8">
      <c r="A139" s="1788" t="s">
        <v>588</v>
      </c>
      <c r="B139" s="1789">
        <v>0</v>
      </c>
      <c r="C139" s="1790">
        <v>1.075</v>
      </c>
      <c r="D139" s="1789" t="s">
        <v>1944</v>
      </c>
      <c r="E139" s="1789">
        <v>0</v>
      </c>
    </row>
    <row r="140" spans="1:8">
      <c r="A140" s="1788" t="s">
        <v>589</v>
      </c>
      <c r="B140" s="1789">
        <v>0</v>
      </c>
      <c r="C140" s="1790" t="s">
        <v>1944</v>
      </c>
      <c r="D140" s="1789">
        <v>0</v>
      </c>
      <c r="E140" s="1789">
        <v>0</v>
      </c>
    </row>
    <row r="141" spans="1:8">
      <c r="A141" s="1788" t="s">
        <v>590</v>
      </c>
      <c r="B141" s="1789" t="s">
        <v>1944</v>
      </c>
      <c r="C141" s="1790" t="s">
        <v>1944</v>
      </c>
      <c r="D141" s="1789">
        <v>0</v>
      </c>
      <c r="E141" s="1789">
        <v>0</v>
      </c>
    </row>
    <row r="142" spans="1:8">
      <c r="A142" s="1788" t="s">
        <v>591</v>
      </c>
      <c r="B142" s="1789">
        <v>4.8</v>
      </c>
      <c r="C142" s="1790" t="s">
        <v>1944</v>
      </c>
      <c r="D142" s="1789">
        <v>6.1000000000000005</v>
      </c>
      <c r="E142" s="1789">
        <v>4.3499999999999996</v>
      </c>
    </row>
    <row r="143" spans="1:8" ht="18" customHeight="1">
      <c r="A143" s="1801" t="s">
        <v>592</v>
      </c>
      <c r="B143" s="1791">
        <v>0</v>
      </c>
      <c r="C143" s="1792" t="s">
        <v>1944</v>
      </c>
      <c r="D143" s="1791">
        <v>0</v>
      </c>
      <c r="E143" s="1791">
        <v>0</v>
      </c>
      <c r="F143" s="1802"/>
      <c r="G143" s="1802"/>
      <c r="H143" s="1802"/>
    </row>
    <row r="144" spans="1:8" ht="12.75" customHeight="1">
      <c r="A144" s="1475" t="s">
        <v>1936</v>
      </c>
      <c r="B144" s="1803"/>
      <c r="C144" s="1803"/>
      <c r="D144" s="1803"/>
      <c r="E144" s="1803"/>
      <c r="F144" s="1802"/>
      <c r="G144" s="1802"/>
      <c r="H144" s="1802"/>
    </row>
    <row r="145" spans="1:12" ht="12.75" customHeight="1">
      <c r="A145" s="1475"/>
      <c r="B145" s="1803"/>
      <c r="C145" s="1803"/>
      <c r="D145" s="1803"/>
      <c r="E145" s="1803"/>
      <c r="F145" s="1802"/>
      <c r="G145" s="1802"/>
      <c r="H145" s="1802"/>
    </row>
    <row r="146" spans="1:12" ht="12.75" customHeight="1">
      <c r="A146" s="1742" t="s">
        <v>1945</v>
      </c>
      <c r="B146" s="1803"/>
      <c r="C146" s="1803"/>
      <c r="D146" s="1803"/>
      <c r="E146" s="1803"/>
      <c r="F146" s="1802"/>
      <c r="G146" s="1802"/>
      <c r="H146" s="1802"/>
    </row>
    <row r="147" spans="1:12" ht="12.75" customHeight="1">
      <c r="A147" s="1804" t="s">
        <v>1920</v>
      </c>
      <c r="B147" s="1803"/>
      <c r="C147" s="1803"/>
      <c r="D147" s="1803"/>
      <c r="E147" s="1803"/>
      <c r="F147" s="1802"/>
      <c r="G147" s="1802"/>
      <c r="H147" s="1802"/>
    </row>
    <row r="148" spans="1:12" ht="12.75" customHeight="1">
      <c r="A148" s="1475"/>
      <c r="B148" s="1803"/>
      <c r="C148" s="1803"/>
      <c r="D148" s="1803"/>
      <c r="E148" s="1803"/>
      <c r="F148" s="1802"/>
      <c r="G148" s="1802"/>
      <c r="H148" s="1802"/>
    </row>
    <row r="149" spans="1:12" ht="12.75" customHeight="1">
      <c r="A149" s="1475"/>
      <c r="B149" s="1803"/>
      <c r="C149" s="1803"/>
      <c r="D149" s="1803"/>
      <c r="E149" s="1803"/>
      <c r="F149" s="1802"/>
      <c r="G149" s="1802"/>
      <c r="H149" s="1802"/>
    </row>
    <row r="150" spans="1:12" ht="12.75" customHeight="1">
      <c r="A150" s="1475"/>
      <c r="B150" s="1803"/>
      <c r="C150" s="1803"/>
      <c r="D150" s="1803"/>
      <c r="E150" s="1803"/>
      <c r="F150" s="1802"/>
      <c r="G150" s="1805" t="s">
        <v>688</v>
      </c>
      <c r="H150" s="1806" t="s">
        <v>10</v>
      </c>
      <c r="I150" s="1806" t="s">
        <v>11</v>
      </c>
      <c r="J150" s="1806" t="s">
        <v>12</v>
      </c>
      <c r="K150" s="1806" t="s">
        <v>1943</v>
      </c>
      <c r="L150" s="1778"/>
    </row>
    <row r="151" spans="1:12" ht="12.75" customHeight="1">
      <c r="A151" s="1475"/>
      <c r="B151" s="1803"/>
      <c r="C151" s="1803"/>
      <c r="D151" s="1803"/>
      <c r="E151" s="1803"/>
      <c r="F151" s="1802"/>
      <c r="G151" s="1807" t="s">
        <v>676</v>
      </c>
      <c r="H151" s="1808">
        <v>0.1</v>
      </c>
      <c r="I151" s="1809">
        <v>0.46666666666666667</v>
      </c>
      <c r="J151" s="1808">
        <v>0.13333333333333333</v>
      </c>
      <c r="K151" s="1808">
        <v>0.3</v>
      </c>
      <c r="L151" s="1778"/>
    </row>
    <row r="152" spans="1:12" ht="12.75" customHeight="1">
      <c r="A152" s="1475"/>
      <c r="B152" s="1803"/>
      <c r="C152" s="1803"/>
      <c r="D152" s="1803"/>
      <c r="E152" s="1803"/>
      <c r="F152" s="1802"/>
      <c r="G152" s="1807" t="s">
        <v>677</v>
      </c>
      <c r="H152" s="1810">
        <v>8.9</v>
      </c>
      <c r="I152" s="1811">
        <v>9.0111111111111111</v>
      </c>
      <c r="J152" s="1810">
        <v>12.133333333333335</v>
      </c>
      <c r="K152" s="1810">
        <v>1.4500000000000002</v>
      </c>
      <c r="L152" s="1778"/>
    </row>
    <row r="153" spans="1:12" ht="12.75" customHeight="1">
      <c r="A153" s="1475"/>
      <c r="B153" s="1803"/>
      <c r="C153" s="1803"/>
      <c r="D153" s="1803"/>
      <c r="E153" s="1803"/>
      <c r="F153" s="1802"/>
      <c r="G153" s="1807" t="s">
        <v>678</v>
      </c>
      <c r="H153" s="1810">
        <v>17.149999999999999</v>
      </c>
      <c r="I153" s="1811">
        <v>8.0444444444444443</v>
      </c>
      <c r="J153" s="1810">
        <v>3.9666666666666663</v>
      </c>
      <c r="K153" s="1810">
        <v>6.35</v>
      </c>
      <c r="L153" s="1778"/>
    </row>
    <row r="154" spans="1:12" ht="12.75" customHeight="1">
      <c r="A154" s="1475"/>
      <c r="B154" s="1803"/>
      <c r="C154" s="1803"/>
      <c r="D154" s="1803"/>
      <c r="E154" s="1803"/>
      <c r="F154" s="1802"/>
      <c r="G154" s="1807" t="s">
        <v>679</v>
      </c>
      <c r="H154" s="1810">
        <v>0.4</v>
      </c>
      <c r="I154" s="1811">
        <v>2.5000000000000001E-2</v>
      </c>
      <c r="J154" s="1810">
        <v>9.9999999999999992E-2</v>
      </c>
      <c r="K154" s="1810">
        <v>1.85</v>
      </c>
      <c r="L154" s="1778"/>
    </row>
    <row r="155" spans="1:12" ht="12.75" customHeight="1">
      <c r="A155" s="1475"/>
      <c r="B155" s="1803"/>
      <c r="C155" s="1803"/>
      <c r="D155" s="1803"/>
      <c r="E155" s="1803"/>
      <c r="F155" s="1802"/>
      <c r="G155" s="1807" t="s">
        <v>585</v>
      </c>
      <c r="H155" s="1810">
        <v>1</v>
      </c>
      <c r="I155" s="1810">
        <v>0.26666666666666666</v>
      </c>
      <c r="J155" s="1810">
        <v>0.56666666666666665</v>
      </c>
      <c r="K155" s="1810">
        <v>0.89999999999999991</v>
      </c>
      <c r="L155" s="1778"/>
    </row>
    <row r="156" spans="1:12" ht="12.75" customHeight="1">
      <c r="A156" s="1475"/>
      <c r="B156" s="1803"/>
      <c r="C156" s="1803"/>
      <c r="D156" s="1803"/>
      <c r="E156" s="1803"/>
      <c r="F156" s="1802"/>
      <c r="G156" s="1807" t="s">
        <v>680</v>
      </c>
      <c r="H156" s="1810">
        <v>0</v>
      </c>
      <c r="I156" s="1810">
        <v>0.75555555555555554</v>
      </c>
      <c r="J156" s="1810">
        <v>0</v>
      </c>
      <c r="K156" s="1810">
        <v>0</v>
      </c>
      <c r="L156" s="1778"/>
    </row>
    <row r="157" spans="1:12" ht="12.75" customHeight="1">
      <c r="A157" s="1475"/>
      <c r="B157" s="1803"/>
      <c r="C157" s="1803"/>
      <c r="D157" s="1803"/>
      <c r="E157" s="1803"/>
      <c r="F157" s="1802"/>
      <c r="G157" s="1807" t="s">
        <v>681</v>
      </c>
      <c r="H157" s="1810">
        <v>0</v>
      </c>
      <c r="I157" s="1811">
        <v>0.78888888888888897</v>
      </c>
      <c r="J157" s="1810">
        <v>0</v>
      </c>
      <c r="K157" s="1810">
        <v>0</v>
      </c>
      <c r="L157" s="1778"/>
    </row>
    <row r="158" spans="1:12" ht="12.75" customHeight="1">
      <c r="A158" s="1475"/>
      <c r="B158" s="1803"/>
      <c r="C158" s="1803"/>
      <c r="D158" s="1803"/>
      <c r="E158" s="1803"/>
      <c r="F158" s="1802"/>
      <c r="G158" s="1807" t="s">
        <v>682</v>
      </c>
      <c r="H158" s="1810">
        <v>0</v>
      </c>
      <c r="I158" s="1810">
        <v>1.075</v>
      </c>
      <c r="J158" s="1810">
        <v>6.6666666666666666E-2</v>
      </c>
      <c r="K158" s="1810">
        <v>0</v>
      </c>
      <c r="L158" s="1778"/>
    </row>
    <row r="159" spans="1:12" ht="12.75" customHeight="1">
      <c r="A159" s="1475"/>
      <c r="B159" s="1803"/>
      <c r="C159" s="1803"/>
      <c r="D159" s="1803"/>
      <c r="E159" s="1803"/>
      <c r="F159" s="1802"/>
      <c r="G159" s="1807" t="s">
        <v>683</v>
      </c>
      <c r="H159" s="1810">
        <v>0</v>
      </c>
      <c r="I159" s="1811">
        <v>0.17777777777777778</v>
      </c>
      <c r="J159" s="1810">
        <v>0</v>
      </c>
      <c r="K159" s="1810">
        <v>0</v>
      </c>
      <c r="L159" s="1778"/>
    </row>
    <row r="160" spans="1:12" ht="12.75" customHeight="1">
      <c r="A160" s="1475"/>
      <c r="B160" s="1803"/>
      <c r="C160" s="1803"/>
      <c r="D160" s="1803"/>
      <c r="E160" s="1803"/>
      <c r="F160" s="1802"/>
      <c r="G160" s="1807" t="s">
        <v>684</v>
      </c>
      <c r="H160" s="1810">
        <v>0.05</v>
      </c>
      <c r="I160" s="1810">
        <v>2.2222222222222223E-2</v>
      </c>
      <c r="J160" s="1810">
        <v>0</v>
      </c>
      <c r="K160" s="1810">
        <v>0</v>
      </c>
      <c r="L160" s="1778"/>
    </row>
    <row r="161" spans="1:12" ht="12.75" customHeight="1">
      <c r="A161" s="1475"/>
      <c r="B161" s="1803"/>
      <c r="C161" s="1803"/>
      <c r="D161" s="1803"/>
      <c r="E161" s="1803"/>
      <c r="F161" s="1802"/>
      <c r="G161" s="1807" t="s">
        <v>685</v>
      </c>
      <c r="H161" s="1810">
        <v>4.8</v>
      </c>
      <c r="I161" s="1810">
        <v>0.875</v>
      </c>
      <c r="J161" s="1810">
        <v>6.1000000000000005</v>
      </c>
      <c r="K161" s="1810">
        <v>4.3499999999999996</v>
      </c>
      <c r="L161" s="1778"/>
    </row>
    <row r="162" spans="1:12" ht="12.75" customHeight="1">
      <c r="A162" s="1475"/>
      <c r="B162" s="1803"/>
      <c r="C162" s="1803"/>
      <c r="D162" s="1803"/>
      <c r="E162" s="1803"/>
      <c r="F162" s="1802"/>
      <c r="G162" s="1807" t="s">
        <v>686</v>
      </c>
      <c r="H162" s="1812">
        <v>0</v>
      </c>
      <c r="I162" s="1813">
        <v>0.46666666666666667</v>
      </c>
      <c r="J162" s="1812">
        <v>0</v>
      </c>
      <c r="K162" s="1812">
        <v>0</v>
      </c>
      <c r="L162" s="1778"/>
    </row>
    <row r="163" spans="1:12" ht="12.75" customHeight="1">
      <c r="A163" s="1475"/>
      <c r="B163" s="1803"/>
      <c r="C163" s="1803"/>
      <c r="D163" s="1803"/>
      <c r="E163" s="1803"/>
      <c r="F163" s="1802"/>
      <c r="G163" s="1802"/>
      <c r="H163" s="1802"/>
    </row>
    <row r="164" spans="1:12" ht="12.75" customHeight="1">
      <c r="A164" s="1475"/>
      <c r="B164" s="1803"/>
      <c r="C164" s="1803"/>
      <c r="D164" s="1803"/>
      <c r="E164" s="1803"/>
      <c r="F164" s="1802"/>
      <c r="G164" s="1802"/>
      <c r="H164" s="1802"/>
    </row>
    <row r="165" spans="1:12" ht="12.75" customHeight="1">
      <c r="A165" s="1475"/>
      <c r="B165" s="1803"/>
      <c r="C165" s="1803"/>
      <c r="D165" s="1803"/>
      <c r="E165" s="1803"/>
      <c r="F165" s="1802"/>
      <c r="G165" s="1802"/>
      <c r="H165" s="1802"/>
    </row>
    <row r="166" spans="1:12" ht="12.75" customHeight="1">
      <c r="A166" s="1475"/>
      <c r="B166" s="1803"/>
      <c r="C166" s="1803"/>
      <c r="D166" s="1803"/>
      <c r="E166" s="1803"/>
      <c r="F166" s="1802"/>
      <c r="G166" s="1802"/>
      <c r="H166" s="1802"/>
    </row>
    <row r="167" spans="1:12" ht="15.75">
      <c r="A167" s="1814"/>
      <c r="B167" s="1815"/>
      <c r="C167" s="1815"/>
      <c r="D167" s="1815"/>
      <c r="E167" s="1815"/>
      <c r="F167" s="1802"/>
      <c r="G167" s="1802"/>
      <c r="H167" s="1802"/>
    </row>
    <row r="168" spans="1:12">
      <c r="A168" s="1742" t="s">
        <v>1946</v>
      </c>
      <c r="B168" s="1815"/>
      <c r="C168" s="1815"/>
      <c r="D168" s="1815"/>
      <c r="E168" s="1815"/>
      <c r="F168" s="1802"/>
      <c r="G168" s="1802"/>
      <c r="H168" s="1802"/>
      <c r="I168" s="1802"/>
    </row>
    <row r="169" spans="1:12" ht="15.75" customHeight="1">
      <c r="A169" s="1800" t="s">
        <v>1941</v>
      </c>
      <c r="B169" s="1815"/>
      <c r="C169" s="1815"/>
      <c r="D169" s="1815"/>
      <c r="E169" s="1815"/>
    </row>
    <row r="170" spans="1:12">
      <c r="A170" s="1816" t="s">
        <v>1921</v>
      </c>
      <c r="B170" s="2681" t="s">
        <v>10</v>
      </c>
      <c r="C170" s="2681"/>
      <c r="D170" s="2681" t="s">
        <v>1947</v>
      </c>
      <c r="E170" s="2681"/>
    </row>
    <row r="171" spans="1:12" ht="24.75" customHeight="1">
      <c r="A171" s="1817"/>
      <c r="B171" s="1818" t="s">
        <v>1948</v>
      </c>
      <c r="C171" s="1818" t="s">
        <v>1949</v>
      </c>
      <c r="D171" s="1818" t="s">
        <v>1948</v>
      </c>
      <c r="E171" s="1818" t="s">
        <v>1950</v>
      </c>
    </row>
    <row r="172" spans="1:12">
      <c r="A172" s="1788" t="s">
        <v>581</v>
      </c>
      <c r="B172" s="1774" t="s">
        <v>1944</v>
      </c>
      <c r="C172" s="1774" t="s">
        <v>1944</v>
      </c>
      <c r="D172" s="1819">
        <v>1.4</v>
      </c>
      <c r="E172" s="1819">
        <v>4.2</v>
      </c>
    </row>
    <row r="173" spans="1:12">
      <c r="A173" s="1788" t="s">
        <v>582</v>
      </c>
      <c r="B173" s="1819">
        <v>18.600000000000001</v>
      </c>
      <c r="C173" s="1820">
        <v>35.6</v>
      </c>
      <c r="D173" s="1819">
        <v>26.4</v>
      </c>
      <c r="E173" s="1819">
        <v>81.099999999999994</v>
      </c>
    </row>
    <row r="174" spans="1:12">
      <c r="A174" s="1788" t="s">
        <v>583</v>
      </c>
      <c r="B174" s="1819">
        <v>42.8</v>
      </c>
      <c r="C174" s="1820">
        <v>68.599999999999994</v>
      </c>
      <c r="D174" s="1819">
        <v>24.4</v>
      </c>
      <c r="E174" s="1819">
        <v>72.400000000000006</v>
      </c>
    </row>
    <row r="175" spans="1:12">
      <c r="A175" s="1788" t="s">
        <v>584</v>
      </c>
      <c r="B175" s="1819">
        <v>1.6</v>
      </c>
      <c r="C175" s="1820">
        <v>1.6</v>
      </c>
      <c r="D175" s="1774" t="s">
        <v>1944</v>
      </c>
      <c r="E175" s="1774" t="s">
        <v>1944</v>
      </c>
    </row>
    <row r="176" spans="1:12">
      <c r="A176" s="1788" t="s">
        <v>585</v>
      </c>
      <c r="B176" s="1819">
        <v>1.6</v>
      </c>
      <c r="C176" s="1820">
        <v>3</v>
      </c>
      <c r="D176" s="1774" t="s">
        <v>1944</v>
      </c>
      <c r="E176" s="1819">
        <v>2.4</v>
      </c>
    </row>
    <row r="177" spans="1:9">
      <c r="A177" s="1788" t="s">
        <v>586</v>
      </c>
      <c r="B177" s="1819">
        <v>0</v>
      </c>
      <c r="C177" s="1820">
        <v>0</v>
      </c>
      <c r="D177" s="1819">
        <v>6.2</v>
      </c>
      <c r="E177" s="1819">
        <v>6.8</v>
      </c>
    </row>
    <row r="178" spans="1:9">
      <c r="A178" s="1788" t="s">
        <v>587</v>
      </c>
      <c r="B178" s="1819">
        <v>0</v>
      </c>
      <c r="C178" s="1820">
        <v>0</v>
      </c>
      <c r="D178" s="1819">
        <v>1.8</v>
      </c>
      <c r="E178" s="1819">
        <v>7.1000000000000005</v>
      </c>
    </row>
    <row r="179" spans="1:9">
      <c r="A179" s="1788" t="s">
        <v>588</v>
      </c>
      <c r="B179" s="1819">
        <v>0</v>
      </c>
      <c r="C179" s="1820">
        <v>0</v>
      </c>
      <c r="D179" s="1819">
        <v>3.8</v>
      </c>
      <c r="E179" s="1819">
        <v>8.6</v>
      </c>
    </row>
    <row r="180" spans="1:9">
      <c r="A180" s="1788" t="s">
        <v>589</v>
      </c>
      <c r="B180" s="1819">
        <v>0</v>
      </c>
      <c r="C180" s="1820">
        <v>0</v>
      </c>
      <c r="D180" s="1819">
        <v>1.6</v>
      </c>
      <c r="E180" s="1819">
        <v>1.6</v>
      </c>
    </row>
    <row r="181" spans="1:9" ht="15.75" customHeight="1">
      <c r="A181" s="1788" t="s">
        <v>590</v>
      </c>
      <c r="B181" s="1774" t="s">
        <v>1944</v>
      </c>
      <c r="C181" s="1774" t="s">
        <v>1944</v>
      </c>
      <c r="D181" s="1819">
        <v>0</v>
      </c>
      <c r="E181" s="1774" t="s">
        <v>1944</v>
      </c>
    </row>
    <row r="182" spans="1:9">
      <c r="A182" s="1788" t="s">
        <v>591</v>
      </c>
      <c r="B182" s="1819">
        <v>17.2</v>
      </c>
      <c r="C182" s="1820">
        <v>19.2</v>
      </c>
      <c r="D182" s="1819">
        <v>4.8</v>
      </c>
      <c r="E182" s="1819">
        <v>7</v>
      </c>
    </row>
    <row r="183" spans="1:9">
      <c r="A183" s="1801" t="s">
        <v>592</v>
      </c>
      <c r="B183" s="1821">
        <v>0</v>
      </c>
      <c r="C183" s="1822">
        <v>0</v>
      </c>
      <c r="D183" s="1821">
        <v>2.6</v>
      </c>
      <c r="E183" s="1821">
        <v>4.2</v>
      </c>
    </row>
    <row r="184" spans="1:9" ht="18" customHeight="1">
      <c r="A184" s="1793" t="s">
        <v>1936</v>
      </c>
      <c r="B184" s="1815"/>
      <c r="C184" s="1815"/>
      <c r="D184" s="1815"/>
      <c r="E184" s="1815"/>
      <c r="F184" s="1802"/>
      <c r="G184" s="1802"/>
      <c r="H184" s="1802"/>
    </row>
    <row r="185" spans="1:9">
      <c r="A185" s="1799"/>
      <c r="B185" s="1815"/>
      <c r="C185" s="1815"/>
      <c r="D185" s="1815"/>
      <c r="E185" s="1815"/>
    </row>
    <row r="186" spans="1:9" ht="14.25" customHeight="1">
      <c r="A186" s="1742" t="s">
        <v>1951</v>
      </c>
      <c r="B186" s="1815"/>
      <c r="C186" s="1815"/>
      <c r="D186" s="1815"/>
      <c r="E186" s="1815"/>
      <c r="F186" s="1802"/>
      <c r="G186" s="1802"/>
      <c r="H186" s="1802"/>
      <c r="I186" s="1802"/>
    </row>
    <row r="187" spans="1:9">
      <c r="A187" s="1800" t="s">
        <v>1941</v>
      </c>
      <c r="B187" s="1815"/>
      <c r="C187" s="1815"/>
      <c r="D187" s="1815"/>
      <c r="E187" s="1815"/>
      <c r="F187" s="1802"/>
      <c r="G187" s="1802"/>
      <c r="H187" s="1802"/>
      <c r="I187" s="1802"/>
    </row>
    <row r="188" spans="1:9">
      <c r="A188" s="1816" t="s">
        <v>1921</v>
      </c>
      <c r="B188" s="2681" t="s">
        <v>12</v>
      </c>
      <c r="C188" s="2681"/>
      <c r="D188" s="2681" t="s">
        <v>1943</v>
      </c>
      <c r="E188" s="2681"/>
      <c r="F188" s="1802"/>
      <c r="G188" s="1802"/>
      <c r="H188" s="1802"/>
      <c r="I188" s="1802"/>
    </row>
    <row r="189" spans="1:9" ht="26.25">
      <c r="A189" s="1817"/>
      <c r="B189" s="1818" t="s">
        <v>1948</v>
      </c>
      <c r="C189" s="1818" t="s">
        <v>1952</v>
      </c>
      <c r="D189" s="1818" t="s">
        <v>1948</v>
      </c>
      <c r="E189" s="1818" t="s">
        <v>1950</v>
      </c>
      <c r="F189" s="1802"/>
      <c r="G189" s="1802"/>
      <c r="H189" s="1802"/>
      <c r="I189" s="1802"/>
    </row>
    <row r="190" spans="1:9">
      <c r="A190" s="1788" t="s">
        <v>581</v>
      </c>
      <c r="B190" s="1774" t="s">
        <v>1944</v>
      </c>
      <c r="C190" s="1774" t="s">
        <v>1944</v>
      </c>
      <c r="D190" s="1819">
        <v>1.2</v>
      </c>
      <c r="E190" s="1820">
        <v>1.2</v>
      </c>
      <c r="F190" s="1802"/>
      <c r="G190" s="1802"/>
      <c r="H190" s="1802"/>
      <c r="I190" s="1802"/>
    </row>
    <row r="191" spans="1:9">
      <c r="A191" s="1788" t="s">
        <v>582</v>
      </c>
      <c r="B191" s="1819">
        <v>25.6</v>
      </c>
      <c r="C191" s="1820">
        <v>72.800000000000011</v>
      </c>
      <c r="D191" s="1819">
        <v>2.6</v>
      </c>
      <c r="E191" s="1820">
        <v>5.8000000000000007</v>
      </c>
      <c r="F191" s="1802"/>
      <c r="G191" s="1802"/>
      <c r="H191" s="1802"/>
      <c r="I191" s="1802"/>
    </row>
    <row r="192" spans="1:9">
      <c r="A192" s="1788" t="s">
        <v>583</v>
      </c>
      <c r="B192" s="1819">
        <v>13</v>
      </c>
      <c r="C192" s="1820">
        <v>23.799999999999997</v>
      </c>
      <c r="D192" s="1819">
        <v>14</v>
      </c>
      <c r="E192" s="1820">
        <v>25.4</v>
      </c>
      <c r="F192" s="1802"/>
      <c r="G192" s="1802"/>
      <c r="H192" s="1802"/>
      <c r="I192" s="1802"/>
    </row>
    <row r="193" spans="1:9">
      <c r="A193" s="1788" t="s">
        <v>584</v>
      </c>
      <c r="B193" s="1774" t="s">
        <v>1944</v>
      </c>
      <c r="C193" s="1774" t="s">
        <v>1944</v>
      </c>
      <c r="D193" s="1819">
        <v>2.8</v>
      </c>
      <c r="E193" s="1820">
        <v>7.4</v>
      </c>
      <c r="F193" s="1802"/>
      <c r="G193" s="1802"/>
      <c r="H193" s="1802"/>
      <c r="I193" s="1802"/>
    </row>
    <row r="194" spans="1:9">
      <c r="A194" s="1788" t="s">
        <v>585</v>
      </c>
      <c r="B194" s="1819">
        <v>2.8</v>
      </c>
      <c r="C194" s="1820">
        <v>3.4</v>
      </c>
      <c r="D194" s="1819">
        <v>2.8</v>
      </c>
      <c r="E194" s="1820">
        <v>3.5999999999999996</v>
      </c>
      <c r="F194" s="1802"/>
      <c r="G194" s="1802"/>
      <c r="H194" s="1802"/>
      <c r="I194" s="1802"/>
    </row>
    <row r="195" spans="1:9">
      <c r="A195" s="1788" t="s">
        <v>586</v>
      </c>
      <c r="B195" s="1819">
        <v>0</v>
      </c>
      <c r="C195" s="1820">
        <v>0</v>
      </c>
      <c r="D195" s="1819">
        <v>0</v>
      </c>
      <c r="E195" s="1820">
        <v>0</v>
      </c>
      <c r="F195" s="1802"/>
      <c r="G195" s="1802"/>
      <c r="H195" s="1802"/>
      <c r="I195" s="1802"/>
    </row>
    <row r="196" spans="1:9">
      <c r="A196" s="1788" t="s">
        <v>587</v>
      </c>
      <c r="B196" s="1819">
        <v>0</v>
      </c>
      <c r="C196" s="1820">
        <v>0</v>
      </c>
      <c r="D196" s="1819">
        <v>0</v>
      </c>
      <c r="E196" s="1820">
        <v>0</v>
      </c>
      <c r="F196" s="1802"/>
      <c r="G196" s="1802"/>
      <c r="H196" s="1802"/>
      <c r="I196" s="1802"/>
    </row>
    <row r="197" spans="1:9">
      <c r="A197" s="1788" t="s">
        <v>588</v>
      </c>
      <c r="B197" s="1774" t="s">
        <v>1944</v>
      </c>
      <c r="C197" s="1774" t="s">
        <v>1944</v>
      </c>
      <c r="D197" s="1819">
        <v>0</v>
      </c>
      <c r="E197" s="1820">
        <v>0</v>
      </c>
      <c r="F197" s="1802"/>
      <c r="G197" s="1802"/>
      <c r="H197" s="1802"/>
      <c r="I197" s="1802"/>
    </row>
    <row r="198" spans="1:9">
      <c r="A198" s="1788" t="s">
        <v>589</v>
      </c>
      <c r="B198" s="1819">
        <v>0</v>
      </c>
      <c r="C198" s="1820">
        <v>0</v>
      </c>
      <c r="D198" s="1819">
        <v>0</v>
      </c>
      <c r="E198" s="1820">
        <v>0</v>
      </c>
      <c r="F198" s="1802"/>
      <c r="G198" s="1802"/>
      <c r="H198" s="1802"/>
      <c r="I198" s="1802"/>
    </row>
    <row r="199" spans="1:9">
      <c r="A199" s="1788" t="s">
        <v>590</v>
      </c>
      <c r="B199" s="1819">
        <v>0</v>
      </c>
      <c r="C199" s="1820">
        <v>0</v>
      </c>
      <c r="D199" s="1819">
        <v>0</v>
      </c>
      <c r="E199" s="1820">
        <v>0</v>
      </c>
      <c r="F199" s="1802"/>
      <c r="G199" s="1802"/>
      <c r="H199" s="1802"/>
      <c r="I199" s="1802"/>
    </row>
    <row r="200" spans="1:9" ht="16.5" customHeight="1">
      <c r="A200" s="1788" t="s">
        <v>591</v>
      </c>
      <c r="B200" s="1819">
        <v>36.4</v>
      </c>
      <c r="C200" s="1820">
        <v>36.6</v>
      </c>
      <c r="D200" s="1819">
        <v>14</v>
      </c>
      <c r="E200" s="1820">
        <v>17.399999999999999</v>
      </c>
      <c r="F200" s="1802"/>
      <c r="G200" s="1802"/>
      <c r="H200" s="1802"/>
      <c r="I200" s="1802"/>
    </row>
    <row r="201" spans="1:9" ht="15" customHeight="1">
      <c r="A201" s="1801" t="s">
        <v>592</v>
      </c>
      <c r="B201" s="1821">
        <v>0</v>
      </c>
      <c r="C201" s="1822">
        <v>0</v>
      </c>
      <c r="D201" s="1821">
        <v>0</v>
      </c>
      <c r="E201" s="1822">
        <v>0</v>
      </c>
      <c r="F201" s="1802"/>
      <c r="G201" s="1802"/>
      <c r="H201" s="1802"/>
      <c r="I201" s="1802"/>
    </row>
    <row r="202" spans="1:9" ht="21.75" customHeight="1">
      <c r="A202" s="1793" t="s">
        <v>1936</v>
      </c>
      <c r="B202" s="1815"/>
      <c r="C202" s="1815"/>
      <c r="D202" s="1815"/>
      <c r="E202" s="1815"/>
      <c r="F202" s="1802"/>
      <c r="G202" s="1802"/>
      <c r="H202" s="1802"/>
      <c r="I202" s="1802"/>
    </row>
    <row r="203" spans="1:9" ht="14.25" customHeight="1">
      <c r="B203" s="1815"/>
      <c r="C203" s="1815"/>
      <c r="D203" s="1815"/>
      <c r="E203" s="1815"/>
    </row>
    <row r="204" spans="1:9" ht="15.75">
      <c r="A204" s="1742" t="s">
        <v>1953</v>
      </c>
      <c r="B204" s="1815"/>
      <c r="C204" s="1815"/>
      <c r="D204" s="1815"/>
      <c r="E204" s="1815"/>
    </row>
    <row r="205" spans="1:9">
      <c r="A205" s="1823" t="s">
        <v>1954</v>
      </c>
      <c r="B205" s="1815"/>
      <c r="C205" s="1815"/>
      <c r="D205" s="1815"/>
      <c r="E205" s="1815"/>
    </row>
    <row r="206" spans="1:9" ht="25.5">
      <c r="A206" s="1785" t="s">
        <v>688</v>
      </c>
      <c r="B206" s="1824" t="s">
        <v>10</v>
      </c>
      <c r="C206" s="1824" t="s">
        <v>1947</v>
      </c>
      <c r="D206" s="1824" t="s">
        <v>1955</v>
      </c>
      <c r="E206" s="1824" t="s">
        <v>1943</v>
      </c>
    </row>
    <row r="207" spans="1:9">
      <c r="A207" s="1788" t="s">
        <v>581</v>
      </c>
      <c r="B207" s="1819">
        <v>1018.6949818402916</v>
      </c>
      <c r="C207" s="1820">
        <v>1019.2950599247492</v>
      </c>
      <c r="D207" s="1819">
        <v>1019.4622697070671</v>
      </c>
      <c r="E207" s="1819">
        <v>1019.9714479912464</v>
      </c>
    </row>
    <row r="208" spans="1:9">
      <c r="A208" s="1788" t="s">
        <v>582</v>
      </c>
      <c r="B208" s="1819">
        <v>1014.3238385053091</v>
      </c>
      <c r="C208" s="1820">
        <v>1015.0537916181033</v>
      </c>
      <c r="D208" s="1819">
        <v>1015.0522446956107</v>
      </c>
      <c r="E208" s="1819">
        <v>1015.2001886288831</v>
      </c>
      <c r="G208" s="1825">
        <f>AVERAGE(B207:E218)</f>
        <v>1008.7479715918727</v>
      </c>
    </row>
    <row r="209" spans="1:12">
      <c r="A209" s="1788" t="s">
        <v>583</v>
      </c>
      <c r="B209" s="1819">
        <v>1013.5326764880856</v>
      </c>
      <c r="C209" s="1820">
        <v>1014.1285709363373</v>
      </c>
      <c r="D209" s="1819">
        <v>1014.2590848818539</v>
      </c>
      <c r="E209" s="1819">
        <v>1014.3916920037634</v>
      </c>
    </row>
    <row r="210" spans="1:12">
      <c r="A210" s="1788" t="s">
        <v>584</v>
      </c>
      <c r="B210" s="1819">
        <v>1010.205377253147</v>
      </c>
      <c r="C210" s="1820">
        <v>1010.7472515858883</v>
      </c>
      <c r="D210" s="1819">
        <v>1010.9299848998488</v>
      </c>
      <c r="E210" s="1819">
        <v>1010.8973727929709</v>
      </c>
    </row>
    <row r="211" spans="1:12">
      <c r="A211" s="1788" t="s">
        <v>585</v>
      </c>
      <c r="B211" s="1819">
        <v>1005.0980966698452</v>
      </c>
      <c r="C211" s="1820">
        <v>1005.4892016401081</v>
      </c>
      <c r="D211" s="1819">
        <v>1005.762061527526</v>
      </c>
      <c r="E211" s="1819">
        <v>1005.9019878715606</v>
      </c>
    </row>
    <row r="212" spans="1:12">
      <c r="A212" s="1788" t="s">
        <v>586</v>
      </c>
      <c r="B212" s="1819">
        <v>1000.019268409148</v>
      </c>
      <c r="C212" s="1820">
        <v>1000.5892264149702</v>
      </c>
      <c r="D212" s="1819">
        <v>1000.4539086759793</v>
      </c>
      <c r="E212" s="1819">
        <v>1000.91627287044</v>
      </c>
    </row>
    <row r="213" spans="1:12">
      <c r="A213" s="1788" t="s">
        <v>587</v>
      </c>
      <c r="B213" s="1819">
        <v>996.71158398095895</v>
      </c>
      <c r="C213" s="1820">
        <v>996.92351445727218</v>
      </c>
      <c r="D213" s="1819">
        <v>997.13108538490235</v>
      </c>
      <c r="E213" s="1819">
        <v>997.53980205522339</v>
      </c>
    </row>
    <row r="214" spans="1:12">
      <c r="A214" s="1788" t="s">
        <v>588</v>
      </c>
      <c r="B214" s="1819">
        <v>999.18932636014119</v>
      </c>
      <c r="C214" s="1820">
        <v>999.0895945737999</v>
      </c>
      <c r="D214" s="1819">
        <v>999.72751003296696</v>
      </c>
      <c r="E214" s="1819">
        <v>999.67022933112071</v>
      </c>
    </row>
    <row r="215" spans="1:12">
      <c r="A215" s="1788" t="s">
        <v>589</v>
      </c>
      <c r="B215" s="1819">
        <v>1003.8120845572053</v>
      </c>
      <c r="C215" s="1820">
        <v>1003.8444010008627</v>
      </c>
      <c r="D215" s="1819">
        <v>1004.3010025215277</v>
      </c>
      <c r="E215" s="1819">
        <v>1004.5141987541087</v>
      </c>
    </row>
    <row r="216" spans="1:12">
      <c r="A216" s="1788" t="s">
        <v>590</v>
      </c>
      <c r="B216" s="1819">
        <v>1008.8988103969816</v>
      </c>
      <c r="C216" s="1820">
        <v>1008.5051884115487</v>
      </c>
      <c r="D216" s="1819">
        <v>1009.5627848459836</v>
      </c>
      <c r="E216" s="1819">
        <v>1009.7884291123588</v>
      </c>
    </row>
    <row r="217" spans="1:12">
      <c r="A217" s="1788" t="s">
        <v>591</v>
      </c>
      <c r="B217" s="1819">
        <v>1013.9976475557697</v>
      </c>
      <c r="C217" s="1820">
        <v>1013.6637216947753</v>
      </c>
      <c r="D217" s="1819">
        <v>1014.769195641686</v>
      </c>
      <c r="E217" s="1819">
        <v>1014.672110477522</v>
      </c>
    </row>
    <row r="218" spans="1:12">
      <c r="A218" s="1788" t="s">
        <v>592</v>
      </c>
      <c r="B218" s="1821">
        <v>1015.4171295800641</v>
      </c>
      <c r="C218" s="1822">
        <v>1015.1250587523272</v>
      </c>
      <c r="D218" s="1821">
        <v>1016.0061662531781</v>
      </c>
      <c r="E218" s="1821">
        <v>1016.6662028448753</v>
      </c>
    </row>
    <row r="219" spans="1:12">
      <c r="A219" s="1793" t="s">
        <v>1936</v>
      </c>
      <c r="B219" s="1605"/>
      <c r="C219" s="1708"/>
      <c r="D219" s="1605"/>
      <c r="E219" s="1605"/>
    </row>
    <row r="220" spans="1:12">
      <c r="B220" s="1815"/>
      <c r="C220" s="1815"/>
      <c r="D220" s="1815"/>
      <c r="E220" s="1815"/>
    </row>
    <row r="221" spans="1:12">
      <c r="A221" s="1742" t="s">
        <v>1956</v>
      </c>
      <c r="B221" s="1815"/>
      <c r="C221" s="1815"/>
      <c r="D221" s="1815"/>
      <c r="E221" s="1815"/>
    </row>
    <row r="222" spans="1:12">
      <c r="A222" s="1826" t="s">
        <v>158</v>
      </c>
      <c r="B222" s="1605"/>
      <c r="C222" s="1708"/>
      <c r="D222" s="1605"/>
      <c r="E222" s="1605"/>
      <c r="F222" s="1827"/>
    </row>
    <row r="223" spans="1:12" ht="25.5">
      <c r="A223" s="1785" t="s">
        <v>688</v>
      </c>
      <c r="B223" s="1824" t="s">
        <v>10</v>
      </c>
      <c r="C223" s="1824" t="s">
        <v>1947</v>
      </c>
      <c r="D223" s="1824" t="s">
        <v>12</v>
      </c>
      <c r="E223" s="1824" t="s">
        <v>1943</v>
      </c>
      <c r="F223" s="1827"/>
    </row>
    <row r="224" spans="1:12">
      <c r="A224" s="1788" t="s">
        <v>581</v>
      </c>
      <c r="B224" s="1774">
        <v>70.863083018445238</v>
      </c>
      <c r="C224" s="1773">
        <v>58.451839251204397</v>
      </c>
      <c r="D224" s="1774">
        <v>67.180438421749145</v>
      </c>
      <c r="E224" s="1774">
        <v>73.263652263112121</v>
      </c>
      <c r="F224" s="1827"/>
      <c r="L224" s="1827" t="s">
        <v>676</v>
      </c>
    </row>
    <row r="225" spans="1:12">
      <c r="A225" s="1788" t="s">
        <v>582</v>
      </c>
      <c r="B225" s="1774">
        <v>61.246414233010896</v>
      </c>
      <c r="C225" s="1773">
        <v>50.435008567472018</v>
      </c>
      <c r="D225" s="1774">
        <v>56.270825152254211</v>
      </c>
      <c r="E225" s="1774">
        <v>70.193531436011895</v>
      </c>
      <c r="F225" s="1827"/>
      <c r="L225" s="1827" t="s">
        <v>677</v>
      </c>
    </row>
    <row r="226" spans="1:12">
      <c r="A226" s="1788" t="s">
        <v>583</v>
      </c>
      <c r="B226" s="1774">
        <v>62.814696740591387</v>
      </c>
      <c r="C226" s="1773">
        <v>41.457834616757438</v>
      </c>
      <c r="D226" s="1774">
        <v>49.679352259008965</v>
      </c>
      <c r="E226" s="1774">
        <v>69.658075290256079</v>
      </c>
      <c r="F226" s="1827"/>
      <c r="L226" s="1827" t="s">
        <v>678</v>
      </c>
    </row>
    <row r="227" spans="1:12">
      <c r="A227" s="1788" t="s">
        <v>584</v>
      </c>
      <c r="B227" s="1774">
        <v>54.307725634078963</v>
      </c>
      <c r="C227" s="1773">
        <v>33.390583882754321</v>
      </c>
      <c r="D227" s="1774">
        <v>42.458133609581921</v>
      </c>
      <c r="E227" s="1774">
        <v>63.972856559397712</v>
      </c>
      <c r="F227" s="1827"/>
      <c r="L227" s="1827" t="s">
        <v>679</v>
      </c>
    </row>
    <row r="228" spans="1:12">
      <c r="A228" s="1788" t="s">
        <v>585</v>
      </c>
      <c r="B228" s="1774">
        <v>49.928451570900513</v>
      </c>
      <c r="C228" s="1773">
        <v>28.196956138436217</v>
      </c>
      <c r="D228" s="1774">
        <v>37.917999785319601</v>
      </c>
      <c r="E228" s="1774">
        <v>59.391355906131992</v>
      </c>
      <c r="F228" s="1827"/>
      <c r="L228" s="1827" t="s">
        <v>585</v>
      </c>
    </row>
    <row r="229" spans="1:12">
      <c r="A229" s="1788" t="s">
        <v>586</v>
      </c>
      <c r="B229" s="1774">
        <v>52.189840051823225</v>
      </c>
      <c r="C229" s="1773">
        <v>32.317694178870923</v>
      </c>
      <c r="D229" s="1774">
        <v>41.917409336419759</v>
      </c>
      <c r="E229" s="1774">
        <v>63.052881617326271</v>
      </c>
      <c r="F229" s="1827"/>
      <c r="L229" s="1827" t="s">
        <v>680</v>
      </c>
    </row>
    <row r="230" spans="1:12">
      <c r="A230" s="1788" t="s">
        <v>587</v>
      </c>
      <c r="B230" s="1774">
        <v>55.260052643369207</v>
      </c>
      <c r="C230" s="1773">
        <v>37.402312476512769</v>
      </c>
      <c r="D230" s="1774">
        <v>46.780479806469316</v>
      </c>
      <c r="E230" s="1774">
        <v>64.751659272639515</v>
      </c>
      <c r="F230" s="1827"/>
      <c r="L230" s="1827" t="s">
        <v>681</v>
      </c>
    </row>
    <row r="231" spans="1:12">
      <c r="A231" s="1788" t="s">
        <v>588</v>
      </c>
      <c r="B231" s="1774">
        <v>47.65150759042092</v>
      </c>
      <c r="C231" s="1773">
        <v>29.958249950219038</v>
      </c>
      <c r="D231" s="1774">
        <v>46.039759394601255</v>
      </c>
      <c r="E231" s="1774">
        <v>66.69567932347671</v>
      </c>
      <c r="L231" s="1827" t="s">
        <v>682</v>
      </c>
    </row>
    <row r="232" spans="1:12">
      <c r="A232" s="1788" t="s">
        <v>589</v>
      </c>
      <c r="B232" s="1774">
        <v>56.874696180555546</v>
      </c>
      <c r="C232" s="1773">
        <v>27.173816872427981</v>
      </c>
      <c r="D232" s="1774">
        <v>49.578377700617267</v>
      </c>
      <c r="E232" s="1774">
        <v>70.481558883101869</v>
      </c>
      <c r="L232" s="1827" t="s">
        <v>683</v>
      </c>
    </row>
    <row r="233" spans="1:12">
      <c r="A233" s="1788" t="s">
        <v>590</v>
      </c>
      <c r="B233" s="1774">
        <v>64.549890793010775</v>
      </c>
      <c r="C233" s="1773">
        <v>43.235942954202606</v>
      </c>
      <c r="D233" s="1774">
        <v>57.428957353270611</v>
      </c>
      <c r="E233" s="1774">
        <v>64.824763693988132</v>
      </c>
      <c r="L233" s="1827" t="s">
        <v>684</v>
      </c>
    </row>
    <row r="234" spans="1:12">
      <c r="A234" s="1788" t="s">
        <v>591</v>
      </c>
      <c r="B234" s="1774">
        <v>56.640357349537041</v>
      </c>
      <c r="C234" s="1773">
        <v>47.058108524536067</v>
      </c>
      <c r="D234" s="1774">
        <v>58.934477237654356</v>
      </c>
      <c r="E234" s="1774">
        <v>58.145404253949145</v>
      </c>
      <c r="L234" s="1827" t="s">
        <v>685</v>
      </c>
    </row>
    <row r="235" spans="1:12">
      <c r="A235" s="1788" t="s">
        <v>592</v>
      </c>
      <c r="B235" s="1777">
        <v>63.387162928427429</v>
      </c>
      <c r="C235" s="1776">
        <v>51.188564068100369</v>
      </c>
      <c r="D235" s="1777">
        <v>67.714372386499406</v>
      </c>
      <c r="E235" s="1777">
        <v>65.940133892733357</v>
      </c>
      <c r="F235" s="1828"/>
      <c r="L235" s="1827" t="s">
        <v>686</v>
      </c>
    </row>
    <row r="236" spans="1:12">
      <c r="A236" s="1793" t="s">
        <v>1936</v>
      </c>
      <c r="B236" s="1605"/>
      <c r="C236" s="1708"/>
      <c r="D236" s="1605"/>
      <c r="E236" s="1605"/>
    </row>
    <row r="237" spans="1:12">
      <c r="A237" s="1799"/>
      <c r="B237" s="1605"/>
      <c r="C237" s="1708"/>
      <c r="D237" s="1605"/>
      <c r="E237" s="1605"/>
    </row>
    <row r="238" spans="1:12">
      <c r="A238" s="1742" t="s">
        <v>1957</v>
      </c>
      <c r="B238" s="1605"/>
      <c r="C238" s="1708"/>
      <c r="D238" s="1605"/>
      <c r="E238" s="1605"/>
    </row>
    <row r="239" spans="1:12" ht="30">
      <c r="A239" s="1804" t="s">
        <v>1920</v>
      </c>
      <c r="B239" s="1605"/>
      <c r="C239" s="1708"/>
      <c r="D239" s="1605"/>
      <c r="E239" s="1605"/>
    </row>
    <row r="240" spans="1:12">
      <c r="A240" s="1799"/>
      <c r="B240" s="1605"/>
      <c r="C240" s="1708"/>
      <c r="D240" s="1605"/>
      <c r="E240" s="1605"/>
    </row>
    <row r="241" spans="1:5">
      <c r="A241" s="1799"/>
      <c r="B241" s="1605"/>
      <c r="C241" s="1708"/>
      <c r="D241" s="1605"/>
      <c r="E241" s="1605"/>
    </row>
    <row r="242" spans="1:5">
      <c r="A242" s="1799"/>
      <c r="B242" s="1605"/>
      <c r="C242" s="1708"/>
      <c r="D242" s="1605"/>
      <c r="E242" s="1605"/>
    </row>
    <row r="243" spans="1:5">
      <c r="A243" s="1799"/>
      <c r="B243" s="1605"/>
      <c r="C243" s="1708"/>
      <c r="D243" s="1605"/>
      <c r="E243" s="1605"/>
    </row>
    <row r="244" spans="1:5">
      <c r="A244" s="1799"/>
      <c r="B244" s="1605"/>
      <c r="C244" s="1708"/>
      <c r="D244" s="1605"/>
      <c r="E244" s="1605"/>
    </row>
    <row r="245" spans="1:5">
      <c r="A245" s="1799"/>
      <c r="B245" s="1605"/>
      <c r="C245" s="1708"/>
      <c r="D245" s="1605"/>
      <c r="E245" s="1605"/>
    </row>
    <row r="246" spans="1:5">
      <c r="A246" s="1799"/>
      <c r="B246" s="1605"/>
      <c r="C246" s="1708"/>
      <c r="D246" s="1605"/>
      <c r="E246" s="1605"/>
    </row>
    <row r="247" spans="1:5">
      <c r="A247" s="1799"/>
      <c r="B247" s="1605"/>
      <c r="C247" s="1708"/>
      <c r="D247" s="1605"/>
      <c r="E247" s="1605"/>
    </row>
    <row r="248" spans="1:5">
      <c r="A248" s="1799"/>
      <c r="B248" s="1605"/>
      <c r="C248" s="1708"/>
      <c r="D248" s="1605"/>
      <c r="E248" s="1605"/>
    </row>
    <row r="249" spans="1:5">
      <c r="A249" s="1799"/>
      <c r="B249" s="1605"/>
      <c r="C249" s="1708"/>
      <c r="D249" s="1605"/>
      <c r="E249" s="1605"/>
    </row>
    <row r="250" spans="1:5">
      <c r="A250" s="1799"/>
      <c r="B250" s="1605"/>
      <c r="C250" s="1708"/>
      <c r="D250" s="1605"/>
      <c r="E250" s="1605"/>
    </row>
    <row r="251" spans="1:5">
      <c r="A251" s="1799"/>
      <c r="B251" s="1605"/>
      <c r="C251" s="1708"/>
      <c r="D251" s="1605"/>
      <c r="E251" s="1605"/>
    </row>
    <row r="252" spans="1:5">
      <c r="A252" s="1799"/>
      <c r="B252" s="1605"/>
      <c r="C252" s="1708"/>
      <c r="D252" s="1605"/>
      <c r="E252" s="1605"/>
    </row>
    <row r="253" spans="1:5">
      <c r="A253" s="1799"/>
      <c r="B253" s="1605"/>
      <c r="C253" s="1708"/>
      <c r="D253" s="1605"/>
      <c r="E253" s="1605"/>
    </row>
    <row r="254" spans="1:5">
      <c r="A254" s="1799"/>
      <c r="B254" s="1605"/>
      <c r="C254" s="1708"/>
      <c r="D254" s="1605"/>
      <c r="E254" s="1605"/>
    </row>
    <row r="255" spans="1:5">
      <c r="A255" s="1799"/>
      <c r="B255" s="1605"/>
      <c r="C255" s="1708"/>
      <c r="D255" s="1605"/>
      <c r="E255" s="1605"/>
    </row>
    <row r="256" spans="1:5">
      <c r="A256" s="1799"/>
      <c r="B256" s="1605"/>
      <c r="C256" s="1708"/>
      <c r="D256" s="1605"/>
      <c r="E256" s="1605"/>
    </row>
    <row r="257" spans="1:17" s="1737" customFormat="1">
      <c r="A257" s="1742" t="s">
        <v>1958</v>
      </c>
      <c r="B257" s="1619"/>
      <c r="C257" s="1784"/>
      <c r="D257" s="1619"/>
      <c r="E257" s="1619"/>
      <c r="F257" s="1734"/>
      <c r="G257" s="1734"/>
      <c r="H257" s="1734"/>
      <c r="I257" s="1734"/>
      <c r="J257" s="1734"/>
      <c r="K257" s="1734"/>
      <c r="L257" s="1734"/>
      <c r="M257" s="1734"/>
      <c r="N257" s="1734"/>
      <c r="O257" s="1734"/>
      <c r="P257" s="1734"/>
      <c r="Q257" s="1734"/>
    </row>
    <row r="258" spans="1:17" s="1737" customFormat="1">
      <c r="A258" s="1826" t="s">
        <v>158</v>
      </c>
      <c r="B258" s="1619"/>
      <c r="C258" s="1784"/>
      <c r="D258" s="1619"/>
      <c r="E258" s="1619"/>
      <c r="F258" s="1734"/>
      <c r="G258" s="1734"/>
      <c r="H258" s="1734"/>
      <c r="I258" s="1734"/>
      <c r="J258" s="1734"/>
      <c r="K258" s="1734"/>
      <c r="L258" s="1734"/>
      <c r="M258" s="1734"/>
      <c r="N258" s="1734"/>
      <c r="O258" s="1734"/>
      <c r="P258" s="1734"/>
      <c r="Q258" s="1734"/>
    </row>
    <row r="259" spans="1:17" s="1737" customFormat="1" ht="25.5">
      <c r="A259" s="1785" t="s">
        <v>688</v>
      </c>
      <c r="B259" s="1824" t="s">
        <v>1959</v>
      </c>
      <c r="C259" s="1824" t="s">
        <v>1960</v>
      </c>
      <c r="D259" s="1824" t="s">
        <v>1961</v>
      </c>
      <c r="F259" s="1734"/>
      <c r="G259" s="1734"/>
      <c r="H259" s="1734"/>
      <c r="I259" s="1734"/>
      <c r="J259" s="1734"/>
      <c r="K259" s="1734"/>
      <c r="L259" s="1734"/>
      <c r="M259" s="1734"/>
      <c r="N259" s="1734"/>
      <c r="O259" s="1734"/>
      <c r="P259" s="1734"/>
      <c r="Q259" s="1734"/>
    </row>
    <row r="260" spans="1:17" s="1737" customFormat="1">
      <c r="A260" s="1788" t="s">
        <v>581</v>
      </c>
      <c r="B260" s="1774">
        <v>70.863083018445238</v>
      </c>
      <c r="C260" s="1774">
        <v>46.180645161290329</v>
      </c>
      <c r="D260" s="1774">
        <v>87.855645161290326</v>
      </c>
      <c r="E260" s="1829"/>
      <c r="F260" s="1781">
        <f>AVERAGE(D260:D271,D278:D289,D295:D306,D313:D324)</f>
        <v>78.058925038876723</v>
      </c>
      <c r="G260" s="1781">
        <f>AVERAGE(C260:C271,C278:C289,C295:C306,C313:C324)</f>
        <v>33.133054515815552</v>
      </c>
      <c r="H260" s="1734"/>
      <c r="I260" s="1734"/>
      <c r="J260" s="1734"/>
      <c r="K260" s="1734"/>
      <c r="L260" s="1734"/>
      <c r="M260" s="1734"/>
      <c r="N260" s="1734"/>
      <c r="O260" s="1734"/>
      <c r="P260" s="1734"/>
      <c r="Q260" s="1734"/>
    </row>
    <row r="261" spans="1:17" s="1737" customFormat="1">
      <c r="A261" s="1788" t="s">
        <v>582</v>
      </c>
      <c r="B261" s="1774">
        <v>61.246414233010896</v>
      </c>
      <c r="C261" s="1774">
        <v>36.377976190476197</v>
      </c>
      <c r="D261" s="1774">
        <v>81.698578042328052</v>
      </c>
      <c r="E261" s="1829"/>
      <c r="F261" s="1734"/>
      <c r="G261" s="1734"/>
      <c r="H261" s="1734"/>
      <c r="I261" s="1734"/>
      <c r="J261" s="1734"/>
      <c r="K261" s="1734"/>
      <c r="L261" s="1734"/>
      <c r="M261" s="1734"/>
      <c r="N261" s="1734"/>
      <c r="O261" s="1734"/>
      <c r="P261" s="1734"/>
      <c r="Q261" s="1734"/>
    </row>
    <row r="262" spans="1:17" s="1737" customFormat="1">
      <c r="A262" s="1788" t="s">
        <v>583</v>
      </c>
      <c r="B262" s="1774">
        <v>62.814696740591387</v>
      </c>
      <c r="C262" s="1774">
        <v>33.016129032258057</v>
      </c>
      <c r="D262" s="1774">
        <v>85.370967741935488</v>
      </c>
      <c r="E262" s="1829"/>
      <c r="F262" s="1734"/>
      <c r="G262" s="1734"/>
      <c r="H262" s="1734"/>
      <c r="I262" s="1734"/>
      <c r="J262" s="1734"/>
      <c r="K262" s="1734"/>
      <c r="L262" s="1734"/>
      <c r="M262" s="1734"/>
      <c r="N262" s="1734"/>
      <c r="O262" s="1734"/>
      <c r="P262" s="1734"/>
      <c r="Q262" s="1734"/>
    </row>
    <row r="263" spans="1:17" s="1737" customFormat="1">
      <c r="A263" s="1788" t="s">
        <v>584</v>
      </c>
      <c r="B263" s="1774">
        <v>54.307725634078963</v>
      </c>
      <c r="C263" s="1774">
        <v>27.44166666666667</v>
      </c>
      <c r="D263" s="1774">
        <v>76.095833333333331</v>
      </c>
      <c r="E263" s="1829"/>
      <c r="F263" s="1734"/>
      <c r="G263" s="1734"/>
      <c r="H263" s="1734"/>
      <c r="I263" s="1734"/>
      <c r="J263" s="1734"/>
      <c r="K263" s="1734"/>
      <c r="L263" s="1734"/>
      <c r="M263" s="1734"/>
      <c r="N263" s="1734"/>
      <c r="O263" s="1734"/>
      <c r="P263" s="1734"/>
      <c r="Q263" s="1734"/>
    </row>
    <row r="264" spans="1:17" s="1737" customFormat="1">
      <c r="A264" s="1788" t="s">
        <v>585</v>
      </c>
      <c r="B264" s="1774">
        <v>49.928451570900513</v>
      </c>
      <c r="C264" s="1774">
        <v>22.627419354838715</v>
      </c>
      <c r="D264" s="1774">
        <v>72.860483870967741</v>
      </c>
      <c r="E264" s="1829"/>
      <c r="F264" s="1734"/>
      <c r="G264" s="1734"/>
      <c r="H264" s="1734"/>
      <c r="I264" s="1734"/>
      <c r="J264" s="1734"/>
      <c r="K264" s="1734"/>
      <c r="L264" s="1734"/>
      <c r="M264" s="1734"/>
      <c r="N264" s="1734"/>
      <c r="O264" s="1734"/>
      <c r="P264" s="1734"/>
      <c r="Q264" s="1734"/>
    </row>
    <row r="265" spans="1:17" s="1737" customFormat="1">
      <c r="A265" s="1788" t="s">
        <v>586</v>
      </c>
      <c r="B265" s="1774">
        <v>52.189840051823225</v>
      </c>
      <c r="C265" s="1774">
        <v>29.535329457364341</v>
      </c>
      <c r="D265" s="1774">
        <v>73.401918604651158</v>
      </c>
      <c r="E265" s="1829"/>
      <c r="F265" s="1734"/>
      <c r="G265" s="1734"/>
      <c r="H265" s="1737" t="s">
        <v>1962</v>
      </c>
      <c r="I265" s="1737" t="s">
        <v>1963</v>
      </c>
      <c r="J265" s="1734"/>
      <c r="K265" s="1734"/>
      <c r="L265" s="1734"/>
      <c r="M265" s="1734"/>
      <c r="N265" s="1734"/>
      <c r="O265" s="1734"/>
      <c r="P265" s="1734"/>
      <c r="Q265" s="1734"/>
    </row>
    <row r="266" spans="1:17" s="1737" customFormat="1">
      <c r="A266" s="1788" t="s">
        <v>587</v>
      </c>
      <c r="B266" s="1774">
        <v>55.260052643369207</v>
      </c>
      <c r="C266" s="1774">
        <v>30.13225806451613</v>
      </c>
      <c r="D266" s="1774">
        <v>75.721774193548384</v>
      </c>
      <c r="E266" s="1829"/>
      <c r="F266" s="1734"/>
      <c r="G266" s="1734"/>
      <c r="H266" s="1737">
        <v>31.7</v>
      </c>
      <c r="I266" s="1737">
        <v>79.099999999999994</v>
      </c>
      <c r="J266" s="1734"/>
      <c r="K266" s="1734"/>
      <c r="L266" s="1734"/>
      <c r="M266" s="1734"/>
      <c r="N266" s="1734"/>
      <c r="O266" s="1734"/>
      <c r="P266" s="1734"/>
      <c r="Q266" s="1734"/>
    </row>
    <row r="267" spans="1:17" s="1737" customFormat="1">
      <c r="A267" s="1788" t="s">
        <v>588</v>
      </c>
      <c r="B267" s="1774">
        <v>47.65150759042092</v>
      </c>
      <c r="C267" s="1774">
        <v>19.551612903225802</v>
      </c>
      <c r="D267" s="1774">
        <v>70.956451612903223</v>
      </c>
      <c r="E267" s="1829"/>
      <c r="F267" s="1734"/>
      <c r="G267" s="1734"/>
      <c r="H267" s="1737">
        <v>18</v>
      </c>
      <c r="I267" s="1737">
        <v>67.3</v>
      </c>
      <c r="J267" s="1734"/>
      <c r="K267" s="1734"/>
      <c r="L267" s="1734"/>
      <c r="M267" s="1734"/>
      <c r="N267" s="1734"/>
      <c r="O267" s="1734"/>
      <c r="P267" s="1734"/>
      <c r="Q267" s="1734"/>
    </row>
    <row r="268" spans="1:17" s="1737" customFormat="1">
      <c r="A268" s="1788" t="s">
        <v>589</v>
      </c>
      <c r="B268" s="1774">
        <v>56.874696180555546</v>
      </c>
      <c r="C268" s="1774">
        <v>24.55916666666667</v>
      </c>
      <c r="D268" s="1774">
        <v>83.708333333333329</v>
      </c>
      <c r="E268" s="1829"/>
      <c r="F268" s="1734"/>
      <c r="G268" s="1734"/>
      <c r="H268" s="1737">
        <v>41.4</v>
      </c>
      <c r="I268" s="1737">
        <v>80.7</v>
      </c>
      <c r="J268" s="1734"/>
      <c r="K268" s="1734"/>
      <c r="L268" s="1734"/>
      <c r="M268" s="1734"/>
      <c r="N268" s="1734"/>
      <c r="O268" s="1734"/>
      <c r="P268" s="1734"/>
      <c r="Q268" s="1734"/>
    </row>
    <row r="269" spans="1:17" s="1737" customFormat="1">
      <c r="A269" s="1788" t="s">
        <v>590</v>
      </c>
      <c r="B269" s="1774">
        <v>64.549890793010775</v>
      </c>
      <c r="C269" s="1774">
        <v>37.136290322580649</v>
      </c>
      <c r="D269" s="1774">
        <v>83.706451612903237</v>
      </c>
      <c r="F269" s="1734"/>
      <c r="G269" s="1734"/>
      <c r="H269" s="1737">
        <v>41.4</v>
      </c>
      <c r="I269" s="1737">
        <v>85.2</v>
      </c>
      <c r="J269" s="1734"/>
      <c r="K269" s="1734"/>
      <c r="L269" s="1734"/>
      <c r="M269" s="1734"/>
      <c r="N269" s="1734"/>
      <c r="O269" s="1734"/>
      <c r="P269" s="1734"/>
      <c r="Q269" s="1734"/>
    </row>
    <row r="270" spans="1:17" s="1737" customFormat="1">
      <c r="A270" s="1788" t="s">
        <v>591</v>
      </c>
      <c r="B270" s="1774">
        <v>56.640357349537041</v>
      </c>
      <c r="C270" s="1774">
        <v>34.273333333333333</v>
      </c>
      <c r="D270" s="1774">
        <v>75.719166666666652</v>
      </c>
      <c r="F270" s="1734"/>
      <c r="G270" s="1734"/>
      <c r="H270" s="1830">
        <f>AVERAGE(H266:H269)</f>
        <v>33.125</v>
      </c>
      <c r="I270" s="1830">
        <f>AVERAGE(I266:I269)</f>
        <v>78.074999999999989</v>
      </c>
      <c r="J270" s="1734"/>
      <c r="K270" s="1734"/>
      <c r="L270" s="1734"/>
      <c r="M270" s="1734"/>
      <c r="N270" s="1734"/>
      <c r="O270" s="1734"/>
      <c r="P270" s="1734"/>
      <c r="Q270" s="1734"/>
    </row>
    <row r="271" spans="1:17" s="1737" customFormat="1">
      <c r="A271" s="1788" t="s">
        <v>592</v>
      </c>
      <c r="B271" s="1777">
        <v>63.387162928427429</v>
      </c>
      <c r="C271" s="1777">
        <v>39.542741935483875</v>
      </c>
      <c r="D271" s="1777">
        <v>81.687096774193549</v>
      </c>
      <c r="F271" s="1734"/>
      <c r="G271" s="1734"/>
      <c r="H271" s="1734"/>
      <c r="I271" s="1734"/>
      <c r="J271" s="1734"/>
      <c r="K271" s="1734"/>
      <c r="L271" s="1734"/>
      <c r="M271" s="1734"/>
      <c r="N271" s="1734"/>
      <c r="O271" s="1734"/>
      <c r="P271" s="1734"/>
      <c r="Q271" s="1734"/>
    </row>
    <row r="272" spans="1:17" s="1737" customFormat="1">
      <c r="A272" s="1831" t="s">
        <v>1964</v>
      </c>
      <c r="C272" s="1832"/>
      <c r="D272" s="1832"/>
      <c r="F272" s="1734"/>
      <c r="G272" s="1734"/>
      <c r="H272" s="1734"/>
      <c r="I272" s="1734"/>
      <c r="J272" s="1734"/>
      <c r="K272" s="1734"/>
      <c r="L272" s="1734"/>
      <c r="M272" s="1734"/>
      <c r="N272" s="1734"/>
      <c r="O272" s="1734"/>
      <c r="P272" s="1734"/>
      <c r="Q272" s="1734"/>
    </row>
    <row r="273" spans="1:17">
      <c r="A273" s="1833"/>
      <c r="B273" s="1834"/>
      <c r="C273" s="1834"/>
      <c r="D273" s="1834"/>
      <c r="E273" s="1834"/>
    </row>
    <row r="274" spans="1:17">
      <c r="A274" s="1835"/>
      <c r="B274" s="1619"/>
      <c r="C274" s="1784"/>
      <c r="D274" s="1619"/>
      <c r="E274" s="1619"/>
    </row>
    <row r="275" spans="1:17">
      <c r="A275" s="1742" t="s">
        <v>1965</v>
      </c>
      <c r="B275" s="1619"/>
      <c r="C275" s="1784"/>
      <c r="D275" s="1619"/>
      <c r="E275" s="1619"/>
    </row>
    <row r="276" spans="1:17">
      <c r="A276" s="1826" t="s">
        <v>158</v>
      </c>
      <c r="B276" s="1619"/>
      <c r="C276" s="1784"/>
      <c r="D276" s="1619"/>
    </row>
    <row r="277" spans="1:17" ht="25.5">
      <c r="A277" s="1785" t="s">
        <v>688</v>
      </c>
      <c r="B277" s="1824" t="s">
        <v>1959</v>
      </c>
      <c r="C277" s="1824" t="s">
        <v>1933</v>
      </c>
      <c r="D277" s="1824" t="s">
        <v>1961</v>
      </c>
    </row>
    <row r="278" spans="1:17">
      <c r="A278" s="1788" t="s">
        <v>581</v>
      </c>
      <c r="B278" s="1773">
        <v>58.451839251204397</v>
      </c>
      <c r="C278" s="1819">
        <v>28.842226702508963</v>
      </c>
      <c r="D278" s="1820">
        <v>88.926244524093988</v>
      </c>
    </row>
    <row r="279" spans="1:17">
      <c r="A279" s="1788" t="s">
        <v>582</v>
      </c>
      <c r="B279" s="1773">
        <v>50.435008567472018</v>
      </c>
      <c r="C279" s="1819">
        <v>25.100925925925925</v>
      </c>
      <c r="D279" s="1820">
        <v>79.555555555555571</v>
      </c>
    </row>
    <row r="280" spans="1:17">
      <c r="A280" s="1788" t="s">
        <v>583</v>
      </c>
      <c r="B280" s="1773">
        <v>41.457834616757438</v>
      </c>
      <c r="C280" s="1819">
        <v>16.579045058883768</v>
      </c>
      <c r="D280" s="1820">
        <v>70.721057347670254</v>
      </c>
    </row>
    <row r="281" spans="1:17">
      <c r="A281" s="1788" t="s">
        <v>584</v>
      </c>
      <c r="B281" s="1773">
        <v>33.390583882754321</v>
      </c>
      <c r="C281" s="1819">
        <v>14.082709551656921</v>
      </c>
      <c r="D281" s="1820">
        <v>59.443597883597882</v>
      </c>
      <c r="M281" s="1836"/>
      <c r="N281" s="1837"/>
      <c r="O281" s="1836"/>
      <c r="P281" s="1838"/>
      <c r="Q281" s="1827"/>
    </row>
    <row r="282" spans="1:17">
      <c r="A282" s="1788" t="s">
        <v>585</v>
      </c>
      <c r="B282" s="1773">
        <v>28.196956138436217</v>
      </c>
      <c r="C282" s="1819">
        <v>11.349103942652331</v>
      </c>
      <c r="D282" s="1820">
        <v>52.207885304659499</v>
      </c>
    </row>
    <row r="283" spans="1:17">
      <c r="A283" s="1788" t="s">
        <v>586</v>
      </c>
      <c r="B283" s="1773">
        <v>32.317694178870923</v>
      </c>
      <c r="C283" s="1819">
        <v>14.005925925925927</v>
      </c>
      <c r="D283" s="1820">
        <v>58.586296296296297</v>
      </c>
    </row>
    <row r="284" spans="1:17">
      <c r="A284" s="1788" t="s">
        <v>587</v>
      </c>
      <c r="B284" s="1773">
        <v>37.402312476512769</v>
      </c>
      <c r="C284" s="1819">
        <v>18.833691756272401</v>
      </c>
      <c r="D284" s="1820">
        <v>61.906093189964167</v>
      </c>
    </row>
    <row r="285" spans="1:17">
      <c r="A285" s="1788" t="s">
        <v>588</v>
      </c>
      <c r="B285" s="1773">
        <v>29.958249950219038</v>
      </c>
      <c r="C285" s="1819">
        <v>13.996057347670252</v>
      </c>
      <c r="D285" s="1820">
        <v>49.597849462365595</v>
      </c>
    </row>
    <row r="286" spans="1:17">
      <c r="A286" s="1788" t="s">
        <v>589</v>
      </c>
      <c r="B286" s="1773">
        <v>27.173816872427981</v>
      </c>
      <c r="C286" s="1819">
        <v>10.455661375661377</v>
      </c>
      <c r="D286" s="1820">
        <v>59.247962962962966</v>
      </c>
    </row>
    <row r="287" spans="1:17">
      <c r="A287" s="1788" t="s">
        <v>590</v>
      </c>
      <c r="B287" s="1773">
        <v>43.235942954202606</v>
      </c>
      <c r="C287" s="1819">
        <v>16.314109916367979</v>
      </c>
      <c r="D287" s="1820">
        <v>74.638066988011374</v>
      </c>
    </row>
    <row r="288" spans="1:17">
      <c r="A288" s="1788" t="s">
        <v>591</v>
      </c>
      <c r="B288" s="1773">
        <v>47.058108524536067</v>
      </c>
      <c r="C288" s="1819">
        <v>23.35618454661558</v>
      </c>
      <c r="D288" s="1820">
        <v>73.528148148148148</v>
      </c>
    </row>
    <row r="289" spans="1:5">
      <c r="A289" s="1788" t="s">
        <v>592</v>
      </c>
      <c r="B289" s="1776">
        <v>51.188564068100369</v>
      </c>
      <c r="C289" s="1821">
        <v>22.606953405017922</v>
      </c>
      <c r="D289" s="1822">
        <v>79.136559139784936</v>
      </c>
    </row>
    <row r="290" spans="1:5">
      <c r="A290" s="1793" t="s">
        <v>1936</v>
      </c>
      <c r="C290" s="1839"/>
      <c r="D290" s="1839"/>
    </row>
    <row r="291" spans="1:5">
      <c r="C291" s="1737"/>
    </row>
    <row r="292" spans="1:5">
      <c r="A292" s="1742" t="s">
        <v>1966</v>
      </c>
      <c r="B292" s="1619"/>
      <c r="C292" s="1797"/>
      <c r="D292" s="1796"/>
      <c r="E292" s="1619"/>
    </row>
    <row r="293" spans="1:5">
      <c r="A293" s="1826" t="s">
        <v>158</v>
      </c>
      <c r="B293" s="1619"/>
      <c r="C293" s="1797"/>
      <c r="D293" s="1796"/>
      <c r="E293" s="1619"/>
    </row>
    <row r="294" spans="1:5" ht="25.5">
      <c r="A294" s="1785" t="s">
        <v>688</v>
      </c>
      <c r="B294" s="1824" t="s">
        <v>1959</v>
      </c>
      <c r="C294" s="1824" t="s">
        <v>1933</v>
      </c>
      <c r="D294" s="1824" t="s">
        <v>1961</v>
      </c>
    </row>
    <row r="295" spans="1:5">
      <c r="A295" s="1788" t="s">
        <v>581</v>
      </c>
      <c r="B295" s="1774">
        <v>67.180438421749145</v>
      </c>
      <c r="C295" s="1819">
        <v>53.137903225806454</v>
      </c>
      <c r="D295" s="1820">
        <v>94.21021505376342</v>
      </c>
    </row>
    <row r="296" spans="1:5">
      <c r="A296" s="1788" t="s">
        <v>582</v>
      </c>
      <c r="B296" s="1774">
        <v>56.270825152254211</v>
      </c>
      <c r="C296" s="1819">
        <v>45.360714285714295</v>
      </c>
      <c r="D296" s="1820">
        <v>85.319642857142853</v>
      </c>
    </row>
    <row r="297" spans="1:5">
      <c r="A297" s="1788" t="s">
        <v>583</v>
      </c>
      <c r="B297" s="1774">
        <v>49.679352259008965</v>
      </c>
      <c r="C297" s="1819">
        <v>43.353677419354831</v>
      </c>
      <c r="D297" s="1820">
        <v>82.479032258064535</v>
      </c>
    </row>
    <row r="298" spans="1:5">
      <c r="A298" s="1788" t="s">
        <v>584</v>
      </c>
      <c r="B298" s="1774">
        <v>42.458133609581921</v>
      </c>
      <c r="C298" s="1819">
        <v>36.047291666666666</v>
      </c>
      <c r="D298" s="1820">
        <v>72.542777777777786</v>
      </c>
    </row>
    <row r="299" spans="1:5">
      <c r="A299" s="1788" t="s">
        <v>585</v>
      </c>
      <c r="B299" s="1774">
        <v>37.917999785319601</v>
      </c>
      <c r="C299" s="1819">
        <v>30.300101038190583</v>
      </c>
      <c r="D299" s="1820">
        <v>65.855913978494627</v>
      </c>
    </row>
    <row r="300" spans="1:5">
      <c r="A300" s="1788" t="s">
        <v>586</v>
      </c>
      <c r="B300" s="1774">
        <v>41.917409336419759</v>
      </c>
      <c r="C300" s="1819">
        <v>35.894166666666663</v>
      </c>
      <c r="D300" s="1820">
        <v>71.599116809116822</v>
      </c>
    </row>
    <row r="301" spans="1:5">
      <c r="A301" s="1788" t="s">
        <v>587</v>
      </c>
      <c r="B301" s="1774">
        <v>46.780479806469316</v>
      </c>
      <c r="C301" s="1819">
        <v>38.235483870967741</v>
      </c>
      <c r="D301" s="1820">
        <v>72.653655913978497</v>
      </c>
    </row>
    <row r="302" spans="1:5">
      <c r="A302" s="1788" t="s">
        <v>588</v>
      </c>
      <c r="B302" s="1774">
        <v>46.039759394601255</v>
      </c>
      <c r="C302" s="1819">
        <v>34.733870967741929</v>
      </c>
      <c r="D302" s="1820">
        <v>72.239784946236568</v>
      </c>
    </row>
    <row r="303" spans="1:5">
      <c r="A303" s="1788" t="s">
        <v>589</v>
      </c>
      <c r="B303" s="1774">
        <v>49.578377700617267</v>
      </c>
      <c r="C303" s="1819">
        <v>39.35382183908046</v>
      </c>
      <c r="D303" s="1820">
        <v>81.588888888888889</v>
      </c>
    </row>
    <row r="304" spans="1:5">
      <c r="A304" s="1788" t="s">
        <v>590</v>
      </c>
      <c r="B304" s="1774">
        <v>57.428957353270611</v>
      </c>
      <c r="C304" s="1819">
        <v>47.440446650124073</v>
      </c>
      <c r="D304" s="1820">
        <v>88.888172043010755</v>
      </c>
    </row>
    <row r="305" spans="1:15">
      <c r="A305" s="1788" t="s">
        <v>591</v>
      </c>
      <c r="B305" s="1774">
        <v>58.934477237654356</v>
      </c>
      <c r="C305" s="1819">
        <v>42.490576923076929</v>
      </c>
      <c r="D305" s="1820">
        <v>87.141666666666652</v>
      </c>
    </row>
    <row r="306" spans="1:15">
      <c r="A306" s="1788" t="s">
        <v>592</v>
      </c>
      <c r="B306" s="1777">
        <v>67.714372386499406</v>
      </c>
      <c r="C306" s="1821">
        <v>50.896671554252194</v>
      </c>
      <c r="D306" s="1822">
        <v>93.619354838709683</v>
      </c>
      <c r="G306" s="1827"/>
    </row>
    <row r="307" spans="1:15">
      <c r="A307" s="1793" t="s">
        <v>1936</v>
      </c>
      <c r="C307" s="1839"/>
      <c r="D307" s="1839"/>
      <c r="L307" s="1454"/>
      <c r="M307" s="1840"/>
      <c r="N307" s="1454"/>
      <c r="O307" s="1454"/>
    </row>
    <row r="308" spans="1:15">
      <c r="C308" s="1737"/>
      <c r="L308" s="1454"/>
      <c r="M308" s="1840"/>
      <c r="N308" s="1454"/>
      <c r="O308" s="1454"/>
    </row>
    <row r="309" spans="1:15" ht="15.75">
      <c r="A309" s="1795"/>
      <c r="B309" s="1619"/>
      <c r="C309" s="1784"/>
      <c r="D309" s="1619"/>
      <c r="E309" s="1619"/>
      <c r="L309" s="1454"/>
      <c r="M309" s="1840"/>
      <c r="N309" s="1454"/>
      <c r="O309" s="1454"/>
    </row>
    <row r="310" spans="1:15">
      <c r="A310" s="1742" t="s">
        <v>1967</v>
      </c>
      <c r="B310" s="1619"/>
      <c r="C310" s="1784"/>
      <c r="D310" s="1619"/>
      <c r="E310" s="1619"/>
      <c r="L310" s="1454"/>
      <c r="M310" s="1840"/>
      <c r="N310" s="1454"/>
      <c r="O310" s="1454"/>
    </row>
    <row r="311" spans="1:15">
      <c r="A311" s="1826" t="s">
        <v>158</v>
      </c>
      <c r="B311" s="1619"/>
      <c r="C311" s="1784"/>
      <c r="D311" s="1619"/>
      <c r="E311" s="1619"/>
      <c r="L311" s="1454"/>
      <c r="M311" s="1840"/>
      <c r="N311" s="1454"/>
      <c r="O311" s="1454"/>
    </row>
    <row r="312" spans="1:15" ht="25.5">
      <c r="A312" s="1785" t="s">
        <v>688</v>
      </c>
      <c r="B312" s="1824" t="s">
        <v>1959</v>
      </c>
      <c r="C312" s="1824" t="s">
        <v>1933</v>
      </c>
      <c r="D312" s="1824" t="s">
        <v>1961</v>
      </c>
      <c r="L312" s="1454"/>
      <c r="M312" s="1840"/>
      <c r="N312" s="1454"/>
      <c r="O312" s="1454"/>
    </row>
    <row r="313" spans="1:15">
      <c r="A313" s="1788" t="s">
        <v>581</v>
      </c>
      <c r="B313" s="1774">
        <v>73.263652263112121</v>
      </c>
      <c r="C313" s="1774">
        <v>53.137903225806454</v>
      </c>
      <c r="D313" s="1774">
        <v>89.441935483870964</v>
      </c>
      <c r="L313" s="1454"/>
      <c r="M313" s="1840"/>
      <c r="N313" s="1454"/>
      <c r="O313" s="1454"/>
    </row>
    <row r="314" spans="1:15">
      <c r="A314" s="1788" t="s">
        <v>582</v>
      </c>
      <c r="B314" s="1774">
        <v>70.193531436011895</v>
      </c>
      <c r="C314" s="1774">
        <v>45.360714285714295</v>
      </c>
      <c r="D314" s="1774">
        <v>89.358928571428578</v>
      </c>
      <c r="L314" s="1454"/>
      <c r="M314" s="1840"/>
      <c r="N314" s="1454"/>
      <c r="O314" s="1454"/>
    </row>
    <row r="315" spans="1:15">
      <c r="A315" s="1788" t="s">
        <v>583</v>
      </c>
      <c r="B315" s="1774">
        <v>69.658075290256079</v>
      </c>
      <c r="C315" s="1774">
        <v>43.353677419354831</v>
      </c>
      <c r="D315" s="1774">
        <v>91.62177419354839</v>
      </c>
      <c r="L315" s="1454"/>
      <c r="M315" s="1840"/>
      <c r="N315" s="1454"/>
      <c r="O315" s="1454"/>
    </row>
    <row r="316" spans="1:15">
      <c r="A316" s="1788" t="s">
        <v>584</v>
      </c>
      <c r="B316" s="1774">
        <v>63.972856559397712</v>
      </c>
      <c r="C316" s="1774">
        <v>36.047291666666666</v>
      </c>
      <c r="D316" s="1774">
        <v>87.397916666666674</v>
      </c>
      <c r="L316" s="1454"/>
      <c r="M316" s="1840"/>
      <c r="N316" s="1454"/>
      <c r="O316" s="1454"/>
    </row>
    <row r="317" spans="1:15">
      <c r="A317" s="1788" t="s">
        <v>585</v>
      </c>
      <c r="B317" s="1774">
        <v>59.391355906131992</v>
      </c>
      <c r="C317" s="1774">
        <v>30.300101038190583</v>
      </c>
      <c r="D317" s="1774">
        <v>86.056563774564324</v>
      </c>
      <c r="L317" s="1454"/>
      <c r="M317" s="1840"/>
      <c r="N317" s="1454"/>
      <c r="O317" s="1454"/>
    </row>
    <row r="318" spans="1:15">
      <c r="A318" s="1788" t="s">
        <v>586</v>
      </c>
      <c r="B318" s="1774">
        <v>63.052881617326271</v>
      </c>
      <c r="C318" s="1774">
        <v>35.894166666666663</v>
      </c>
      <c r="D318" s="1774">
        <v>85.75555555555556</v>
      </c>
      <c r="L318" s="1454"/>
      <c r="M318" s="1840"/>
      <c r="N318" s="1454"/>
      <c r="O318" s="1454"/>
    </row>
    <row r="319" spans="1:15">
      <c r="A319" s="1788" t="s">
        <v>587</v>
      </c>
      <c r="B319" s="1774">
        <v>64.751659272639515</v>
      </c>
      <c r="C319" s="1774">
        <v>38.235483870967741</v>
      </c>
      <c r="D319" s="1774">
        <v>85.945967741935476</v>
      </c>
      <c r="L319" s="1454"/>
      <c r="M319" s="1840"/>
      <c r="N319" s="1454"/>
      <c r="O319" s="1454"/>
    </row>
    <row r="320" spans="1:15">
      <c r="A320" s="1788" t="s">
        <v>588</v>
      </c>
      <c r="B320" s="1774">
        <v>66.69567932347671</v>
      </c>
      <c r="C320" s="1774">
        <v>34.733870967741929</v>
      </c>
      <c r="D320" s="1774">
        <v>84.695967741935476</v>
      </c>
      <c r="L320" s="1454"/>
      <c r="M320" s="1840"/>
      <c r="N320" s="1454"/>
      <c r="O320" s="1454"/>
    </row>
    <row r="321" spans="1:15">
      <c r="A321" s="1788" t="s">
        <v>589</v>
      </c>
      <c r="B321" s="1774">
        <v>70.481558883101869</v>
      </c>
      <c r="C321" s="1774">
        <v>39.35382183908046</v>
      </c>
      <c r="D321" s="1774">
        <v>85.114166666666677</v>
      </c>
      <c r="L321" s="1454"/>
      <c r="M321" s="1840"/>
      <c r="N321" s="1454"/>
      <c r="O321" s="1454"/>
    </row>
    <row r="322" spans="1:15">
      <c r="A322" s="1788" t="s">
        <v>590</v>
      </c>
      <c r="B322" s="1774">
        <v>64.824763693988132</v>
      </c>
      <c r="C322" s="1774">
        <v>47.440446650124073</v>
      </c>
      <c r="D322" s="1774">
        <v>80.762655086848639</v>
      </c>
      <c r="L322" s="1454"/>
      <c r="M322" s="1840"/>
      <c r="N322" s="1454"/>
      <c r="O322" s="1454"/>
    </row>
    <row r="323" spans="1:15">
      <c r="A323" s="1788" t="s">
        <v>591</v>
      </c>
      <c r="B323" s="1774">
        <v>58.145404253949145</v>
      </c>
      <c r="C323" s="1774">
        <v>42.490576923076929</v>
      </c>
      <c r="D323" s="1774">
        <v>73.527211538461543</v>
      </c>
      <c r="L323" s="1454"/>
      <c r="M323" s="1840"/>
      <c r="N323" s="1454"/>
      <c r="O323" s="1454"/>
    </row>
    <row r="324" spans="1:15">
      <c r="A324" s="1788" t="s">
        <v>592</v>
      </c>
      <c r="B324" s="1777">
        <v>65.940133892733357</v>
      </c>
      <c r="C324" s="1777">
        <v>50.896671554252194</v>
      </c>
      <c r="D324" s="1777">
        <v>82.733519061583578</v>
      </c>
      <c r="L324" s="1454"/>
      <c r="M324" s="1840"/>
      <c r="N324" s="1454"/>
      <c r="O324" s="1454"/>
    </row>
    <row r="325" spans="1:15">
      <c r="A325" s="1793" t="s">
        <v>1936</v>
      </c>
      <c r="C325" s="1832"/>
      <c r="D325" s="1832"/>
      <c r="L325" s="1454"/>
      <c r="M325" s="1840"/>
      <c r="N325" s="1454"/>
      <c r="O325" s="1454"/>
    </row>
    <row r="326" spans="1:15">
      <c r="C326" s="1737"/>
      <c r="L326" s="1454"/>
      <c r="M326" s="1840"/>
      <c r="N326" s="1454"/>
      <c r="O326" s="1454"/>
    </row>
    <row r="327" spans="1:15">
      <c r="A327" s="1742" t="s">
        <v>1968</v>
      </c>
      <c r="B327" s="1742"/>
      <c r="C327" s="1742"/>
      <c r="D327" s="1742"/>
      <c r="E327" s="1742"/>
    </row>
    <row r="328" spans="1:15">
      <c r="A328" s="1841" t="s">
        <v>1969</v>
      </c>
      <c r="B328" s="1815"/>
      <c r="C328" s="1815"/>
      <c r="D328" s="1815"/>
      <c r="E328" s="1815"/>
    </row>
    <row r="329" spans="1:15" ht="25.5">
      <c r="A329" s="1785" t="s">
        <v>688</v>
      </c>
      <c r="B329" s="1824" t="s">
        <v>10</v>
      </c>
      <c r="C329" s="1824" t="s">
        <v>1947</v>
      </c>
      <c r="D329" s="1824" t="s">
        <v>1942</v>
      </c>
      <c r="E329" s="1824" t="s">
        <v>1943</v>
      </c>
    </row>
    <row r="330" spans="1:15">
      <c r="A330" s="1788" t="s">
        <v>581</v>
      </c>
      <c r="B330" s="1774">
        <v>5.2403249845143414</v>
      </c>
      <c r="C330" s="1774">
        <v>4.439480697197447</v>
      </c>
      <c r="D330" s="1773">
        <v>5.8133381277341014</v>
      </c>
      <c r="E330" s="1774">
        <v>7.088318001932576</v>
      </c>
    </row>
    <row r="331" spans="1:15">
      <c r="A331" s="1788" t="s">
        <v>582</v>
      </c>
      <c r="B331" s="1774">
        <v>6.4190080598320565</v>
      </c>
      <c r="C331" s="1774">
        <v>5.5170562118130402</v>
      </c>
      <c r="D331" s="1773">
        <v>6.8242753517335784</v>
      </c>
      <c r="E331" s="1774">
        <v>7.566440474432798</v>
      </c>
    </row>
    <row r="332" spans="1:15">
      <c r="A332" s="1788" t="s">
        <v>583</v>
      </c>
      <c r="B332" s="1774">
        <v>6.0163843564072339</v>
      </c>
      <c r="C332" s="1774">
        <v>5.1351013931264484</v>
      </c>
      <c r="D332" s="1773">
        <v>6.8563119223339539</v>
      </c>
      <c r="E332" s="1774">
        <v>8.079984272007799</v>
      </c>
    </row>
    <row r="333" spans="1:15">
      <c r="A333" s="1788" t="s">
        <v>584</v>
      </c>
      <c r="B333" s="1774">
        <v>6.7705447776416419</v>
      </c>
      <c r="C333" s="1774">
        <v>6.007825387480846</v>
      </c>
      <c r="D333" s="1773">
        <v>7.6939541706141208</v>
      </c>
      <c r="E333" s="1774">
        <v>8.665727260480077</v>
      </c>
    </row>
    <row r="334" spans="1:15">
      <c r="A334" s="1788" t="s">
        <v>585</v>
      </c>
      <c r="B334" s="1774">
        <v>6.4211011119735435</v>
      </c>
      <c r="C334" s="1774">
        <v>6.0270281445770646</v>
      </c>
      <c r="D334" s="1773">
        <v>7.1121701671552762</v>
      </c>
      <c r="E334" s="1774">
        <v>7.5514387204615856</v>
      </c>
    </row>
    <row r="335" spans="1:15">
      <c r="A335" s="1788" t="s">
        <v>586</v>
      </c>
      <c r="B335" s="1774">
        <v>6.7804979672222609</v>
      </c>
      <c r="C335" s="1774">
        <v>6.2327530784419043</v>
      </c>
      <c r="D335" s="1773">
        <v>7.6508300781044918</v>
      </c>
      <c r="E335" s="1774">
        <v>7.8826484046241809</v>
      </c>
    </row>
    <row r="336" spans="1:15">
      <c r="A336" s="1788" t="s">
        <v>587</v>
      </c>
      <c r="B336" s="1774">
        <v>6.5631702253194737</v>
      </c>
      <c r="C336" s="1774">
        <v>6.6833124273845845</v>
      </c>
      <c r="D336" s="1773">
        <v>7.2066654608159011</v>
      </c>
      <c r="E336" s="1774">
        <v>8.2585273480752512</v>
      </c>
    </row>
    <row r="337" spans="1:15">
      <c r="A337" s="1788" t="s">
        <v>588</v>
      </c>
      <c r="B337" s="1774">
        <v>6.6172695696350763</v>
      </c>
      <c r="C337" s="1774">
        <v>6.4763007714866676</v>
      </c>
      <c r="D337" s="1773">
        <v>6.7261929725252116</v>
      </c>
      <c r="E337" s="1774">
        <v>7.3513254485125099</v>
      </c>
    </row>
    <row r="338" spans="1:15">
      <c r="A338" s="1788" t="s">
        <v>589</v>
      </c>
      <c r="B338" s="1774">
        <v>6.0552365017548597</v>
      </c>
      <c r="C338" s="1774">
        <v>5.7496819323822201</v>
      </c>
      <c r="D338" s="1773">
        <v>5.8230832752504753</v>
      </c>
      <c r="E338" s="1774">
        <v>6.3260379640253817</v>
      </c>
    </row>
    <row r="339" spans="1:15">
      <c r="A339" s="1788" t="s">
        <v>590</v>
      </c>
      <c r="B339" s="1774">
        <v>5.432610358026202</v>
      </c>
      <c r="C339" s="1774">
        <v>5.3710082508609993</v>
      </c>
      <c r="D339" s="1773">
        <v>5.3928823709818881</v>
      </c>
      <c r="E339" s="1774">
        <v>6.7544807088102701</v>
      </c>
    </row>
    <row r="340" spans="1:15" ht="15.75">
      <c r="A340" s="1788" t="s">
        <v>591</v>
      </c>
      <c r="B340" s="1774">
        <v>5.2694629025560769</v>
      </c>
      <c r="C340" s="1774">
        <v>4.8410946801922483</v>
      </c>
      <c r="D340" s="1773">
        <v>5.7193931590847704</v>
      </c>
      <c r="E340" s="1774">
        <v>6.928964419530331</v>
      </c>
      <c r="J340" s="1842"/>
      <c r="K340" s="1843"/>
      <c r="L340" s="1843"/>
      <c r="M340" s="1843"/>
    </row>
    <row r="341" spans="1:15" ht="15.75">
      <c r="A341" s="1801" t="s">
        <v>592</v>
      </c>
      <c r="B341" s="1777">
        <v>5.2508318919335224</v>
      </c>
      <c r="C341" s="1777">
        <v>4.9266864028861539</v>
      </c>
      <c r="D341" s="1776">
        <v>5.9302610349680123</v>
      </c>
      <c r="E341" s="1777">
        <v>7.441298476703718</v>
      </c>
      <c r="J341" s="1842"/>
      <c r="K341" s="1843"/>
      <c r="L341" s="1843"/>
      <c r="M341" s="1843"/>
    </row>
    <row r="342" spans="1:15">
      <c r="A342" s="1799" t="s">
        <v>1936</v>
      </c>
      <c r="B342" s="1815"/>
      <c r="C342" s="1815"/>
      <c r="D342" s="1815"/>
      <c r="E342" s="1815"/>
      <c r="L342" s="1454"/>
      <c r="M342" s="1840"/>
      <c r="N342" s="1454"/>
      <c r="O342" s="1454"/>
    </row>
    <row r="343" spans="1:15">
      <c r="A343" s="1799" t="s">
        <v>1970</v>
      </c>
      <c r="L343" s="1454"/>
      <c r="M343" s="1840"/>
      <c r="N343" s="1454"/>
      <c r="O343" s="1454"/>
    </row>
    <row r="344" spans="1:15">
      <c r="C344" s="1737"/>
      <c r="L344" s="1454"/>
      <c r="M344" s="1840"/>
      <c r="N344" s="1454"/>
      <c r="O344" s="1454"/>
    </row>
    <row r="345" spans="1:15">
      <c r="A345" s="1742" t="s">
        <v>1971</v>
      </c>
      <c r="B345" s="1742"/>
      <c r="C345" s="1742"/>
      <c r="D345" s="1742"/>
      <c r="E345" s="1742"/>
      <c r="L345" s="1454"/>
      <c r="M345" s="1840"/>
      <c r="N345" s="1454"/>
      <c r="O345" s="1454"/>
    </row>
    <row r="346" spans="1:15">
      <c r="A346" s="1841" t="s">
        <v>1969</v>
      </c>
      <c r="B346" s="1815"/>
      <c r="C346" s="1815"/>
      <c r="D346" s="1815"/>
      <c r="L346" s="1454"/>
      <c r="M346" s="1840"/>
      <c r="N346" s="1454"/>
      <c r="O346" s="1454"/>
    </row>
    <row r="347" spans="1:15" ht="25.5">
      <c r="A347" s="1785" t="s">
        <v>688</v>
      </c>
      <c r="B347" s="1824" t="s">
        <v>802</v>
      </c>
      <c r="C347" s="1824" t="s">
        <v>1972</v>
      </c>
      <c r="D347" s="1824" t="s">
        <v>1961</v>
      </c>
      <c r="M347" s="1840"/>
      <c r="N347" s="1454"/>
      <c r="O347" s="1454"/>
    </row>
    <row r="348" spans="1:15">
      <c r="A348" s="1788" t="s">
        <v>581</v>
      </c>
      <c r="B348" s="1819">
        <v>5.2403249845143414</v>
      </c>
      <c r="C348" s="1819">
        <v>20.89998272138229</v>
      </c>
      <c r="D348" s="1820">
        <v>9.9467680432662178</v>
      </c>
      <c r="M348" s="1840"/>
      <c r="N348" s="1454"/>
      <c r="O348" s="1454"/>
    </row>
    <row r="349" spans="1:15">
      <c r="A349" s="1788" t="s">
        <v>582</v>
      </c>
      <c r="B349" s="1819">
        <v>6.4190080598320565</v>
      </c>
      <c r="C349" s="1819">
        <v>24.699979049676024</v>
      </c>
      <c r="D349" s="1820">
        <v>12.157763547130514</v>
      </c>
      <c r="M349" s="1840"/>
      <c r="N349" s="1454"/>
      <c r="O349" s="1454"/>
    </row>
    <row r="350" spans="1:15">
      <c r="A350" s="1788" t="s">
        <v>583</v>
      </c>
      <c r="B350" s="1819">
        <v>6.0163843564072339</v>
      </c>
      <c r="C350" s="1819">
        <v>26.799976457883368</v>
      </c>
      <c r="D350" s="1820">
        <v>12.06531503692608</v>
      </c>
      <c r="M350" s="1840"/>
      <c r="N350" s="1454"/>
      <c r="O350" s="1454"/>
    </row>
    <row r="351" spans="1:15">
      <c r="A351" s="1788" t="s">
        <v>584</v>
      </c>
      <c r="B351" s="1819">
        <v>6.7705447776416419</v>
      </c>
      <c r="C351" s="1819">
        <v>29.999974082073432</v>
      </c>
      <c r="D351" s="1820">
        <v>14.289991241900649</v>
      </c>
      <c r="M351" s="1840"/>
      <c r="N351" s="1454"/>
      <c r="O351" s="1454"/>
    </row>
    <row r="352" spans="1:15">
      <c r="A352" s="1788" t="s">
        <v>585</v>
      </c>
      <c r="B352" s="1819">
        <v>6.4211011119735435</v>
      </c>
      <c r="C352" s="1819">
        <v>27</v>
      </c>
      <c r="D352" s="1820">
        <v>13.709669074409529</v>
      </c>
      <c r="M352" s="1840"/>
      <c r="N352" s="1454"/>
      <c r="O352" s="1454"/>
    </row>
    <row r="353" spans="1:15">
      <c r="A353" s="1788" t="s">
        <v>586</v>
      </c>
      <c r="B353" s="1819">
        <v>6.7804979672222609</v>
      </c>
      <c r="C353" s="1819">
        <v>21.899981857451401</v>
      </c>
      <c r="D353" s="1820">
        <v>13.112995795996783</v>
      </c>
      <c r="M353" s="1840"/>
      <c r="N353" s="1454"/>
      <c r="O353" s="1454"/>
    </row>
    <row r="354" spans="1:15">
      <c r="A354" s="1788" t="s">
        <v>587</v>
      </c>
      <c r="B354" s="1819">
        <v>6.5631702253194737</v>
      </c>
      <c r="C354" s="1819">
        <v>18</v>
      </c>
      <c r="D354" s="1820">
        <v>12.910475905733993</v>
      </c>
      <c r="M354" s="1840"/>
      <c r="N354" s="1454"/>
      <c r="O354" s="1454"/>
    </row>
    <row r="355" spans="1:15">
      <c r="A355" s="1788" t="s">
        <v>588</v>
      </c>
      <c r="B355" s="1819">
        <v>6.6172695696350763</v>
      </c>
      <c r="C355" s="1819">
        <v>19.199983801295893</v>
      </c>
      <c r="D355" s="1820">
        <v>13.162894987110707</v>
      </c>
      <c r="M355" s="1840"/>
      <c r="N355" s="1454"/>
      <c r="O355" s="1454"/>
    </row>
    <row r="356" spans="1:15">
      <c r="A356" s="1788" t="s">
        <v>589</v>
      </c>
      <c r="B356" s="1819">
        <v>6.0552365017548597</v>
      </c>
      <c r="C356" s="1819">
        <v>18</v>
      </c>
      <c r="D356" s="1820">
        <v>12.58499217062635</v>
      </c>
      <c r="M356" s="1840"/>
      <c r="N356" s="1454"/>
      <c r="O356" s="1454"/>
    </row>
    <row r="357" spans="1:15">
      <c r="A357" s="1788" t="s">
        <v>590</v>
      </c>
      <c r="B357" s="1819">
        <v>5.432610358026202</v>
      </c>
      <c r="C357" s="1819">
        <v>16.39998660907127</v>
      </c>
      <c r="D357" s="1820">
        <v>11.239509261130078</v>
      </c>
      <c r="M357" s="1840"/>
      <c r="N357" s="1454"/>
      <c r="O357" s="1454"/>
    </row>
    <row r="358" spans="1:15">
      <c r="A358" s="1788" t="s">
        <v>591</v>
      </c>
      <c r="B358" s="1819">
        <v>5.2694629025560769</v>
      </c>
      <c r="C358" s="1819">
        <v>27.999975809935204</v>
      </c>
      <c r="D358" s="1820">
        <v>10.896660061195103</v>
      </c>
      <c r="M358" s="1840"/>
      <c r="N358" s="1454"/>
      <c r="O358" s="1454"/>
    </row>
    <row r="359" spans="1:15">
      <c r="A359" s="1801" t="s">
        <v>592</v>
      </c>
      <c r="B359" s="1821">
        <v>5.2508318919335224</v>
      </c>
      <c r="C359" s="1821">
        <v>21.799980777537794</v>
      </c>
      <c r="D359" s="1822">
        <v>10.491929068835782</v>
      </c>
      <c r="L359" s="1454"/>
      <c r="M359" s="1840"/>
      <c r="N359" s="1454"/>
      <c r="O359" s="1454"/>
    </row>
    <row r="360" spans="1:15">
      <c r="A360" s="1799" t="s">
        <v>1936</v>
      </c>
      <c r="L360" s="1454"/>
      <c r="M360" s="1840"/>
      <c r="N360" s="1454"/>
      <c r="O360" s="1454"/>
    </row>
    <row r="361" spans="1:15">
      <c r="A361" s="1799" t="s">
        <v>1970</v>
      </c>
      <c r="L361" s="1454"/>
      <c r="M361" s="1840"/>
      <c r="N361" s="1454"/>
      <c r="O361" s="1454"/>
    </row>
    <row r="362" spans="1:15">
      <c r="B362" s="1815"/>
      <c r="C362" s="1815"/>
      <c r="D362" s="1815"/>
      <c r="L362" s="1454"/>
      <c r="M362" s="1840"/>
      <c r="N362" s="1454"/>
      <c r="O362" s="1454"/>
    </row>
    <row r="363" spans="1:15">
      <c r="A363" s="1742" t="s">
        <v>1973</v>
      </c>
      <c r="B363" s="1742"/>
      <c r="C363" s="1742"/>
      <c r="D363" s="1742"/>
      <c r="E363" s="1742"/>
      <c r="H363" s="1454"/>
      <c r="I363" s="1454"/>
      <c r="L363" s="1454"/>
      <c r="M363" s="1840"/>
      <c r="N363" s="1454"/>
      <c r="O363" s="1454"/>
    </row>
    <row r="364" spans="1:15">
      <c r="A364" s="1841" t="s">
        <v>1969</v>
      </c>
      <c r="B364" s="1815"/>
      <c r="C364" s="1815"/>
      <c r="D364" s="1815"/>
      <c r="H364" s="1454"/>
      <c r="I364" s="1454"/>
      <c r="L364" s="1454"/>
      <c r="M364" s="1840"/>
    </row>
    <row r="365" spans="1:15" ht="25.5">
      <c r="A365" s="1785" t="s">
        <v>688</v>
      </c>
      <c r="B365" s="1824" t="s">
        <v>802</v>
      </c>
      <c r="C365" s="1824" t="s">
        <v>1972</v>
      </c>
      <c r="D365" s="1824" t="s">
        <v>1961</v>
      </c>
      <c r="H365" s="1454"/>
      <c r="I365" s="1454"/>
      <c r="L365" s="1454"/>
      <c r="M365" s="1840"/>
    </row>
    <row r="366" spans="1:15">
      <c r="A366" s="1788" t="s">
        <v>581</v>
      </c>
      <c r="B366" s="1774">
        <v>4.439480697197447</v>
      </c>
      <c r="C366" s="1774">
        <v>19.599982289416847</v>
      </c>
      <c r="D366" s="1773">
        <v>9.9536265411206291</v>
      </c>
      <c r="H366" s="1454"/>
      <c r="I366" s="1454"/>
      <c r="L366" s="1454"/>
      <c r="M366" s="1840"/>
    </row>
    <row r="367" spans="1:15">
      <c r="A367" s="1788" t="s">
        <v>582</v>
      </c>
      <c r="B367" s="1774">
        <v>5.5170562118130402</v>
      </c>
      <c r="C367" s="1774">
        <v>31.399973650107988</v>
      </c>
      <c r="D367" s="1773">
        <v>12.35409558172649</v>
      </c>
      <c r="H367" s="1454"/>
      <c r="I367" s="1454"/>
      <c r="L367" s="1454"/>
      <c r="M367" s="1840"/>
    </row>
    <row r="368" spans="1:15">
      <c r="A368" s="1788" t="s">
        <v>583</v>
      </c>
      <c r="B368" s="1774">
        <v>5.1351013931264484</v>
      </c>
      <c r="C368" s="1774">
        <v>29.499974514038875</v>
      </c>
      <c r="D368" s="1773">
        <v>12.47239199547907</v>
      </c>
      <c r="H368" s="1454"/>
      <c r="I368" s="1454"/>
      <c r="L368" s="1454"/>
      <c r="M368" s="1840"/>
    </row>
    <row r="369" spans="1:15">
      <c r="A369" s="1788" t="s">
        <v>584</v>
      </c>
      <c r="B369" s="1774">
        <v>6.007825387480846</v>
      </c>
      <c r="C369" s="1774">
        <v>28.999974946004315</v>
      </c>
      <c r="D369" s="1773">
        <v>14.42221127509799</v>
      </c>
      <c r="H369" s="1454"/>
      <c r="I369" s="1454"/>
      <c r="L369" s="1454"/>
      <c r="M369" s="1840"/>
    </row>
    <row r="370" spans="1:15">
      <c r="A370" s="1788" t="s">
        <v>585</v>
      </c>
      <c r="B370" s="1774">
        <v>6.0270281445770646</v>
      </c>
      <c r="C370" s="1774">
        <v>30.199974298056151</v>
      </c>
      <c r="D370" s="1773">
        <v>14.738698537665373</v>
      </c>
      <c r="H370" s="1454"/>
      <c r="I370" s="1454"/>
      <c r="L370" s="1454"/>
      <c r="M370" s="1840"/>
    </row>
    <row r="371" spans="1:15">
      <c r="A371" s="1788" t="s">
        <v>586</v>
      </c>
      <c r="B371" s="1774">
        <v>6.2327530784419043</v>
      </c>
      <c r="C371" s="1774">
        <v>33.299970842332613</v>
      </c>
      <c r="D371" s="1773">
        <v>14.197273231741459</v>
      </c>
      <c r="L371" s="1454"/>
      <c r="M371" s="1840"/>
    </row>
    <row r="372" spans="1:15">
      <c r="A372" s="1788" t="s">
        <v>587</v>
      </c>
      <c r="B372" s="1774">
        <v>6.6833124273845845</v>
      </c>
      <c r="C372" s="1774">
        <v>36.499968466522674</v>
      </c>
      <c r="D372" s="1773">
        <v>14.829021028511269</v>
      </c>
      <c r="L372" s="1454"/>
      <c r="M372" s="1840"/>
      <c r="N372" s="1454"/>
      <c r="O372" s="1454"/>
    </row>
    <row r="373" spans="1:15">
      <c r="A373" s="1788" t="s">
        <v>588</v>
      </c>
      <c r="B373" s="1774">
        <v>6.4763007714866676</v>
      </c>
      <c r="C373" s="1774">
        <v>32.799971274298052</v>
      </c>
      <c r="D373" s="1773">
        <v>14.810383129349653</v>
      </c>
      <c r="L373" s="1454"/>
      <c r="M373" s="1840"/>
      <c r="N373" s="1454"/>
      <c r="O373" s="1454"/>
    </row>
    <row r="374" spans="1:15">
      <c r="A374" s="1788" t="s">
        <v>589</v>
      </c>
      <c r="B374" s="1774">
        <v>5.7496819323822201</v>
      </c>
      <c r="C374" s="1774">
        <v>30.099973218142544</v>
      </c>
      <c r="D374" s="1773">
        <v>13.873164195378656</v>
      </c>
      <c r="L374" s="1454"/>
      <c r="M374" s="1840"/>
      <c r="N374" s="1454"/>
      <c r="O374" s="1454"/>
    </row>
    <row r="375" spans="1:15">
      <c r="A375" s="1788" t="s">
        <v>590</v>
      </c>
      <c r="B375" s="1774">
        <v>5.3710082508609993</v>
      </c>
      <c r="C375" s="1774">
        <v>28.399976241900646</v>
      </c>
      <c r="D375" s="1773">
        <v>12.53558567576218</v>
      </c>
      <c r="L375" s="1454"/>
      <c r="M375" s="1840"/>
      <c r="N375" s="1454"/>
      <c r="O375" s="1454"/>
    </row>
    <row r="376" spans="1:15">
      <c r="A376" s="1788" t="s">
        <v>591</v>
      </c>
      <c r="B376" s="1774">
        <v>4.8410946801922483</v>
      </c>
      <c r="C376" s="1774">
        <v>24.999978401727862</v>
      </c>
      <c r="D376" s="1773">
        <v>11.39776916086713</v>
      </c>
      <c r="L376" s="1454"/>
      <c r="M376" s="1840"/>
      <c r="N376" s="1454"/>
      <c r="O376" s="1454"/>
    </row>
    <row r="377" spans="1:15">
      <c r="A377" s="1801" t="s">
        <v>592</v>
      </c>
      <c r="B377" s="1777">
        <v>4.9266864028861539</v>
      </c>
      <c r="C377" s="1777">
        <v>30.699973866090712</v>
      </c>
      <c r="D377" s="1776">
        <v>10.99855798323231</v>
      </c>
      <c r="L377" s="1454"/>
      <c r="M377" s="1840"/>
      <c r="N377" s="1454"/>
      <c r="O377" s="1454"/>
    </row>
    <row r="378" spans="1:15">
      <c r="A378" s="1799" t="s">
        <v>1936</v>
      </c>
      <c r="B378" s="1815"/>
      <c r="C378" s="1815"/>
      <c r="D378" s="1815"/>
      <c r="L378" s="1454"/>
      <c r="M378" s="1840"/>
      <c r="N378" s="1454"/>
      <c r="O378" s="1454"/>
    </row>
    <row r="379" spans="1:15">
      <c r="A379" s="1799" t="s">
        <v>1970</v>
      </c>
      <c r="B379" s="1815"/>
      <c r="C379" s="1815"/>
      <c r="D379" s="1815"/>
      <c r="L379" s="1454"/>
      <c r="M379" s="1840"/>
      <c r="N379" s="1454"/>
      <c r="O379" s="1454"/>
    </row>
    <row r="380" spans="1:15">
      <c r="C380" s="1737"/>
      <c r="L380" s="1454"/>
      <c r="M380" s="1840"/>
      <c r="N380" s="1454"/>
      <c r="O380" s="1454"/>
    </row>
    <row r="381" spans="1:15">
      <c r="A381" s="1742" t="s">
        <v>1974</v>
      </c>
      <c r="B381" s="1742"/>
      <c r="C381" s="1742"/>
      <c r="D381" s="1742"/>
      <c r="E381" s="1742"/>
      <c r="M381" s="1454"/>
      <c r="N381" s="1454"/>
    </row>
    <row r="382" spans="1:15">
      <c r="A382" s="1841" t="s">
        <v>1969</v>
      </c>
      <c r="C382" s="1737"/>
      <c r="M382" s="1454"/>
      <c r="N382" s="1454"/>
    </row>
    <row r="383" spans="1:15" ht="25.5">
      <c r="A383" s="1785" t="s">
        <v>688</v>
      </c>
      <c r="B383" s="1824" t="s">
        <v>802</v>
      </c>
      <c r="C383" s="1824" t="s">
        <v>1972</v>
      </c>
      <c r="D383" s="1824" t="s">
        <v>1961</v>
      </c>
      <c r="M383" s="1454"/>
      <c r="N383" s="1454"/>
    </row>
    <row r="384" spans="1:15">
      <c r="A384" s="1788" t="s">
        <v>581</v>
      </c>
      <c r="B384" s="1819">
        <v>5.8133381277341014</v>
      </c>
      <c r="C384" s="1820">
        <v>28.299975161987039</v>
      </c>
      <c r="D384" s="1820">
        <v>11.383861105692191</v>
      </c>
      <c r="M384" s="1454"/>
      <c r="N384" s="1454"/>
    </row>
    <row r="385" spans="1:15">
      <c r="A385" s="1788" t="s">
        <v>582</v>
      </c>
      <c r="B385" s="1819">
        <v>6.8242753517335784</v>
      </c>
      <c r="C385" s="1820">
        <v>30.099973218142544</v>
      </c>
      <c r="D385" s="1820">
        <v>13.530940728170316</v>
      </c>
    </row>
    <row r="386" spans="1:15">
      <c r="A386" s="1788" t="s">
        <v>583</v>
      </c>
      <c r="B386" s="1819">
        <v>6.8563119223339539</v>
      </c>
      <c r="C386" s="1820">
        <v>33.799970410367166</v>
      </c>
      <c r="D386" s="1820">
        <v>14.087084647808817</v>
      </c>
    </row>
    <row r="387" spans="1:15">
      <c r="A387" s="1788" t="s">
        <v>584</v>
      </c>
      <c r="B387" s="1819">
        <v>7.6939541706141208</v>
      </c>
      <c r="C387" s="1820">
        <v>30.999973218142546</v>
      </c>
      <c r="D387" s="1820">
        <v>16.72998552915767</v>
      </c>
    </row>
    <row r="388" spans="1:15">
      <c r="A388" s="1788" t="s">
        <v>585</v>
      </c>
      <c r="B388" s="1819">
        <v>7.1121701671552762</v>
      </c>
      <c r="C388" s="1820">
        <v>32.09997149028078</v>
      </c>
      <c r="D388" s="1820">
        <v>16.241383832648225</v>
      </c>
    </row>
    <row r="389" spans="1:15">
      <c r="A389" s="1788" t="s">
        <v>586</v>
      </c>
      <c r="B389" s="1819">
        <v>7.6508300781044918</v>
      </c>
      <c r="C389" s="1820">
        <v>33.699971274298051</v>
      </c>
      <c r="D389" s="1820">
        <v>15.917422235974966</v>
      </c>
    </row>
    <row r="390" spans="1:15">
      <c r="A390" s="1788" t="s">
        <v>587</v>
      </c>
      <c r="B390" s="1819">
        <v>7.2066654608159011</v>
      </c>
      <c r="C390" s="1820">
        <v>31.099972354211662</v>
      </c>
      <c r="D390" s="1820">
        <v>14.841621598411484</v>
      </c>
      <c r="N390" s="1454"/>
      <c r="O390" s="1454"/>
    </row>
    <row r="391" spans="1:15">
      <c r="A391" s="1788" t="s">
        <v>588</v>
      </c>
      <c r="B391" s="1819">
        <v>6.7261929725252116</v>
      </c>
      <c r="C391" s="1820">
        <v>32.999971490280771</v>
      </c>
      <c r="D391" s="1820">
        <v>14.726868968159964</v>
      </c>
      <c r="N391" s="1454"/>
      <c r="O391" s="1454"/>
    </row>
    <row r="392" spans="1:15">
      <c r="A392" s="1788" t="s">
        <v>589</v>
      </c>
      <c r="B392" s="1819">
        <v>5.8230832752504753</v>
      </c>
      <c r="C392" s="1820">
        <v>21.499981425485956</v>
      </c>
      <c r="D392" s="1820">
        <v>13.289432948164146</v>
      </c>
      <c r="N392" s="1454"/>
      <c r="O392" s="1454"/>
    </row>
    <row r="393" spans="1:15">
      <c r="A393" s="1788" t="s">
        <v>590</v>
      </c>
      <c r="B393" s="1819">
        <v>5.3928823709818881</v>
      </c>
      <c r="C393" s="1820">
        <v>19.599982289416847</v>
      </c>
      <c r="D393" s="1820">
        <v>11.164506542186302</v>
      </c>
      <c r="N393" s="1454"/>
      <c r="O393" s="1454"/>
    </row>
    <row r="394" spans="1:15">
      <c r="A394" s="1788" t="s">
        <v>591</v>
      </c>
      <c r="B394" s="1819">
        <v>5.7193931590847704</v>
      </c>
      <c r="C394" s="1820">
        <v>28.999974946004315</v>
      </c>
      <c r="D394" s="1820">
        <v>11.982767419006478</v>
      </c>
      <c r="N394" s="1454"/>
      <c r="O394" s="1454"/>
    </row>
    <row r="395" spans="1:15">
      <c r="A395" s="1801" t="s">
        <v>592</v>
      </c>
      <c r="B395" s="1821">
        <v>5.9302610349680123</v>
      </c>
      <c r="C395" s="1822">
        <v>33.477321814254857</v>
      </c>
      <c r="D395" s="1822">
        <v>12.000527241691634</v>
      </c>
      <c r="L395" s="1454"/>
      <c r="M395" s="1840"/>
      <c r="N395" s="1454"/>
      <c r="O395" s="1454"/>
    </row>
    <row r="396" spans="1:15">
      <c r="A396" s="1799" t="s">
        <v>1936</v>
      </c>
      <c r="C396" s="1737"/>
      <c r="L396" s="1454"/>
      <c r="M396" s="1840"/>
      <c r="N396" s="1454"/>
      <c r="O396" s="1454"/>
    </row>
    <row r="397" spans="1:15" ht="15" customHeight="1">
      <c r="A397" s="1799" t="s">
        <v>1970</v>
      </c>
      <c r="C397" s="1737"/>
    </row>
    <row r="398" spans="1:15" ht="15" customHeight="1">
      <c r="A398" s="1799"/>
      <c r="C398" s="1737"/>
    </row>
    <row r="399" spans="1:15" ht="15.75" customHeight="1">
      <c r="A399" s="1742" t="s">
        <v>1975</v>
      </c>
      <c r="B399" s="1742"/>
      <c r="C399" s="1742"/>
      <c r="D399" s="1742"/>
      <c r="E399" s="1742"/>
    </row>
    <row r="400" spans="1:15">
      <c r="A400" s="1841" t="s">
        <v>1969</v>
      </c>
      <c r="C400" s="1737"/>
    </row>
    <row r="401" spans="1:8" ht="25.5">
      <c r="A401" s="1785" t="s">
        <v>688</v>
      </c>
      <c r="B401" s="1824" t="s">
        <v>802</v>
      </c>
      <c r="C401" s="1824" t="s">
        <v>1972</v>
      </c>
      <c r="D401" s="1824" t="s">
        <v>1961</v>
      </c>
    </row>
    <row r="402" spans="1:8">
      <c r="A402" s="1788" t="s">
        <v>581</v>
      </c>
      <c r="B402" s="1774">
        <v>7.088318001932576</v>
      </c>
      <c r="C402" s="1774">
        <v>24.099978401727864</v>
      </c>
      <c r="D402" s="1773">
        <v>12.199182980909914</v>
      </c>
    </row>
    <row r="403" spans="1:8">
      <c r="A403" s="1788" t="s">
        <v>582</v>
      </c>
      <c r="B403" s="1774">
        <v>7.566440474432798</v>
      </c>
      <c r="C403" s="1774">
        <v>30.499973650107986</v>
      </c>
      <c r="D403" s="1773">
        <v>13.821416648025302</v>
      </c>
    </row>
    <row r="404" spans="1:8">
      <c r="A404" s="1788" t="s">
        <v>583</v>
      </c>
      <c r="B404" s="1774">
        <v>8.079984272007799</v>
      </c>
      <c r="C404" s="1774">
        <v>38.799966090712736</v>
      </c>
      <c r="D404" s="1773">
        <v>14.2133103080889</v>
      </c>
    </row>
    <row r="405" spans="1:8">
      <c r="A405" s="1788" t="s">
        <v>584</v>
      </c>
      <c r="B405" s="1774">
        <v>8.665727260480077</v>
      </c>
      <c r="C405" s="1774">
        <v>30.799973002159827</v>
      </c>
      <c r="D405" s="1773">
        <v>16.951235252429804</v>
      </c>
      <c r="F405" s="1394"/>
    </row>
    <row r="406" spans="1:8">
      <c r="A406" s="1788" t="s">
        <v>585</v>
      </c>
      <c r="B406" s="1774">
        <v>7.5514387204615856</v>
      </c>
      <c r="C406" s="1774">
        <v>29.599973650107991</v>
      </c>
      <c r="D406" s="1773">
        <v>14.985196587130648</v>
      </c>
    </row>
    <row r="407" spans="1:8">
      <c r="A407" s="1788" t="s">
        <v>586</v>
      </c>
      <c r="B407" s="1774">
        <v>7.8826484046241809</v>
      </c>
      <c r="C407" s="1774">
        <v>28.799974730021599</v>
      </c>
      <c r="D407" s="1773">
        <v>14.150265442764576</v>
      </c>
      <c r="F407" s="1844"/>
      <c r="G407" s="1844"/>
      <c r="H407" s="1844"/>
    </row>
    <row r="408" spans="1:8">
      <c r="A408" s="1788" t="s">
        <v>587</v>
      </c>
      <c r="B408" s="1774">
        <v>8.2585273480752512</v>
      </c>
      <c r="C408" s="1774">
        <v>24.599977969762421</v>
      </c>
      <c r="D408" s="1773">
        <v>13.920955781021387</v>
      </c>
    </row>
    <row r="409" spans="1:8">
      <c r="A409" s="1788" t="s">
        <v>588</v>
      </c>
      <c r="B409" s="1774">
        <v>7.3513254485125099</v>
      </c>
      <c r="C409" s="1774">
        <v>22.099980129589632</v>
      </c>
      <c r="D409" s="1773">
        <v>12.661279368424719</v>
      </c>
    </row>
    <row r="410" spans="1:8">
      <c r="A410" s="1788" t="s">
        <v>589</v>
      </c>
      <c r="B410" s="1774">
        <v>6.3260379640253817</v>
      </c>
      <c r="C410" s="1774">
        <v>24.699979049676024</v>
      </c>
      <c r="D410" s="1773">
        <v>12.238322688984882</v>
      </c>
    </row>
    <row r="411" spans="1:8">
      <c r="A411" s="1788" t="s">
        <v>590</v>
      </c>
      <c r="B411" s="1774">
        <v>6.7544807088102701</v>
      </c>
      <c r="C411" s="1774">
        <v>20.099981857451404</v>
      </c>
      <c r="D411" s="1773">
        <v>11.54881130492687</v>
      </c>
    </row>
    <row r="412" spans="1:8">
      <c r="A412" s="1788" t="s">
        <v>591</v>
      </c>
      <c r="B412" s="1774">
        <v>6.928964419530331</v>
      </c>
      <c r="C412" s="1774">
        <v>49.599956371490279</v>
      </c>
      <c r="D412" s="1773">
        <v>12.728995377762084</v>
      </c>
    </row>
    <row r="413" spans="1:8">
      <c r="A413" s="1801" t="s">
        <v>592</v>
      </c>
      <c r="B413" s="1777">
        <v>7.441298476703718</v>
      </c>
      <c r="C413" s="1777">
        <v>24.39997969762419</v>
      </c>
      <c r="D413" s="1776">
        <v>12.562472162903511</v>
      </c>
    </row>
    <row r="414" spans="1:8">
      <c r="A414" s="1799" t="s">
        <v>1936</v>
      </c>
      <c r="C414" s="1737"/>
    </row>
    <row r="415" spans="1:8" ht="12.75" customHeight="1">
      <c r="A415" s="1799" t="s">
        <v>1970</v>
      </c>
      <c r="C415" s="1737"/>
    </row>
    <row r="416" spans="1:8">
      <c r="A416" s="1799"/>
      <c r="C416" s="1737"/>
    </row>
    <row r="417" spans="1:5">
      <c r="A417" s="1742" t="s">
        <v>1976</v>
      </c>
      <c r="B417" s="1742"/>
      <c r="C417" s="1742"/>
      <c r="D417" s="1742"/>
      <c r="E417" s="1742"/>
    </row>
    <row r="418" spans="1:5" ht="15.75">
      <c r="A418" s="1826" t="s">
        <v>1977</v>
      </c>
      <c r="B418" s="1845"/>
      <c r="C418" s="1845"/>
      <c r="D418" s="1845"/>
      <c r="E418" s="1619"/>
    </row>
    <row r="419" spans="1:5">
      <c r="A419" s="1785" t="s">
        <v>688</v>
      </c>
      <c r="B419" s="1824" t="s">
        <v>10</v>
      </c>
      <c r="C419" s="1824" t="s">
        <v>11</v>
      </c>
    </row>
    <row r="420" spans="1:5">
      <c r="A420" s="1788" t="s">
        <v>581</v>
      </c>
      <c r="B420" s="1774">
        <v>8.4129032258064509</v>
      </c>
      <c r="C420" s="1774">
        <v>9.3967741935483868</v>
      </c>
    </row>
    <row r="421" spans="1:5">
      <c r="A421" s="1788" t="s">
        <v>582</v>
      </c>
      <c r="B421" s="1774">
        <v>8.6285714285714281</v>
      </c>
      <c r="C421" s="1774">
        <v>8.9535714285714274</v>
      </c>
    </row>
    <row r="422" spans="1:5">
      <c r="A422" s="1788" t="s">
        <v>583</v>
      </c>
      <c r="B422" s="1774">
        <v>9.5806451612903221</v>
      </c>
      <c r="C422" s="1774">
        <v>9.629032258064516</v>
      </c>
    </row>
    <row r="423" spans="1:5">
      <c r="A423" s="1788" t="s">
        <v>584</v>
      </c>
      <c r="B423" s="1774">
        <v>9.7733333333333352</v>
      </c>
      <c r="C423" s="1774">
        <v>9.7566666666666659</v>
      </c>
    </row>
    <row r="424" spans="1:5">
      <c r="A424" s="1788" t="s">
        <v>585</v>
      </c>
      <c r="B424" s="1774">
        <v>10.222580645161292</v>
      </c>
      <c r="C424" s="1774">
        <v>9.8419354838709676</v>
      </c>
    </row>
    <row r="425" spans="1:5">
      <c r="A425" s="1788" t="s">
        <v>586</v>
      </c>
      <c r="B425" s="1774">
        <v>11</v>
      </c>
      <c r="C425" s="1774">
        <v>10.476666666666665</v>
      </c>
    </row>
    <row r="426" spans="1:5">
      <c r="A426" s="1788" t="s">
        <v>587</v>
      </c>
      <c r="B426" s="1774">
        <v>9.9709677419354836</v>
      </c>
      <c r="C426" s="1774">
        <v>9.3000000000000025</v>
      </c>
    </row>
    <row r="427" spans="1:5">
      <c r="A427" s="1788" t="s">
        <v>588</v>
      </c>
      <c r="B427" s="1774">
        <v>10.296774193548387</v>
      </c>
      <c r="C427" s="1774">
        <v>9.8000000000000007</v>
      </c>
    </row>
    <row r="428" spans="1:5">
      <c r="A428" s="1788" t="s">
        <v>589</v>
      </c>
      <c r="B428" s="1774">
        <v>10.023333333333333</v>
      </c>
      <c r="C428" s="1774">
        <v>10.380000000000003</v>
      </c>
    </row>
    <row r="429" spans="1:5">
      <c r="A429" s="1788" t="s">
        <v>590</v>
      </c>
      <c r="B429" s="1774">
        <v>9.5870967741935473</v>
      </c>
      <c r="C429" s="1774">
        <v>9.803225806451616</v>
      </c>
    </row>
    <row r="430" spans="1:5">
      <c r="A430" s="1788" t="s">
        <v>591</v>
      </c>
      <c r="B430" s="1774">
        <v>8.6033333333333335</v>
      </c>
      <c r="C430" s="1774">
        <v>9.1033333333333353</v>
      </c>
    </row>
    <row r="431" spans="1:5">
      <c r="A431" s="1788" t="s">
        <v>592</v>
      </c>
      <c r="B431" s="1777">
        <v>8.5580645161290327</v>
      </c>
      <c r="C431" s="1777">
        <v>8.5870967741935509</v>
      </c>
      <c r="D431" s="1796"/>
      <c r="E431" s="1796"/>
    </row>
    <row r="432" spans="1:5">
      <c r="A432" s="1793" t="s">
        <v>1936</v>
      </c>
      <c r="C432" s="1737"/>
      <c r="D432" s="1796"/>
      <c r="E432" s="1796"/>
    </row>
    <row r="433" spans="1:5">
      <c r="A433" s="1799"/>
      <c r="C433" s="1737"/>
      <c r="D433" s="1796"/>
      <c r="E433" s="1796"/>
    </row>
    <row r="434" spans="1:5">
      <c r="A434" s="1846" t="s">
        <v>1978</v>
      </c>
      <c r="B434" s="1743"/>
      <c r="C434" s="1744"/>
      <c r="D434" s="1743"/>
      <c r="E434" s="1743"/>
    </row>
    <row r="435" spans="1:5">
      <c r="A435" s="1826" t="s">
        <v>1979</v>
      </c>
    </row>
    <row r="436" spans="1:5" ht="25.5">
      <c r="A436" s="1847" t="s">
        <v>688</v>
      </c>
      <c r="B436" s="1747" t="s">
        <v>10</v>
      </c>
      <c r="C436" s="1747" t="s">
        <v>11</v>
      </c>
      <c r="D436" s="1747" t="s">
        <v>12</v>
      </c>
      <c r="E436" s="1747" t="s">
        <v>1943</v>
      </c>
    </row>
    <row r="437" spans="1:5">
      <c r="A437" s="1848" t="s">
        <v>581</v>
      </c>
      <c r="B437" s="1849">
        <v>4472.5507224462372</v>
      </c>
      <c r="C437" s="1849">
        <v>4796.6837738948625</v>
      </c>
      <c r="D437" s="1849">
        <v>4792.9432795698922</v>
      </c>
      <c r="E437" s="1849">
        <v>4040.8374495967737</v>
      </c>
    </row>
    <row r="438" spans="1:5">
      <c r="A438" s="1752" t="s">
        <v>582</v>
      </c>
      <c r="B438" s="1849">
        <v>5096.6578124999996</v>
      </c>
      <c r="C438" s="1849">
        <v>5243.9244874338619</v>
      </c>
      <c r="D438" s="1849">
        <v>5417.1999813988086</v>
      </c>
      <c r="E438" s="1849">
        <v>4722.6180059523813</v>
      </c>
    </row>
    <row r="439" spans="1:5">
      <c r="A439" s="1752" t="s">
        <v>583</v>
      </c>
      <c r="B439" s="1849">
        <v>6251.8367271505376</v>
      </c>
      <c r="C439" s="1849">
        <v>6348.1633288530466</v>
      </c>
      <c r="D439" s="1849">
        <v>6480.0401657706088</v>
      </c>
      <c r="E439" s="1849">
        <v>6001.0978421118944</v>
      </c>
    </row>
    <row r="440" spans="1:5">
      <c r="A440" s="1752" t="s">
        <v>584</v>
      </c>
      <c r="B440" s="1849">
        <v>6573.3204166666656</v>
      </c>
      <c r="C440" s="1849">
        <v>6675.108827160494</v>
      </c>
      <c r="D440" s="1849">
        <v>6500.9484722222214</v>
      </c>
      <c r="E440" s="1849">
        <v>5807.9913020833337</v>
      </c>
    </row>
    <row r="441" spans="1:5">
      <c r="A441" s="1752" t="s">
        <v>585</v>
      </c>
      <c r="B441" s="1849">
        <v>6895.0080813172035</v>
      </c>
      <c r="C441" s="1849">
        <v>6944.8910543608135</v>
      </c>
      <c r="D441" s="1849">
        <v>7002.3530465949834</v>
      </c>
      <c r="E441" s="1849">
        <v>6629.728545026881</v>
      </c>
    </row>
    <row r="442" spans="1:5">
      <c r="A442" s="1752" t="s">
        <v>586</v>
      </c>
      <c r="B442" s="1849">
        <v>6955.0432465277781</v>
      </c>
      <c r="C442" s="1849">
        <v>6976.5397916666661</v>
      </c>
      <c r="D442" s="1849">
        <v>7020.6381202107295</v>
      </c>
      <c r="E442" s="1849">
        <v>6570.2834941561259</v>
      </c>
    </row>
    <row r="443" spans="1:5">
      <c r="A443" s="1752" t="s">
        <v>587</v>
      </c>
      <c r="B443" s="1849">
        <v>6675.5116687120153</v>
      </c>
      <c r="C443" s="1849">
        <v>6452.4133661887699</v>
      </c>
      <c r="D443" s="1849">
        <v>6444.0847426757055</v>
      </c>
      <c r="E443" s="1849">
        <v>6167.8045698924725</v>
      </c>
    </row>
    <row r="444" spans="1:5">
      <c r="A444" s="1752" t="s">
        <v>588</v>
      </c>
      <c r="B444" s="1849">
        <v>6380.1495295698924</v>
      </c>
      <c r="C444" s="1849">
        <v>6616.7726702508962</v>
      </c>
      <c r="D444" s="1849">
        <v>6620.5443604390684</v>
      </c>
      <c r="E444" s="1849">
        <v>6185.4042338709678</v>
      </c>
    </row>
    <row r="445" spans="1:5">
      <c r="A445" s="1752" t="s">
        <v>589</v>
      </c>
      <c r="B445" s="1849">
        <v>6034.3395138888882</v>
      </c>
      <c r="C445" s="1849">
        <v>6397.7305307539682</v>
      </c>
      <c r="D445" s="1849">
        <v>6343.161944444445</v>
      </c>
      <c r="E445" s="1849">
        <v>5614.2596597222218</v>
      </c>
    </row>
    <row r="446" spans="1:5">
      <c r="A446" s="1752" t="s">
        <v>590</v>
      </c>
      <c r="B446" s="1849">
        <v>5319.9418010752697</v>
      </c>
      <c r="C446" s="1849">
        <v>5614.5039917037457</v>
      </c>
      <c r="D446" s="1849">
        <v>5630.371365367384</v>
      </c>
      <c r="E446" s="1849">
        <v>4675.565096774194</v>
      </c>
    </row>
    <row r="447" spans="1:5">
      <c r="A447" s="1752" t="s">
        <v>591</v>
      </c>
      <c r="B447" s="1849">
        <v>4395.7396527777782</v>
      </c>
      <c r="C447" s="1849">
        <v>4606.3893402777785</v>
      </c>
      <c r="D447" s="1849">
        <v>4674.1400462962965</v>
      </c>
      <c r="E447" s="1849">
        <v>3247.5818749999999</v>
      </c>
    </row>
    <row r="448" spans="1:5">
      <c r="A448" s="1763" t="s">
        <v>592</v>
      </c>
      <c r="B448" s="1850">
        <v>4190.7617271505369</v>
      </c>
      <c r="C448" s="1850">
        <v>4317.0457325268817</v>
      </c>
      <c r="D448" s="1850">
        <v>4382.8076612903224</v>
      </c>
      <c r="E448" s="1850">
        <v>2936.226948924731</v>
      </c>
    </row>
    <row r="449" spans="1:7">
      <c r="A449" s="1793" t="s">
        <v>1936</v>
      </c>
    </row>
    <row r="450" spans="1:7">
      <c r="A450" s="1799"/>
      <c r="C450" s="1737"/>
      <c r="D450" s="1796"/>
      <c r="E450" s="1796"/>
    </row>
    <row r="451" spans="1:7">
      <c r="A451" s="1742" t="s">
        <v>1980</v>
      </c>
      <c r="D451" s="1796"/>
      <c r="E451" s="1796"/>
    </row>
    <row r="452" spans="1:7">
      <c r="A452" s="2682" t="s">
        <v>1920</v>
      </c>
      <c r="B452" s="2682"/>
      <c r="C452" s="2682"/>
      <c r="D452" s="1796"/>
      <c r="E452" s="1796"/>
    </row>
    <row r="453" spans="1:7">
      <c r="A453" s="1799"/>
      <c r="C453" s="1737"/>
      <c r="D453" s="1796"/>
      <c r="E453" s="1796"/>
    </row>
    <row r="454" spans="1:7">
      <c r="A454" s="1799"/>
      <c r="C454" s="1737"/>
      <c r="D454" s="1796"/>
      <c r="E454" s="1796"/>
      <c r="G454" s="1827" t="s">
        <v>676</v>
      </c>
    </row>
    <row r="455" spans="1:7">
      <c r="A455" s="1799"/>
      <c r="C455" s="1737"/>
      <c r="D455" s="1796"/>
      <c r="E455" s="1796"/>
      <c r="G455" s="1827" t="s">
        <v>677</v>
      </c>
    </row>
    <row r="456" spans="1:7">
      <c r="A456" s="1799"/>
      <c r="C456" s="1737"/>
      <c r="D456" s="1796"/>
      <c r="E456" s="1796"/>
      <c r="G456" s="1827" t="s">
        <v>678</v>
      </c>
    </row>
    <row r="457" spans="1:7">
      <c r="A457" s="1799"/>
      <c r="C457" s="1737"/>
      <c r="D457" s="1796"/>
      <c r="E457" s="1796"/>
      <c r="G457" s="1827" t="s">
        <v>679</v>
      </c>
    </row>
    <row r="458" spans="1:7">
      <c r="A458" s="1799"/>
      <c r="C458" s="1737"/>
      <c r="D458" s="1796"/>
      <c r="E458" s="1796"/>
      <c r="G458" s="1827" t="s">
        <v>585</v>
      </c>
    </row>
    <row r="459" spans="1:7">
      <c r="A459" s="1799"/>
      <c r="C459" s="1737"/>
      <c r="D459" s="1796"/>
      <c r="E459" s="1796"/>
      <c r="G459" s="1827" t="s">
        <v>680</v>
      </c>
    </row>
    <row r="460" spans="1:7">
      <c r="A460" s="1799"/>
      <c r="C460" s="1737"/>
      <c r="D460" s="1796"/>
      <c r="E460" s="1796"/>
      <c r="G460" s="1827" t="s">
        <v>681</v>
      </c>
    </row>
    <row r="461" spans="1:7">
      <c r="A461" s="1799"/>
      <c r="C461" s="1737"/>
      <c r="D461" s="1796"/>
      <c r="E461" s="1796"/>
      <c r="G461" s="1827" t="s">
        <v>682</v>
      </c>
    </row>
    <row r="462" spans="1:7">
      <c r="A462" s="1799"/>
      <c r="C462" s="1737"/>
      <c r="D462" s="1796"/>
      <c r="E462" s="1796"/>
      <c r="G462" s="1827" t="s">
        <v>683</v>
      </c>
    </row>
    <row r="463" spans="1:7">
      <c r="A463" s="1799"/>
      <c r="C463" s="1737"/>
      <c r="D463" s="1796"/>
      <c r="E463" s="1796"/>
      <c r="G463" s="1827" t="s">
        <v>684</v>
      </c>
    </row>
    <row r="464" spans="1:7">
      <c r="A464" s="1799"/>
      <c r="C464" s="1737"/>
      <c r="D464" s="1796"/>
      <c r="E464" s="1796"/>
      <c r="G464" s="1827" t="s">
        <v>685</v>
      </c>
    </row>
    <row r="465" spans="1:7">
      <c r="A465" s="1799"/>
      <c r="C465" s="1737"/>
      <c r="D465" s="1796"/>
      <c r="E465" s="1796"/>
      <c r="G465" s="1827" t="s">
        <v>686</v>
      </c>
    </row>
    <row r="466" spans="1:7">
      <c r="A466" s="1799"/>
      <c r="C466" s="1737"/>
      <c r="D466" s="1796"/>
      <c r="E466" s="1796"/>
    </row>
    <row r="467" spans="1:7">
      <c r="A467" s="1799"/>
      <c r="C467" s="1737"/>
      <c r="D467" s="1796"/>
      <c r="E467" s="1796"/>
    </row>
    <row r="468" spans="1:7" ht="15.75" customHeight="1">
      <c r="A468" s="1742" t="s">
        <v>1981</v>
      </c>
      <c r="B468" s="1742"/>
      <c r="C468" s="1742"/>
      <c r="D468" s="1742"/>
      <c r="E468" s="1742"/>
    </row>
    <row r="469" spans="1:7" ht="14.25" customHeight="1">
      <c r="A469" s="1826" t="s">
        <v>1979</v>
      </c>
      <c r="B469" s="1851"/>
      <c r="C469" s="1852"/>
      <c r="D469" s="1796"/>
      <c r="E469" s="1796"/>
    </row>
    <row r="470" spans="1:7">
      <c r="A470" s="1785" t="s">
        <v>688</v>
      </c>
      <c r="B470" s="1853" t="s">
        <v>802</v>
      </c>
      <c r="C470" s="1853" t="s">
        <v>1982</v>
      </c>
      <c r="D470" s="1853" t="s">
        <v>1983</v>
      </c>
    </row>
    <row r="471" spans="1:7">
      <c r="A471" s="1788" t="s">
        <v>581</v>
      </c>
      <c r="B471" s="1849">
        <v>4472.5507224462372</v>
      </c>
      <c r="C471" s="1849">
        <v>2763.15</v>
      </c>
      <c r="D471" s="1849">
        <v>5418.1749999999993</v>
      </c>
    </row>
    <row r="472" spans="1:7">
      <c r="A472" s="1788" t="s">
        <v>582</v>
      </c>
      <c r="B472" s="1849">
        <v>5096.6578124999996</v>
      </c>
      <c r="C472" s="1849">
        <v>1937.425</v>
      </c>
      <c r="D472" s="1849">
        <v>6200</v>
      </c>
    </row>
    <row r="473" spans="1:7">
      <c r="A473" s="1788" t="s">
        <v>583</v>
      </c>
      <c r="B473" s="1849">
        <v>6251.8367271505376</v>
      </c>
      <c r="C473" s="1849">
        <v>3103.2999999999997</v>
      </c>
      <c r="D473" s="1849">
        <v>7150</v>
      </c>
    </row>
    <row r="474" spans="1:7">
      <c r="A474" s="1788" t="s">
        <v>584</v>
      </c>
      <c r="B474" s="1849">
        <v>6573.3204166666656</v>
      </c>
      <c r="C474" s="1849">
        <v>2829.65</v>
      </c>
      <c r="D474" s="1849">
        <v>7800</v>
      </c>
    </row>
    <row r="475" spans="1:7">
      <c r="A475" s="1788" t="s">
        <v>585</v>
      </c>
      <c r="B475" s="1849">
        <v>6895.0080813172035</v>
      </c>
      <c r="C475" s="1849">
        <v>3267.6750000000002</v>
      </c>
      <c r="D475" s="1849">
        <v>8280</v>
      </c>
    </row>
    <row r="476" spans="1:7">
      <c r="A476" s="1788" t="s">
        <v>586</v>
      </c>
      <c r="B476" s="1849">
        <v>6955.0432465277781</v>
      </c>
      <c r="C476" s="1849">
        <v>5629.0333333333338</v>
      </c>
      <c r="D476" s="1849">
        <v>7930</v>
      </c>
    </row>
    <row r="477" spans="1:7">
      <c r="A477" s="1788" t="s">
        <v>587</v>
      </c>
      <c r="B477" s="1849">
        <v>6675.5116687120153</v>
      </c>
      <c r="C477" s="1849">
        <v>4177.875</v>
      </c>
      <c r="D477" s="1849">
        <v>8279.375</v>
      </c>
    </row>
    <row r="478" spans="1:7">
      <c r="A478" s="1788" t="s">
        <v>588</v>
      </c>
      <c r="B478" s="1849">
        <v>6380.1495295698924</v>
      </c>
      <c r="C478" s="1849">
        <v>1941.8250000000003</v>
      </c>
      <c r="D478" s="1849">
        <v>7517.8499999999985</v>
      </c>
    </row>
    <row r="479" spans="1:7">
      <c r="A479" s="1788" t="s">
        <v>589</v>
      </c>
      <c r="B479" s="1849">
        <v>6034.3395138888882</v>
      </c>
      <c r="C479" s="1849">
        <v>4713.7</v>
      </c>
      <c r="D479" s="1849">
        <v>7170</v>
      </c>
    </row>
    <row r="480" spans="1:7">
      <c r="A480" s="1788" t="s">
        <v>590</v>
      </c>
      <c r="B480" s="1849">
        <v>5319.9418010752697</v>
      </c>
      <c r="C480" s="1849">
        <v>4336.05</v>
      </c>
      <c r="D480" s="1849">
        <v>6357.2250000000004</v>
      </c>
    </row>
    <row r="481" spans="1:5">
      <c r="A481" s="1788" t="s">
        <v>591</v>
      </c>
      <c r="B481" s="1849">
        <v>4395.7396527777782</v>
      </c>
      <c r="C481" s="1849">
        <v>2874.8333333333335</v>
      </c>
      <c r="D481" s="1849">
        <v>5220</v>
      </c>
    </row>
    <row r="482" spans="1:5">
      <c r="A482" s="1788" t="s">
        <v>592</v>
      </c>
      <c r="B482" s="1850">
        <v>4190.7617271505369</v>
      </c>
      <c r="C482" s="1850">
        <v>3360.75</v>
      </c>
      <c r="D482" s="1850">
        <v>4810</v>
      </c>
    </row>
    <row r="483" spans="1:5">
      <c r="A483" s="1793" t="s">
        <v>1936</v>
      </c>
      <c r="C483" s="1737"/>
      <c r="E483" s="1796"/>
    </row>
    <row r="484" spans="1:5" ht="15.75">
      <c r="A484" s="1854"/>
      <c r="B484" s="1851"/>
      <c r="C484" s="1852"/>
      <c r="D484" s="1796"/>
      <c r="E484" s="1796"/>
    </row>
    <row r="485" spans="1:5" ht="15" customHeight="1">
      <c r="A485" s="1742" t="s">
        <v>1984</v>
      </c>
      <c r="B485" s="1742"/>
      <c r="C485" s="1742"/>
      <c r="D485" s="1742"/>
      <c r="E485" s="1742"/>
    </row>
    <row r="486" spans="1:5" ht="15.75">
      <c r="A486" s="1826" t="s">
        <v>1979</v>
      </c>
      <c r="B486" s="1851"/>
      <c r="C486" s="1852"/>
      <c r="D486" s="1796"/>
      <c r="E486" s="1796"/>
    </row>
    <row r="487" spans="1:5">
      <c r="A487" s="1785" t="s">
        <v>688</v>
      </c>
      <c r="B487" s="1853" t="s">
        <v>802</v>
      </c>
      <c r="C487" s="1853" t="s">
        <v>1982</v>
      </c>
      <c r="D487" s="1853" t="s">
        <v>1983</v>
      </c>
      <c r="E487" s="1796"/>
    </row>
    <row r="488" spans="1:5">
      <c r="A488" s="1788" t="s">
        <v>581</v>
      </c>
      <c r="B488" s="1849">
        <v>4796.6837738948625</v>
      </c>
      <c r="C488" s="1849">
        <v>1280.825</v>
      </c>
      <c r="D488" s="1849">
        <v>5809</v>
      </c>
      <c r="E488" s="1855"/>
    </row>
    <row r="489" spans="1:5">
      <c r="A489" s="1788" t="s">
        <v>582</v>
      </c>
      <c r="B489" s="1849">
        <v>5243.9244874338619</v>
      </c>
      <c r="C489" s="1849">
        <v>1554.0250000000001</v>
      </c>
      <c r="D489" s="1849">
        <v>6445.7</v>
      </c>
      <c r="E489" s="1855"/>
    </row>
    <row r="490" spans="1:5">
      <c r="A490" s="1788" t="s">
        <v>583</v>
      </c>
      <c r="B490" s="1849">
        <v>6348.1633288530466</v>
      </c>
      <c r="C490" s="1849">
        <v>2281.2749999999996</v>
      </c>
      <c r="D490" s="1849">
        <v>7472.45</v>
      </c>
      <c r="E490" s="1855"/>
    </row>
    <row r="491" spans="1:5">
      <c r="A491" s="1788" t="s">
        <v>584</v>
      </c>
      <c r="B491" s="1849">
        <v>6675.108827160494</v>
      </c>
      <c r="C491" s="1849">
        <v>4921.55</v>
      </c>
      <c r="D491" s="1849">
        <v>7842</v>
      </c>
      <c r="E491" s="1855"/>
    </row>
    <row r="492" spans="1:5">
      <c r="A492" s="1788" t="s">
        <v>585</v>
      </c>
      <c r="B492" s="1849">
        <v>6944.8910543608135</v>
      </c>
      <c r="C492" s="1849">
        <v>3588.6</v>
      </c>
      <c r="D492" s="1849">
        <v>8264.6500000000015</v>
      </c>
      <c r="E492" s="1855"/>
    </row>
    <row r="493" spans="1:5">
      <c r="A493" s="1788" t="s">
        <v>586</v>
      </c>
      <c r="B493" s="1849">
        <v>6976.5397916666661</v>
      </c>
      <c r="C493" s="1849">
        <v>4816</v>
      </c>
      <c r="D493" s="1849">
        <v>8326.4499999999989</v>
      </c>
      <c r="E493" s="1855"/>
    </row>
    <row r="494" spans="1:5">
      <c r="A494" s="1788" t="s">
        <v>587</v>
      </c>
      <c r="B494" s="1849">
        <v>6452.4133661887699</v>
      </c>
      <c r="C494" s="1849">
        <v>4294.0250000000005</v>
      </c>
      <c r="D494" s="1849">
        <v>7750.35</v>
      </c>
      <c r="E494" s="1855"/>
    </row>
    <row r="495" spans="1:5">
      <c r="A495" s="1788" t="s">
        <v>588</v>
      </c>
      <c r="B495" s="1849">
        <v>6616.7726702508962</v>
      </c>
      <c r="C495" s="1849">
        <v>4931.8750000000009</v>
      </c>
      <c r="D495" s="1849">
        <v>7631</v>
      </c>
      <c r="E495" s="1855"/>
    </row>
    <row r="496" spans="1:5">
      <c r="A496" s="1788" t="s">
        <v>589</v>
      </c>
      <c r="B496" s="1849">
        <v>6397.7305307539682</v>
      </c>
      <c r="C496" s="1849">
        <v>5011.3999999999996</v>
      </c>
      <c r="D496" s="1849">
        <v>7191.65</v>
      </c>
      <c r="E496" s="1855"/>
    </row>
    <row r="497" spans="1:5">
      <c r="A497" s="1788" t="s">
        <v>590</v>
      </c>
      <c r="B497" s="1849">
        <v>5614.5039917037457</v>
      </c>
      <c r="C497" s="1849">
        <v>4459.05</v>
      </c>
      <c r="D497" s="1849">
        <v>6962.2499999999991</v>
      </c>
      <c r="E497" s="1855"/>
    </row>
    <row r="498" spans="1:5">
      <c r="A498" s="1788" t="s">
        <v>591</v>
      </c>
      <c r="B498" s="1849">
        <v>4606.3893402777785</v>
      </c>
      <c r="C498" s="1849">
        <v>2750.2000000000007</v>
      </c>
      <c r="D498" s="1849">
        <v>5804.5250000000005</v>
      </c>
      <c r="E498" s="1855"/>
    </row>
    <row r="499" spans="1:5">
      <c r="A499" s="1788" t="s">
        <v>592</v>
      </c>
      <c r="B499" s="1850">
        <v>4317.0457325268817</v>
      </c>
      <c r="C499" s="1850">
        <v>2304.0750000000003</v>
      </c>
      <c r="D499" s="1850">
        <v>5552.75</v>
      </c>
      <c r="E499" s="1855"/>
    </row>
    <row r="500" spans="1:5" ht="15.75" customHeight="1">
      <c r="A500" s="1793" t="s">
        <v>1936</v>
      </c>
      <c r="C500" s="1737"/>
      <c r="E500" s="1855"/>
    </row>
    <row r="501" spans="1:5">
      <c r="A501" s="1856"/>
      <c r="B501" s="1796"/>
      <c r="C501" s="1797"/>
      <c r="D501" s="1796"/>
      <c r="E501" s="1796"/>
    </row>
    <row r="502" spans="1:5" ht="15.75">
      <c r="A502" s="1742" t="s">
        <v>1985</v>
      </c>
      <c r="B502" s="1742"/>
      <c r="C502" s="1742"/>
      <c r="D502" s="1742"/>
      <c r="E502" s="1857"/>
    </row>
    <row r="503" spans="1:5">
      <c r="A503" s="1826" t="s">
        <v>1979</v>
      </c>
      <c r="B503" s="1796"/>
      <c r="C503" s="1797"/>
      <c r="D503" s="1796"/>
      <c r="E503" s="1796"/>
    </row>
    <row r="504" spans="1:5">
      <c r="A504" s="1785" t="s">
        <v>688</v>
      </c>
      <c r="B504" s="1853" t="s">
        <v>802</v>
      </c>
      <c r="C504" s="1853" t="s">
        <v>1982</v>
      </c>
      <c r="D504" s="1853" t="s">
        <v>1983</v>
      </c>
      <c r="E504" s="1855"/>
    </row>
    <row r="505" spans="1:5">
      <c r="A505" s="1788" t="s">
        <v>581</v>
      </c>
      <c r="B505" s="1849">
        <v>4792.9432795698922</v>
      </c>
      <c r="C505" s="1849">
        <v>2952.875</v>
      </c>
      <c r="D505" s="1849">
        <v>5971.7750000000005</v>
      </c>
      <c r="E505" s="1855"/>
    </row>
    <row r="506" spans="1:5">
      <c r="A506" s="1788" t="s">
        <v>582</v>
      </c>
      <c r="B506" s="1849">
        <v>5417.1999813988086</v>
      </c>
      <c r="C506" s="1849">
        <v>1165</v>
      </c>
      <c r="D506" s="1849">
        <v>6662.375</v>
      </c>
      <c r="E506" s="1855"/>
    </row>
    <row r="507" spans="1:5">
      <c r="A507" s="1788" t="s">
        <v>583</v>
      </c>
      <c r="B507" s="1849">
        <v>6480.0401657706088</v>
      </c>
      <c r="C507" s="1849">
        <v>1856.4</v>
      </c>
      <c r="D507" s="1849">
        <v>7639.0750000000007</v>
      </c>
      <c r="E507" s="1855"/>
    </row>
    <row r="508" spans="1:5">
      <c r="A508" s="1788" t="s">
        <v>584</v>
      </c>
      <c r="B508" s="1849">
        <v>6500.9484722222214</v>
      </c>
      <c r="C508" s="1849">
        <v>2018.2249999999999</v>
      </c>
      <c r="D508" s="1849">
        <v>7818.0500000000011</v>
      </c>
      <c r="E508" s="1855"/>
    </row>
    <row r="509" spans="1:5">
      <c r="A509" s="1788" t="s">
        <v>585</v>
      </c>
      <c r="B509" s="1849">
        <v>7002.3530465949834</v>
      </c>
      <c r="C509" s="1849">
        <v>2697.1</v>
      </c>
      <c r="D509" s="1849">
        <v>8288.2499999999982</v>
      </c>
      <c r="E509" s="1855"/>
    </row>
    <row r="510" spans="1:5">
      <c r="A510" s="1788" t="s">
        <v>586</v>
      </c>
      <c r="B510" s="1849">
        <v>7020.6381202107295</v>
      </c>
      <c r="C510" s="1849">
        <v>3920</v>
      </c>
      <c r="D510" s="1849">
        <v>7865.0999999999995</v>
      </c>
      <c r="E510" s="1855"/>
    </row>
    <row r="511" spans="1:5">
      <c r="A511" s="1788" t="s">
        <v>587</v>
      </c>
      <c r="B511" s="1849">
        <v>6444.0847426757055</v>
      </c>
      <c r="C511" s="1849">
        <v>3853.8999999999996</v>
      </c>
      <c r="D511" s="1849">
        <v>7513.4375000000009</v>
      </c>
      <c r="E511" s="1855"/>
    </row>
    <row r="512" spans="1:5">
      <c r="A512" s="1788" t="s">
        <v>588</v>
      </c>
      <c r="B512" s="1849">
        <v>6620.5443604390684</v>
      </c>
      <c r="C512" s="1849">
        <v>3630.8250000000003</v>
      </c>
      <c r="D512" s="1849">
        <v>7515.0999999999985</v>
      </c>
      <c r="E512" s="1855"/>
    </row>
    <row r="513" spans="1:6">
      <c r="A513" s="1788" t="s">
        <v>589</v>
      </c>
      <c r="B513" s="1849">
        <v>6343.161944444445</v>
      </c>
      <c r="C513" s="1849">
        <v>4463.55</v>
      </c>
      <c r="D513" s="1849">
        <v>7317.1750000000011</v>
      </c>
      <c r="E513" s="1855"/>
    </row>
    <row r="514" spans="1:6">
      <c r="A514" s="1788" t="s">
        <v>590</v>
      </c>
      <c r="B514" s="1849">
        <v>5630.371365367384</v>
      </c>
      <c r="C514" s="1849">
        <v>4416.55</v>
      </c>
      <c r="D514" s="1849">
        <v>8912.7999999999993</v>
      </c>
      <c r="E514" s="1855"/>
    </row>
    <row r="515" spans="1:6">
      <c r="A515" s="1788" t="s">
        <v>591</v>
      </c>
      <c r="B515" s="1849">
        <v>4674.1400462962965</v>
      </c>
      <c r="C515" s="1849">
        <v>2161.0499999999997</v>
      </c>
      <c r="D515" s="1849">
        <v>5561.6750000000011</v>
      </c>
      <c r="E515" s="1855"/>
    </row>
    <row r="516" spans="1:6">
      <c r="A516" s="1788" t="s">
        <v>592</v>
      </c>
      <c r="B516" s="1850">
        <v>4382.8076612903224</v>
      </c>
      <c r="C516" s="1850">
        <v>3121.4749999999995</v>
      </c>
      <c r="D516" s="1850">
        <v>5139.2750000000005</v>
      </c>
      <c r="E516" s="1855"/>
    </row>
    <row r="517" spans="1:6">
      <c r="A517" s="1793" t="s">
        <v>1936</v>
      </c>
      <c r="B517" s="1796"/>
      <c r="C517" s="1797"/>
      <c r="D517" s="1796"/>
      <c r="E517" s="1796"/>
      <c r="F517" s="1742"/>
    </row>
    <row r="518" spans="1:6">
      <c r="A518" s="1799"/>
      <c r="B518" s="1796"/>
      <c r="C518" s="1797"/>
      <c r="D518" s="1796"/>
      <c r="E518" s="1796"/>
      <c r="F518" s="1742"/>
    </row>
    <row r="519" spans="1:6" ht="15.75" customHeight="1">
      <c r="A519" s="1742" t="s">
        <v>1986</v>
      </c>
      <c r="B519" s="1742"/>
      <c r="C519" s="1742"/>
      <c r="D519" s="1742"/>
      <c r="E519" s="1742"/>
    </row>
    <row r="520" spans="1:6">
      <c r="A520" s="1826" t="s">
        <v>1979</v>
      </c>
      <c r="B520" s="1796"/>
      <c r="C520" s="1797"/>
      <c r="D520" s="1796"/>
      <c r="E520" s="1796"/>
    </row>
    <row r="521" spans="1:6">
      <c r="A521" s="1785" t="s">
        <v>688</v>
      </c>
      <c r="B521" s="1853" t="s">
        <v>802</v>
      </c>
      <c r="C521" s="1853" t="s">
        <v>1982</v>
      </c>
      <c r="D521" s="1853" t="s">
        <v>1983</v>
      </c>
      <c r="E521" s="1796"/>
    </row>
    <row r="522" spans="1:6">
      <c r="A522" s="1788" t="s">
        <v>581</v>
      </c>
      <c r="B522" s="1849">
        <v>4040.8374495967737</v>
      </c>
      <c r="C522" s="1849">
        <v>1544.5499999999997</v>
      </c>
      <c r="D522" s="1849">
        <v>5694.5249999999996</v>
      </c>
      <c r="E522" s="1855"/>
    </row>
    <row r="523" spans="1:6">
      <c r="A523" s="1788" t="s">
        <v>582</v>
      </c>
      <c r="B523" s="1849">
        <v>4722.6180059523813</v>
      </c>
      <c r="C523" s="1849">
        <v>1492.15</v>
      </c>
      <c r="D523" s="1849">
        <v>6505.95</v>
      </c>
      <c r="E523" s="1855"/>
    </row>
    <row r="524" spans="1:6">
      <c r="A524" s="1788" t="s">
        <v>583</v>
      </c>
      <c r="B524" s="1849">
        <v>6001.0978421118944</v>
      </c>
      <c r="C524" s="1849">
        <v>2883.8500000000004</v>
      </c>
      <c r="D524" s="1849">
        <v>7636.2750000000015</v>
      </c>
      <c r="E524" s="1855"/>
    </row>
    <row r="525" spans="1:6">
      <c r="A525" s="1788" t="s">
        <v>584</v>
      </c>
      <c r="B525" s="1849">
        <v>5807.9913020833337</v>
      </c>
      <c r="C525" s="1849">
        <v>1681.9500000000003</v>
      </c>
      <c r="D525" s="1849">
        <v>7877.1750000000002</v>
      </c>
      <c r="E525" s="1855"/>
    </row>
    <row r="526" spans="1:6">
      <c r="A526" s="1788" t="s">
        <v>585</v>
      </c>
      <c r="B526" s="1849">
        <v>6629.728545026881</v>
      </c>
      <c r="C526" s="1849">
        <v>2329.2500000000005</v>
      </c>
      <c r="D526" s="1849">
        <v>8147.8249999999998</v>
      </c>
      <c r="E526" s="1855"/>
    </row>
    <row r="527" spans="1:6">
      <c r="A527" s="1788" t="s">
        <v>586</v>
      </c>
      <c r="B527" s="1849">
        <v>6570.2834941561259</v>
      </c>
      <c r="C527" s="1849">
        <v>3611</v>
      </c>
      <c r="D527" s="1849">
        <v>8010</v>
      </c>
      <c r="E527" s="1855"/>
    </row>
    <row r="528" spans="1:6">
      <c r="A528" s="1788" t="s">
        <v>587</v>
      </c>
      <c r="B528" s="1849">
        <v>6167.8045698924725</v>
      </c>
      <c r="C528" s="1849">
        <v>4346.958333333333</v>
      </c>
      <c r="D528" s="1849">
        <v>7720</v>
      </c>
      <c r="E528" s="1855"/>
    </row>
    <row r="529" spans="1:5">
      <c r="A529" s="1788" t="s">
        <v>588</v>
      </c>
      <c r="B529" s="1849">
        <v>6185.4042338709678</v>
      </c>
      <c r="C529" s="1849">
        <v>4732</v>
      </c>
      <c r="D529" s="1849">
        <v>6941</v>
      </c>
      <c r="E529" s="1855"/>
    </row>
    <row r="530" spans="1:5">
      <c r="A530" s="1788" t="s">
        <v>589</v>
      </c>
      <c r="B530" s="1849">
        <v>5614.2596597222218</v>
      </c>
      <c r="C530" s="1849">
        <v>3681.95</v>
      </c>
      <c r="D530" s="1849">
        <v>6803.2</v>
      </c>
      <c r="E530" s="1855"/>
    </row>
    <row r="531" spans="1:5">
      <c r="A531" s="1788" t="s">
        <v>590</v>
      </c>
      <c r="B531" s="1849">
        <v>4675.565096774194</v>
      </c>
      <c r="C531" s="1849">
        <v>2125</v>
      </c>
      <c r="D531" s="1849">
        <v>6665.4</v>
      </c>
      <c r="E531" s="1855"/>
    </row>
    <row r="532" spans="1:5">
      <c r="A532" s="1788" t="s">
        <v>591</v>
      </c>
      <c r="B532" s="1849">
        <v>3247.5818749999999</v>
      </c>
      <c r="C532" s="1849">
        <v>1612.0500000000002</v>
      </c>
      <c r="D532" s="1849">
        <v>5937.3875000000007</v>
      </c>
      <c r="E532" s="1855"/>
    </row>
    <row r="533" spans="1:5">
      <c r="A533" s="1801" t="s">
        <v>592</v>
      </c>
      <c r="B533" s="1850">
        <v>2936.226948924731</v>
      </c>
      <c r="C533" s="1850">
        <v>1523</v>
      </c>
      <c r="D533" s="1850">
        <v>4898.0250000000005</v>
      </c>
      <c r="E533" s="1855"/>
    </row>
    <row r="534" spans="1:5">
      <c r="A534" s="1799" t="s">
        <v>1936</v>
      </c>
      <c r="C534" s="1737"/>
      <c r="E534" s="1855"/>
    </row>
  </sheetData>
  <protectedRanges>
    <protectedRange sqref="B10:D18" name="Everyone"/>
    <protectedRange sqref="B65:E76 M281:P281 B420:B424 L307:O326 H363:I370 L344:L346 M381:N384 N344:O363 L395:M396 N390:O396 B417:E418 N372:O380 M344:M380 L359:L380 B257:C259 D257:E258 E260:E268 E273:E275 E292:E293 E309:E311 C313:D324 C278:D289 C295:D306 D259 L342:O343 B236:E256 B273:D277 B292:D294 B309:D312 I44:J54" name="Everyone_1"/>
    <protectedRange sqref="A521:A533 B430:B431 A470:A482 B484:D486 A487:A499 B501:D503 A505:C516 B517:D520 D450:E467 D431:E433 C470:D482 B468:E469 E483:E534 B488:C499 C487:D487 A504 C504:D504 B522:C533 C521:D521" name="Everyone_2"/>
    <protectedRange sqref="B437:E448" name="Everyone_3"/>
  </protectedRanges>
  <mergeCells count="18">
    <mergeCell ref="A2:E2"/>
    <mergeCell ref="A4:E4"/>
    <mergeCell ref="A37:E37"/>
    <mergeCell ref="A39:D39"/>
    <mergeCell ref="H40:H42"/>
    <mergeCell ref="A452:C452"/>
    <mergeCell ref="J40:J42"/>
    <mergeCell ref="K40:K42"/>
    <mergeCell ref="L40:L42"/>
    <mergeCell ref="M40:M42"/>
    <mergeCell ref="I40:I42"/>
    <mergeCell ref="P40:P42"/>
    <mergeCell ref="B170:C170"/>
    <mergeCell ref="D170:E170"/>
    <mergeCell ref="B188:C188"/>
    <mergeCell ref="D188:E188"/>
    <mergeCell ref="N40:N42"/>
    <mergeCell ref="O40:O42"/>
  </mergeCells>
  <pageMargins left="0.7" right="0.7" top="0.75" bottom="0.56999999999999995" header="0.3" footer="0.3"/>
  <pageSetup paperSize="9" scale="92" orientation="portrait" horizontalDpi="1200" verticalDpi="1200" r:id="rId1"/>
  <headerFooter>
    <oddFooter>&amp;C&amp;P</oddFooter>
  </headerFooter>
  <rowBreaks count="13" manualBreakCount="13">
    <brk id="5" max="4" man="1"/>
    <brk id="37" max="4" man="1"/>
    <brk id="76" max="4" man="1"/>
    <brk id="110" max="4" man="1"/>
    <brk id="167" max="4" man="1"/>
    <brk id="220" max="4" man="1"/>
    <brk id="273" max="16383" man="1"/>
    <brk id="308" max="4" man="1"/>
    <brk id="344" max="4" man="1"/>
    <brk id="380" max="4" man="1"/>
    <brk id="416" max="4" man="1"/>
    <brk id="466" max="4" man="1"/>
    <brk id="500" max="4"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G557"/>
  <sheetViews>
    <sheetView view="pageBreakPreview" topLeftCell="A94" zoomScale="90" zoomScaleSheetLayoutView="90" workbookViewId="0">
      <selection activeCell="I383" sqref="I383:J386"/>
    </sheetView>
  </sheetViews>
  <sheetFormatPr defaultColWidth="9.140625" defaultRowHeight="15"/>
  <cols>
    <col min="1" max="1" width="39.140625" style="1802" customWidth="1"/>
    <col min="2" max="2" width="19" style="1815" customWidth="1"/>
    <col min="3" max="4" width="16" style="1815" customWidth="1"/>
    <col min="5" max="5" width="16.140625" style="1815" bestFit="1" customWidth="1"/>
    <col min="6" max="7" width="16.42578125" style="1802" bestFit="1" customWidth="1"/>
    <col min="8" max="8" width="16.7109375" style="1802" customWidth="1"/>
    <col min="9" max="9" width="16.42578125" style="1802" bestFit="1" customWidth="1"/>
    <col min="10" max="10" width="13.28515625" style="1802" customWidth="1"/>
    <col min="11" max="11" width="14.85546875" style="1802" customWidth="1"/>
    <col min="12" max="15" width="9.140625" style="1802" customWidth="1"/>
    <col min="16" max="16" width="14.85546875" style="1802" customWidth="1"/>
    <col min="17" max="27" width="9.140625" style="1802" customWidth="1"/>
    <col min="28" max="29" width="20.140625" style="1802" bestFit="1" customWidth="1"/>
    <col min="30" max="31" width="20.28515625" style="1802" bestFit="1" customWidth="1"/>
    <col min="32" max="33" width="16.140625" style="1802" bestFit="1" customWidth="1"/>
    <col min="34" max="16384" width="9.140625" style="1802"/>
  </cols>
  <sheetData>
    <row r="1" spans="1:31" ht="18.75">
      <c r="A1" s="1858" t="s">
        <v>1704</v>
      </c>
    </row>
    <row r="2" spans="1:31" ht="220.5" customHeight="1">
      <c r="A2" s="2697" t="s">
        <v>1987</v>
      </c>
      <c r="B2" s="2697"/>
      <c r="C2" s="2697"/>
      <c r="D2" s="2697"/>
      <c r="E2" s="2697"/>
    </row>
    <row r="3" spans="1:31" s="1861" customFormat="1">
      <c r="A3" s="1859" t="s">
        <v>1988</v>
      </c>
      <c r="B3" s="1860"/>
      <c r="C3" s="1860"/>
      <c r="D3" s="1860"/>
      <c r="E3" s="1860"/>
      <c r="F3" s="1734"/>
    </row>
    <row r="4" spans="1:31" s="1861" customFormat="1" ht="33" customHeight="1">
      <c r="A4" s="2691" t="s">
        <v>1989</v>
      </c>
      <c r="B4" s="2681" t="s">
        <v>10</v>
      </c>
      <c r="C4" s="2681"/>
      <c r="D4" s="1862" t="s">
        <v>11</v>
      </c>
      <c r="E4" s="1863" t="s">
        <v>12</v>
      </c>
      <c r="F4" s="1734"/>
      <c r="AC4" s="1864"/>
      <c r="AD4" s="1865"/>
      <c r="AE4" s="1865"/>
    </row>
    <row r="5" spans="1:31" s="1861" customFormat="1">
      <c r="A5" s="2692"/>
      <c r="B5" s="1866" t="s">
        <v>1990</v>
      </c>
      <c r="C5" s="1866" t="s">
        <v>1991</v>
      </c>
      <c r="D5" s="1866" t="s">
        <v>1992</v>
      </c>
      <c r="E5" s="1867" t="s">
        <v>1993</v>
      </c>
      <c r="F5" s="1734"/>
      <c r="AC5" s="1864"/>
      <c r="AD5" s="1865"/>
      <c r="AE5" s="1865"/>
    </row>
    <row r="6" spans="1:31" s="1861" customFormat="1">
      <c r="A6" s="1759" t="s">
        <v>1994</v>
      </c>
      <c r="B6" s="1868">
        <v>8.1999999999999993</v>
      </c>
      <c r="C6" s="1820">
        <v>12.9</v>
      </c>
      <c r="D6" s="1819">
        <v>5.2</v>
      </c>
      <c r="E6" s="1819">
        <v>8</v>
      </c>
      <c r="F6" s="1734"/>
      <c r="G6" s="2154"/>
      <c r="H6" s="2155" t="s">
        <v>2183</v>
      </c>
      <c r="I6" s="2155" t="s">
        <v>2184</v>
      </c>
      <c r="J6" s="2155" t="s">
        <v>2185</v>
      </c>
      <c r="AC6" s="1864"/>
      <c r="AD6" s="1865"/>
      <c r="AE6" s="1865"/>
    </row>
    <row r="7" spans="1:31" s="1861" customFormat="1">
      <c r="A7" s="1759" t="s">
        <v>1995</v>
      </c>
      <c r="B7" s="1868">
        <v>39.700000000000003</v>
      </c>
      <c r="C7" s="1820">
        <v>30.7</v>
      </c>
      <c r="D7" s="1819">
        <v>29.3</v>
      </c>
      <c r="E7" s="1869">
        <v>17.399999999999999</v>
      </c>
      <c r="F7" s="1734"/>
      <c r="G7" s="2154" t="s">
        <v>2186</v>
      </c>
      <c r="H7" s="2154">
        <v>9.4</v>
      </c>
      <c r="I7" s="2154">
        <v>5.6</v>
      </c>
      <c r="J7" s="2154">
        <v>6.2</v>
      </c>
      <c r="AC7" s="1864"/>
      <c r="AD7" s="1865"/>
      <c r="AE7" s="1865"/>
    </row>
    <row r="8" spans="1:31" s="1861" customFormat="1">
      <c r="A8" s="1759" t="s">
        <v>1996</v>
      </c>
      <c r="B8" s="1868">
        <v>53.5</v>
      </c>
      <c r="C8" s="1820">
        <v>52.1</v>
      </c>
      <c r="D8" s="1819">
        <v>37.9</v>
      </c>
      <c r="E8" s="1819">
        <v>68.400000000000006</v>
      </c>
      <c r="G8" s="2154" t="s">
        <v>2187</v>
      </c>
      <c r="H8" s="2154">
        <v>48.3</v>
      </c>
      <c r="I8" s="2154">
        <v>32.299999999999997</v>
      </c>
      <c r="J8" s="2154">
        <v>10.8</v>
      </c>
      <c r="AD8" s="1870"/>
    </row>
    <row r="9" spans="1:31" s="1861" customFormat="1">
      <c r="A9" s="1871" t="s">
        <v>1997</v>
      </c>
      <c r="B9" s="1821">
        <v>71.599999999999994</v>
      </c>
      <c r="C9" s="1821">
        <v>189.3</v>
      </c>
      <c r="D9" s="1821">
        <v>72</v>
      </c>
      <c r="E9" s="1872">
        <v>102.3</v>
      </c>
      <c r="G9" s="2154" t="s">
        <v>2188</v>
      </c>
      <c r="H9" s="2154">
        <v>0.6825</v>
      </c>
      <c r="I9" s="2154">
        <v>1.855</v>
      </c>
      <c r="J9" s="2154">
        <v>2.21</v>
      </c>
    </row>
    <row r="10" spans="1:31" s="1861" customFormat="1">
      <c r="A10" s="1799" t="s">
        <v>1864</v>
      </c>
      <c r="B10" s="1873"/>
      <c r="C10" s="1873"/>
      <c r="D10" s="1873"/>
      <c r="E10" s="1873"/>
      <c r="F10" s="1734"/>
      <c r="G10" s="2154" t="s">
        <v>2189</v>
      </c>
      <c r="H10" s="2154">
        <v>54.9</v>
      </c>
      <c r="I10" s="2154">
        <v>37.9</v>
      </c>
      <c r="J10" s="2154">
        <v>79.27</v>
      </c>
    </row>
    <row r="11" spans="1:31" s="1861" customFormat="1">
      <c r="A11" s="1874"/>
      <c r="B11" s="2698"/>
      <c r="C11" s="2698"/>
      <c r="D11" s="1873"/>
      <c r="E11" s="1873"/>
      <c r="F11" s="1734"/>
      <c r="G11" s="2154" t="s">
        <v>2190</v>
      </c>
      <c r="H11" s="2154">
        <v>152.69999999999999</v>
      </c>
      <c r="I11" s="2154">
        <v>111.7</v>
      </c>
      <c r="J11" s="2154">
        <v>127.9</v>
      </c>
    </row>
    <row r="12" spans="1:31" s="1861" customFormat="1">
      <c r="A12" s="2699" t="s">
        <v>1998</v>
      </c>
      <c r="B12" s="2699"/>
      <c r="C12" s="2699"/>
      <c r="D12" s="2699"/>
      <c r="E12" s="1815"/>
      <c r="F12" s="1734"/>
      <c r="G12" s="2154" t="s">
        <v>2191</v>
      </c>
      <c r="H12" s="2154">
        <v>4.4800000000000004</v>
      </c>
      <c r="I12" s="2154">
        <v>1.88</v>
      </c>
      <c r="J12" s="2154">
        <v>2.3149999999999999</v>
      </c>
    </row>
    <row r="13" spans="1:31" s="1861" customFormat="1">
      <c r="A13" s="1783" t="s">
        <v>1999</v>
      </c>
      <c r="B13" s="1875"/>
      <c r="C13" s="1815"/>
      <c r="D13" s="1815"/>
      <c r="E13" s="1815"/>
      <c r="F13" s="1734"/>
      <c r="G13" s="2154" t="s">
        <v>2192</v>
      </c>
      <c r="H13" s="2154">
        <v>1.04</v>
      </c>
      <c r="I13" s="2154">
        <v>0.85</v>
      </c>
      <c r="J13" s="2154">
        <v>0</v>
      </c>
    </row>
    <row r="14" spans="1:31" s="1861" customFormat="1">
      <c r="A14" s="1876" t="s">
        <v>2000</v>
      </c>
      <c r="B14" s="1877"/>
      <c r="C14" s="1878" t="s">
        <v>2001</v>
      </c>
      <c r="D14" s="1853" t="s">
        <v>1983</v>
      </c>
      <c r="E14" s="1853" t="s">
        <v>1982</v>
      </c>
      <c r="F14" s="1734"/>
    </row>
    <row r="15" spans="1:31" s="1861" customFormat="1">
      <c r="A15" s="1879" t="s">
        <v>10</v>
      </c>
      <c r="B15" s="1880"/>
      <c r="C15" s="1880"/>
      <c r="D15" s="1881"/>
      <c r="E15" s="1877"/>
      <c r="F15" s="1734"/>
    </row>
    <row r="16" spans="1:31" s="1861" customFormat="1">
      <c r="A16" s="1434" t="s">
        <v>2002</v>
      </c>
      <c r="B16" s="1849"/>
      <c r="C16" s="1774">
        <v>9.5</v>
      </c>
      <c r="D16" s="1774">
        <v>98.5</v>
      </c>
      <c r="E16" s="1882">
        <v>0.2</v>
      </c>
      <c r="F16" s="1734"/>
    </row>
    <row r="17" spans="1:6" s="1861" customFormat="1">
      <c r="A17" s="1883" t="s">
        <v>2003</v>
      </c>
      <c r="B17" s="1849"/>
      <c r="C17" s="1774">
        <v>8.1999999999999993</v>
      </c>
      <c r="D17" s="1774">
        <v>76</v>
      </c>
      <c r="E17" s="1882">
        <v>0.1</v>
      </c>
      <c r="F17" s="1734"/>
    </row>
    <row r="18" spans="1:6" s="1861" customFormat="1">
      <c r="A18" s="1883" t="s">
        <v>2004</v>
      </c>
      <c r="B18" s="1849"/>
      <c r="C18" s="1774">
        <v>9.8000000000000007</v>
      </c>
      <c r="D18" s="1774">
        <v>128.4</v>
      </c>
      <c r="E18" s="1882">
        <v>0.2</v>
      </c>
      <c r="F18" s="1734"/>
    </row>
    <row r="19" spans="1:6" s="1861" customFormat="1">
      <c r="A19" s="1883" t="s">
        <v>2005</v>
      </c>
      <c r="B19" s="1849"/>
      <c r="C19" s="1774">
        <v>12.9</v>
      </c>
      <c r="D19" s="1774">
        <v>68.400000000000006</v>
      </c>
      <c r="E19" s="1882">
        <v>0.3</v>
      </c>
      <c r="F19" s="1734"/>
    </row>
    <row r="20" spans="1:6" s="1861" customFormat="1">
      <c r="A20" s="1884" t="s">
        <v>2006</v>
      </c>
      <c r="B20" s="1849"/>
      <c r="C20" s="1774">
        <v>6.5</v>
      </c>
      <c r="D20" s="1774">
        <v>89.2</v>
      </c>
      <c r="E20" s="1882">
        <v>0.3</v>
      </c>
      <c r="F20" s="1734"/>
    </row>
    <row r="21" spans="1:6" s="1861" customFormat="1">
      <c r="A21" s="1885" t="s">
        <v>11</v>
      </c>
      <c r="B21" s="1886"/>
      <c r="C21" s="1778"/>
      <c r="D21" s="1887"/>
      <c r="E21" s="1882"/>
      <c r="F21" s="1734"/>
    </row>
    <row r="22" spans="1:6" s="1861" customFormat="1">
      <c r="A22" s="1883" t="s">
        <v>2007</v>
      </c>
      <c r="B22" s="1877"/>
      <c r="C22" s="1888">
        <v>5.2</v>
      </c>
      <c r="D22" s="1882">
        <v>70.099999999999994</v>
      </c>
      <c r="E22" s="1882">
        <v>0.3</v>
      </c>
      <c r="F22" s="1734"/>
    </row>
    <row r="23" spans="1:6" s="1861" customFormat="1">
      <c r="A23" s="1883" t="s">
        <v>2008</v>
      </c>
      <c r="B23" s="1877"/>
      <c r="C23" s="1888">
        <v>5.9</v>
      </c>
      <c r="D23" s="1882">
        <v>74.2</v>
      </c>
      <c r="E23" s="1882">
        <v>0.1</v>
      </c>
      <c r="F23" s="1734"/>
    </row>
    <row r="24" spans="1:6" s="1861" customFormat="1">
      <c r="A24" s="1885" t="s">
        <v>12</v>
      </c>
      <c r="B24" s="1877"/>
      <c r="C24" s="1778"/>
      <c r="D24" s="1882"/>
      <c r="E24" s="1882"/>
      <c r="F24" s="1734"/>
    </row>
    <row r="25" spans="1:6" s="1861" customFormat="1">
      <c r="A25" s="1883" t="s">
        <v>2009</v>
      </c>
      <c r="B25" s="1877"/>
      <c r="C25" s="1888">
        <v>8</v>
      </c>
      <c r="D25" s="1882">
        <v>240.1</v>
      </c>
      <c r="E25" s="1882">
        <v>0.3</v>
      </c>
      <c r="F25" s="1734"/>
    </row>
    <row r="26" spans="1:6" s="1861" customFormat="1">
      <c r="A26" s="1883" t="s">
        <v>2010</v>
      </c>
      <c r="B26" s="1877"/>
      <c r="C26" s="1888">
        <v>6</v>
      </c>
      <c r="D26" s="1882">
        <v>66.3</v>
      </c>
      <c r="E26" s="1882">
        <v>0.2</v>
      </c>
      <c r="F26" s="1734"/>
    </row>
    <row r="27" spans="1:6" s="1861" customFormat="1">
      <c r="A27" s="1889" t="s">
        <v>2011</v>
      </c>
      <c r="B27" s="1890"/>
      <c r="C27" s="1777">
        <v>4.7</v>
      </c>
      <c r="D27" s="1891">
        <v>105.1</v>
      </c>
      <c r="E27" s="1891">
        <v>0.1</v>
      </c>
      <c r="F27" s="1734"/>
    </row>
    <row r="28" spans="1:6" s="1861" customFormat="1">
      <c r="A28" s="1799" t="s">
        <v>1864</v>
      </c>
      <c r="B28" s="1892"/>
      <c r="C28" s="1892"/>
      <c r="D28" s="1892"/>
      <c r="E28" s="1892"/>
      <c r="F28" s="1734"/>
    </row>
    <row r="29" spans="1:6" s="1861" customFormat="1">
      <c r="A29" s="1874"/>
      <c r="B29" s="1873"/>
      <c r="C29" s="1873"/>
      <c r="D29" s="1873"/>
      <c r="E29" s="1873"/>
      <c r="F29" s="1734"/>
    </row>
    <row r="30" spans="1:6" s="1861" customFormat="1">
      <c r="A30" s="1893" t="s">
        <v>2012</v>
      </c>
      <c r="B30" s="1815"/>
      <c r="C30" s="1815"/>
      <c r="D30" s="1815"/>
      <c r="E30" s="1815"/>
      <c r="F30" s="1734"/>
    </row>
    <row r="31" spans="1:6" s="1861" customFormat="1">
      <c r="A31" s="1783" t="s">
        <v>1999</v>
      </c>
      <c r="B31" s="1875"/>
      <c r="C31" s="1815"/>
      <c r="D31" s="1815"/>
      <c r="E31" s="1815"/>
      <c r="F31" s="1734"/>
    </row>
    <row r="32" spans="1:6" s="1861" customFormat="1">
      <c r="A32" s="1876" t="s">
        <v>2000</v>
      </c>
      <c r="B32" s="1877"/>
      <c r="C32" s="1878" t="s">
        <v>2001</v>
      </c>
      <c r="D32" s="1853" t="s">
        <v>1983</v>
      </c>
      <c r="E32" s="1853" t="s">
        <v>1982</v>
      </c>
      <c r="F32" s="1734"/>
    </row>
    <row r="33" spans="1:6" s="1861" customFormat="1">
      <c r="A33" s="1879" t="s">
        <v>10</v>
      </c>
      <c r="B33" s="1880"/>
      <c r="C33" s="1880"/>
      <c r="D33" s="1881"/>
      <c r="E33" s="1877"/>
      <c r="F33" s="1734"/>
    </row>
    <row r="34" spans="1:6" s="1861" customFormat="1">
      <c r="A34" s="1883" t="s">
        <v>2002</v>
      </c>
      <c r="B34" s="1788"/>
      <c r="C34" s="1774">
        <v>52.6</v>
      </c>
      <c r="D34" s="1774">
        <v>292.5</v>
      </c>
      <c r="E34" s="1882">
        <v>0.4</v>
      </c>
      <c r="F34" s="1734"/>
    </row>
    <row r="35" spans="1:6" s="1861" customFormat="1">
      <c r="A35" s="1883" t="s">
        <v>2003</v>
      </c>
      <c r="B35" s="1849"/>
      <c r="C35" s="1774">
        <v>39.700000000000003</v>
      </c>
      <c r="D35" s="1774">
        <v>232.4</v>
      </c>
      <c r="E35" s="1882">
        <v>0.2</v>
      </c>
      <c r="F35" s="1734"/>
    </row>
    <row r="36" spans="1:6" s="1861" customFormat="1">
      <c r="A36" s="1883" t="s">
        <v>2013</v>
      </c>
      <c r="B36" s="1849"/>
      <c r="C36" s="1774">
        <v>59.1</v>
      </c>
      <c r="D36" s="1774">
        <v>304.3</v>
      </c>
      <c r="E36" s="1882">
        <v>0.9</v>
      </c>
      <c r="F36" s="1734"/>
    </row>
    <row r="37" spans="1:6" s="1861" customFormat="1">
      <c r="A37" s="1883" t="s">
        <v>2005</v>
      </c>
      <c r="B37" s="1849"/>
      <c r="C37" s="1774">
        <v>30.7</v>
      </c>
      <c r="D37" s="1774">
        <v>154</v>
      </c>
      <c r="E37" s="1882">
        <v>0.2</v>
      </c>
      <c r="F37" s="1734"/>
    </row>
    <row r="38" spans="1:6" s="1861" customFormat="1">
      <c r="A38" s="1884" t="s">
        <v>2014</v>
      </c>
      <c r="B38" s="1849"/>
      <c r="C38" s="1774">
        <v>59.3</v>
      </c>
      <c r="D38" s="1774">
        <v>355.7</v>
      </c>
      <c r="E38" s="1882">
        <v>0.9</v>
      </c>
      <c r="F38" s="1734"/>
    </row>
    <row r="39" spans="1:6" s="1861" customFormat="1">
      <c r="A39" s="1885" t="s">
        <v>11</v>
      </c>
      <c r="B39" s="1886"/>
      <c r="C39" s="1778"/>
      <c r="D39" s="1886"/>
      <c r="E39" s="1877"/>
      <c r="F39" s="1734"/>
    </row>
    <row r="40" spans="1:6" s="1861" customFormat="1">
      <c r="A40" s="1883" t="s">
        <v>2007</v>
      </c>
      <c r="B40" s="1877"/>
      <c r="C40" s="1894">
        <v>29.3</v>
      </c>
      <c r="D40" s="1877">
        <v>95.4</v>
      </c>
      <c r="E40" s="1877">
        <v>4.7</v>
      </c>
      <c r="F40" s="1734"/>
    </row>
    <row r="41" spans="1:6" s="1861" customFormat="1">
      <c r="A41" s="1883" t="s">
        <v>2008</v>
      </c>
      <c r="B41" s="1877"/>
      <c r="C41" s="1894">
        <v>35.299999999999997</v>
      </c>
      <c r="D41" s="1877">
        <v>147.19999999999999</v>
      </c>
      <c r="E41" s="1882">
        <v>0.1</v>
      </c>
      <c r="F41" s="1734"/>
    </row>
    <row r="42" spans="1:6" s="1861" customFormat="1">
      <c r="A42" s="1885" t="s">
        <v>12</v>
      </c>
      <c r="B42" s="1877"/>
      <c r="C42" s="1778"/>
      <c r="D42" s="1877"/>
      <c r="E42" s="1877"/>
      <c r="F42" s="1734"/>
    </row>
    <row r="43" spans="1:6" s="1861" customFormat="1">
      <c r="A43" s="1883" t="s">
        <v>2009</v>
      </c>
      <c r="B43" s="1877"/>
      <c r="C43" s="1894">
        <v>17.399999999999999</v>
      </c>
      <c r="D43" s="1877">
        <v>225.7</v>
      </c>
      <c r="E43" s="1882">
        <v>0</v>
      </c>
      <c r="F43" s="1734"/>
    </row>
    <row r="44" spans="1:6" s="1861" customFormat="1">
      <c r="A44" s="1883" t="s">
        <v>2010</v>
      </c>
      <c r="B44" s="1877"/>
      <c r="C44" s="1894">
        <v>11.4</v>
      </c>
      <c r="D44" s="1877">
        <v>125.1</v>
      </c>
      <c r="E44" s="1877">
        <v>0.2</v>
      </c>
      <c r="F44" s="1734"/>
    </row>
    <row r="45" spans="1:6" s="1861" customFormat="1">
      <c r="A45" s="1889" t="s">
        <v>2011</v>
      </c>
      <c r="B45" s="1890"/>
      <c r="C45" s="1895">
        <v>3.6</v>
      </c>
      <c r="D45" s="1890">
        <v>35.9</v>
      </c>
      <c r="E45" s="1891">
        <v>0.2</v>
      </c>
      <c r="F45" s="1734"/>
    </row>
    <row r="46" spans="1:6" s="1861" customFormat="1">
      <c r="A46" s="1799" t="s">
        <v>1864</v>
      </c>
      <c r="B46" s="1815"/>
      <c r="C46" s="1815"/>
      <c r="D46" s="1815"/>
      <c r="E46" s="1815"/>
      <c r="F46" s="1734"/>
    </row>
    <row r="47" spans="1:6" s="1861" customFormat="1">
      <c r="A47" s="1874"/>
      <c r="B47" s="1873"/>
      <c r="C47" s="1873"/>
      <c r="D47" s="1873"/>
      <c r="E47" s="1873"/>
      <c r="F47" s="1734"/>
    </row>
    <row r="48" spans="1:6" s="1861" customFormat="1">
      <c r="A48" s="1896" t="s">
        <v>2015</v>
      </c>
      <c r="B48" s="1737"/>
      <c r="C48" s="1737"/>
      <c r="D48" s="1815"/>
      <c r="E48" s="1815"/>
      <c r="F48" s="1734"/>
    </row>
    <row r="49" spans="1:31" s="1861" customFormat="1">
      <c r="A49" s="1783" t="s">
        <v>1999</v>
      </c>
      <c r="B49" s="1875"/>
      <c r="C49" s="1815"/>
      <c r="D49" s="1815"/>
      <c r="E49" s="1815"/>
      <c r="F49" s="1734"/>
    </row>
    <row r="50" spans="1:31" s="1861" customFormat="1">
      <c r="A50" s="1876" t="s">
        <v>2000</v>
      </c>
      <c r="B50" s="1877"/>
      <c r="C50" s="1878" t="s">
        <v>2001</v>
      </c>
      <c r="D50" s="1853" t="s">
        <v>1983</v>
      </c>
      <c r="E50" s="1853" t="s">
        <v>1982</v>
      </c>
      <c r="F50" s="1734"/>
    </row>
    <row r="51" spans="1:31" s="1861" customFormat="1">
      <c r="A51" s="1879" t="s">
        <v>10</v>
      </c>
      <c r="B51" s="1880"/>
      <c r="C51" s="1880"/>
      <c r="D51" s="1881"/>
      <c r="E51" s="1877"/>
      <c r="F51" s="1734"/>
    </row>
    <row r="52" spans="1:31" s="1861" customFormat="1">
      <c r="A52" s="1883" t="s">
        <v>2002</v>
      </c>
      <c r="B52" s="1849"/>
      <c r="C52" s="1897">
        <v>1.22</v>
      </c>
      <c r="D52" s="1897">
        <v>11.53</v>
      </c>
      <c r="E52" s="1897">
        <v>0.01</v>
      </c>
      <c r="F52" s="1734"/>
      <c r="AC52" s="1898"/>
      <c r="AD52" s="1899"/>
      <c r="AE52" s="1899"/>
    </row>
    <row r="53" spans="1:31" s="1861" customFormat="1">
      <c r="A53" s="1883" t="s">
        <v>2003</v>
      </c>
      <c r="B53" s="1849"/>
      <c r="C53" s="1897">
        <v>0.45</v>
      </c>
      <c r="D53" s="1900">
        <v>3.45</v>
      </c>
      <c r="E53" s="1897">
        <v>0.01</v>
      </c>
      <c r="F53" s="1734"/>
    </row>
    <row r="54" spans="1:31" s="1861" customFormat="1">
      <c r="A54" s="1883" t="s">
        <v>2004</v>
      </c>
      <c r="B54" s="1849"/>
      <c r="C54" s="1897">
        <v>0.76</v>
      </c>
      <c r="D54" s="1897">
        <v>2.98</v>
      </c>
      <c r="E54" s="1897">
        <v>0.01</v>
      </c>
      <c r="F54" s="1734"/>
    </row>
    <row r="55" spans="1:31" s="1861" customFormat="1">
      <c r="A55" s="1883" t="s">
        <v>2005</v>
      </c>
      <c r="B55" s="1849"/>
      <c r="C55" s="1901">
        <v>0.3</v>
      </c>
      <c r="D55" s="1897">
        <v>2.14</v>
      </c>
      <c r="E55" s="1897">
        <v>0.01</v>
      </c>
      <c r="F55" s="1734"/>
    </row>
    <row r="56" spans="1:31" s="1861" customFormat="1">
      <c r="A56" s="1884" t="s">
        <v>2006</v>
      </c>
      <c r="B56" s="1849"/>
      <c r="C56" s="1762" t="s">
        <v>86</v>
      </c>
      <c r="D56" s="1762" t="s">
        <v>86</v>
      </c>
      <c r="E56" s="1762" t="s">
        <v>86</v>
      </c>
      <c r="F56" s="1734"/>
    </row>
    <row r="57" spans="1:31" s="1861" customFormat="1">
      <c r="A57" s="1885" t="s">
        <v>11</v>
      </c>
      <c r="B57" s="1849"/>
      <c r="C57" s="1894"/>
      <c r="D57" s="1762"/>
      <c r="E57" s="1902"/>
      <c r="F57" s="1734"/>
    </row>
    <row r="58" spans="1:31" s="1861" customFormat="1">
      <c r="A58" s="1884" t="s">
        <v>2007</v>
      </c>
      <c r="B58" s="1877"/>
      <c r="C58" s="1897">
        <v>2.37</v>
      </c>
      <c r="D58" s="1897">
        <v>6.82</v>
      </c>
      <c r="E58" s="1897">
        <v>0.06</v>
      </c>
      <c r="F58" s="1734"/>
    </row>
    <row r="59" spans="1:31" s="1861" customFormat="1">
      <c r="A59" s="1883" t="s">
        <v>2008</v>
      </c>
      <c r="B59" s="1877"/>
      <c r="C59" s="1897">
        <v>1.34</v>
      </c>
      <c r="D59" s="1897">
        <v>3.27</v>
      </c>
      <c r="E59" s="1897">
        <v>7.0000000000000007E-2</v>
      </c>
      <c r="F59" s="1734"/>
    </row>
    <row r="60" spans="1:31" s="1861" customFormat="1">
      <c r="A60" s="1885" t="s">
        <v>12</v>
      </c>
      <c r="B60" s="1877"/>
      <c r="C60" s="1894"/>
      <c r="D60" s="1902"/>
      <c r="E60" s="1902"/>
      <c r="F60" s="1734"/>
    </row>
    <row r="61" spans="1:31" s="1861" customFormat="1">
      <c r="A61" s="1883" t="s">
        <v>2009</v>
      </c>
      <c r="B61" s="1877"/>
      <c r="C61" s="1897">
        <v>5.16</v>
      </c>
      <c r="D61" s="1897">
        <v>9.42</v>
      </c>
      <c r="E61" s="1901">
        <v>0.3</v>
      </c>
      <c r="F61" s="1734"/>
    </row>
    <row r="62" spans="1:31" s="1861" customFormat="1">
      <c r="A62" s="1883" t="s">
        <v>2010</v>
      </c>
      <c r="B62" s="1877"/>
      <c r="C62" s="1897">
        <v>0.21</v>
      </c>
      <c r="D62" s="1897">
        <v>1.48</v>
      </c>
      <c r="E62" s="1897">
        <v>0.01</v>
      </c>
      <c r="F62" s="1734"/>
    </row>
    <row r="63" spans="1:31" s="1861" customFormat="1">
      <c r="A63" s="1889" t="s">
        <v>2011</v>
      </c>
      <c r="B63" s="1890"/>
      <c r="C63" s="1903">
        <v>1.26</v>
      </c>
      <c r="D63" s="1903">
        <v>3.57</v>
      </c>
      <c r="E63" s="1903">
        <v>7.0000000000000007E-2</v>
      </c>
      <c r="F63" s="1734"/>
    </row>
    <row r="64" spans="1:31" s="1861" customFormat="1">
      <c r="A64" s="1793" t="s">
        <v>1864</v>
      </c>
      <c r="B64" s="1815"/>
      <c r="C64" s="1734"/>
      <c r="D64" s="1815"/>
      <c r="E64" s="1815"/>
      <c r="F64" s="1734"/>
    </row>
    <row r="65" spans="1:31" s="1861" customFormat="1">
      <c r="A65" s="1874"/>
      <c r="B65" s="1873"/>
      <c r="C65" s="1873"/>
      <c r="D65" s="1873"/>
      <c r="E65" s="1873"/>
      <c r="F65" s="1734"/>
    </row>
    <row r="66" spans="1:31" s="1861" customFormat="1">
      <c r="A66" s="1893" t="s">
        <v>2016</v>
      </c>
      <c r="B66" s="1815"/>
      <c r="C66" s="1815"/>
      <c r="D66" s="1815"/>
      <c r="E66" s="1815"/>
      <c r="F66" s="1734"/>
    </row>
    <row r="67" spans="1:31" s="1861" customFormat="1">
      <c r="A67" s="1783" t="s">
        <v>1999</v>
      </c>
      <c r="B67" s="1875"/>
      <c r="C67" s="1815"/>
      <c r="D67" s="1815"/>
      <c r="E67" s="1815"/>
      <c r="F67" s="1734"/>
    </row>
    <row r="68" spans="1:31" s="1861" customFormat="1">
      <c r="A68" s="1876" t="s">
        <v>2000</v>
      </c>
      <c r="B68" s="1877"/>
      <c r="C68" s="1878" t="s">
        <v>2001</v>
      </c>
      <c r="D68" s="1853" t="s">
        <v>1983</v>
      </c>
      <c r="E68" s="1853" t="s">
        <v>1982</v>
      </c>
      <c r="F68" s="1734"/>
    </row>
    <row r="69" spans="1:31" s="1861" customFormat="1">
      <c r="A69" s="1879" t="s">
        <v>10</v>
      </c>
      <c r="B69" s="1880"/>
      <c r="C69" s="1904"/>
      <c r="D69" s="1881"/>
      <c r="E69" s="1877"/>
      <c r="F69" s="1734"/>
    </row>
    <row r="70" spans="1:31" s="1861" customFormat="1">
      <c r="A70" s="1883" t="s">
        <v>2002</v>
      </c>
      <c r="B70" s="1849"/>
      <c r="C70" s="1774">
        <v>59</v>
      </c>
      <c r="D70" s="1774">
        <v>169.7</v>
      </c>
      <c r="E70" s="1882">
        <v>0.2</v>
      </c>
      <c r="F70" s="1734"/>
    </row>
    <row r="71" spans="1:31" s="1861" customFormat="1">
      <c r="A71" s="1883" t="s">
        <v>2003</v>
      </c>
      <c r="B71" s="1849"/>
      <c r="C71" s="1774">
        <v>53.5</v>
      </c>
      <c r="D71" s="1774">
        <v>181</v>
      </c>
      <c r="E71" s="1882">
        <v>0.1</v>
      </c>
      <c r="F71" s="1734"/>
    </row>
    <row r="72" spans="1:31" s="1861" customFormat="1">
      <c r="A72" s="1883" t="s">
        <v>2005</v>
      </c>
      <c r="B72" s="1849"/>
      <c r="C72" s="1774">
        <v>52.1</v>
      </c>
      <c r="D72" s="1774">
        <v>176.3</v>
      </c>
      <c r="E72" s="1882">
        <v>0.2</v>
      </c>
      <c r="F72" s="1734"/>
    </row>
    <row r="73" spans="1:31" s="1861" customFormat="1">
      <c r="A73" s="1885" t="s">
        <v>11</v>
      </c>
      <c r="B73" s="1849"/>
      <c r="C73" s="1779"/>
      <c r="D73" s="1774"/>
      <c r="E73" s="1882"/>
      <c r="F73" s="1734"/>
      <c r="AC73" s="1905"/>
      <c r="AD73" s="1905"/>
      <c r="AE73" s="1899"/>
    </row>
    <row r="74" spans="1:31" s="1861" customFormat="1">
      <c r="A74" s="1883" t="s">
        <v>2017</v>
      </c>
      <c r="B74" s="1849"/>
      <c r="C74" s="1774">
        <v>37.9</v>
      </c>
      <c r="D74" s="1774">
        <v>143.6</v>
      </c>
      <c r="E74" s="1882">
        <v>0.2</v>
      </c>
      <c r="F74" s="1734"/>
    </row>
    <row r="75" spans="1:31" s="1861" customFormat="1">
      <c r="A75" s="1885" t="s">
        <v>12</v>
      </c>
      <c r="B75" s="1877"/>
      <c r="C75" s="1882"/>
      <c r="D75" s="1882"/>
      <c r="E75" s="1882"/>
      <c r="F75" s="1734"/>
    </row>
    <row r="76" spans="1:31" s="1861" customFormat="1">
      <c r="A76" s="1883" t="s">
        <v>2009</v>
      </c>
      <c r="B76" s="1877"/>
      <c r="C76" s="1882">
        <v>68.400000000000006</v>
      </c>
      <c r="D76" s="1882">
        <v>294.60000000000002</v>
      </c>
      <c r="E76" s="1882">
        <v>1.2</v>
      </c>
      <c r="F76" s="1734"/>
    </row>
    <row r="77" spans="1:31" s="1861" customFormat="1">
      <c r="A77" s="1883" t="s">
        <v>2010</v>
      </c>
      <c r="B77" s="1886"/>
      <c r="C77" s="1887">
        <v>87.9</v>
      </c>
      <c r="D77" s="1887">
        <v>270.39999999999998</v>
      </c>
      <c r="E77" s="1887">
        <v>1.5</v>
      </c>
      <c r="F77" s="1734"/>
    </row>
    <row r="78" spans="1:31" s="1861" customFormat="1">
      <c r="A78" s="1889" t="s">
        <v>2018</v>
      </c>
      <c r="B78" s="1890"/>
      <c r="C78" s="1891">
        <v>81.5</v>
      </c>
      <c r="D78" s="1891">
        <v>223.1</v>
      </c>
      <c r="E78" s="1891">
        <v>15.7</v>
      </c>
      <c r="F78" s="1734"/>
    </row>
    <row r="79" spans="1:31" s="1861" customFormat="1">
      <c r="A79" s="1799" t="s">
        <v>1864</v>
      </c>
      <c r="B79" s="1815"/>
      <c r="C79" s="1899"/>
      <c r="D79" s="1815"/>
      <c r="E79" s="1815"/>
      <c r="F79" s="1734"/>
    </row>
    <row r="80" spans="1:31" s="1861" customFormat="1">
      <c r="A80" s="1802"/>
      <c r="B80" s="1815"/>
      <c r="C80" s="1815"/>
      <c r="D80" s="1815"/>
      <c r="E80" s="1815"/>
      <c r="F80" s="1734"/>
    </row>
    <row r="81" spans="1:30" s="1861" customFormat="1" ht="18">
      <c r="A81" s="1893" t="s">
        <v>2019</v>
      </c>
      <c r="B81" s="1815"/>
      <c r="C81" s="1815"/>
      <c r="D81" s="1815"/>
      <c r="E81" s="1815"/>
      <c r="F81" s="1734"/>
    </row>
    <row r="82" spans="1:30" s="1861" customFormat="1">
      <c r="A82" s="1783" t="s">
        <v>1999</v>
      </c>
      <c r="B82" s="1875"/>
      <c r="C82" s="1815"/>
      <c r="D82" s="1815"/>
      <c r="E82" s="1815"/>
      <c r="F82" s="1734"/>
    </row>
    <row r="83" spans="1:30" s="1861" customFormat="1">
      <c r="A83" s="1876" t="s">
        <v>2000</v>
      </c>
      <c r="B83" s="1877"/>
      <c r="C83" s="1878" t="s">
        <v>2001</v>
      </c>
      <c r="D83" s="1853" t="s">
        <v>1983</v>
      </c>
      <c r="E83" s="1853" t="s">
        <v>1982</v>
      </c>
      <c r="F83" s="1734"/>
    </row>
    <row r="84" spans="1:30" s="1861" customFormat="1">
      <c r="A84" s="1879" t="s">
        <v>10</v>
      </c>
      <c r="B84" s="1880"/>
      <c r="C84" s="1880"/>
      <c r="D84" s="1881"/>
      <c r="E84" s="1877"/>
      <c r="F84" s="1734"/>
    </row>
    <row r="85" spans="1:30" s="1861" customFormat="1">
      <c r="A85" s="1883" t="s">
        <v>2002</v>
      </c>
      <c r="B85" s="1849"/>
      <c r="C85" s="1774">
        <v>132.80000000000001</v>
      </c>
      <c r="D85" s="1774">
        <v>814.1</v>
      </c>
      <c r="E85" s="1882">
        <v>20.399999999999999</v>
      </c>
      <c r="F85" s="1734"/>
    </row>
    <row r="86" spans="1:30" s="1861" customFormat="1">
      <c r="A86" s="1883" t="s">
        <v>2003</v>
      </c>
      <c r="B86" s="1849"/>
      <c r="C86" s="1774">
        <v>71.599999999999994</v>
      </c>
      <c r="D86" s="1774">
        <v>528.20000000000005</v>
      </c>
      <c r="E86" s="1882">
        <v>11.8</v>
      </c>
      <c r="F86" s="1734"/>
    </row>
    <row r="87" spans="1:30" s="1861" customFormat="1">
      <c r="A87" s="1883" t="s">
        <v>2004</v>
      </c>
      <c r="B87" s="1849"/>
      <c r="C87" s="1774">
        <v>143.19999999999999</v>
      </c>
      <c r="D87" s="1774">
        <v>785.5</v>
      </c>
      <c r="E87" s="1882">
        <v>30.6</v>
      </c>
      <c r="F87" s="1734"/>
    </row>
    <row r="88" spans="1:30" s="1861" customFormat="1">
      <c r="A88" s="1883" t="s">
        <v>2005</v>
      </c>
      <c r="B88" s="1849"/>
      <c r="C88" s="1774">
        <v>189.3</v>
      </c>
      <c r="D88" s="1774">
        <v>796.3</v>
      </c>
      <c r="E88" s="1882">
        <v>18.2</v>
      </c>
      <c r="F88" s="1905"/>
      <c r="AC88" s="1906"/>
      <c r="AD88" s="1899"/>
    </row>
    <row r="89" spans="1:30" s="1861" customFormat="1">
      <c r="A89" s="1884" t="s">
        <v>2006</v>
      </c>
      <c r="B89" s="1849"/>
      <c r="C89" s="1774">
        <v>226.6</v>
      </c>
      <c r="D89" s="1774">
        <v>835.6</v>
      </c>
      <c r="E89" s="1882">
        <v>7.9</v>
      </c>
      <c r="F89" s="1734"/>
    </row>
    <row r="90" spans="1:30" s="1861" customFormat="1">
      <c r="A90" s="1885" t="s">
        <v>11</v>
      </c>
      <c r="B90" s="1886"/>
      <c r="C90" s="1779"/>
      <c r="D90" s="1887"/>
      <c r="E90" s="1882"/>
      <c r="F90" s="1734"/>
    </row>
    <row r="91" spans="1:30" s="1861" customFormat="1">
      <c r="A91" s="1883" t="s">
        <v>2020</v>
      </c>
      <c r="B91" s="1877"/>
      <c r="C91" s="1888">
        <v>72</v>
      </c>
      <c r="D91" s="1882">
        <v>375.3</v>
      </c>
      <c r="E91" s="1882">
        <v>14</v>
      </c>
      <c r="F91" s="1734"/>
    </row>
    <row r="92" spans="1:30" s="1861" customFormat="1">
      <c r="A92" s="1883" t="s">
        <v>2021</v>
      </c>
      <c r="B92" s="1877"/>
      <c r="C92" s="1888">
        <v>151.30000000000001</v>
      </c>
      <c r="D92" s="1882">
        <v>815.7</v>
      </c>
      <c r="E92" s="1882">
        <v>51.5</v>
      </c>
      <c r="F92" s="1734"/>
    </row>
    <row r="93" spans="1:30" s="1861" customFormat="1">
      <c r="A93" s="1885" t="s">
        <v>12</v>
      </c>
      <c r="B93" s="1877"/>
      <c r="C93" s="1779"/>
      <c r="D93" s="1882"/>
      <c r="E93" s="1882"/>
      <c r="F93" s="1734"/>
    </row>
    <row r="94" spans="1:30" s="1861" customFormat="1">
      <c r="A94" s="1883" t="s">
        <v>2009</v>
      </c>
      <c r="B94" s="1877"/>
      <c r="C94" s="1888">
        <v>102.3</v>
      </c>
      <c r="D94" s="1882">
        <v>629.9</v>
      </c>
      <c r="E94" s="1882">
        <v>14.4</v>
      </c>
      <c r="F94" s="1734"/>
    </row>
    <row r="95" spans="1:30" s="1861" customFormat="1">
      <c r="A95" s="1883" t="s">
        <v>2010</v>
      </c>
      <c r="B95" s="1877"/>
      <c r="C95" s="1888">
        <v>128.4</v>
      </c>
      <c r="D95" s="1882">
        <v>786.5</v>
      </c>
      <c r="E95" s="1882">
        <v>21.6</v>
      </c>
      <c r="F95" s="1734"/>
    </row>
    <row r="96" spans="1:30" s="1861" customFormat="1">
      <c r="A96" s="1889" t="s">
        <v>2011</v>
      </c>
      <c r="B96" s="1890"/>
      <c r="C96" s="1777">
        <v>153</v>
      </c>
      <c r="D96" s="1891">
        <v>892.9</v>
      </c>
      <c r="E96" s="1891">
        <v>28.6</v>
      </c>
      <c r="F96" s="1734"/>
    </row>
    <row r="97" spans="1:6" s="1861" customFormat="1">
      <c r="A97" s="1793" t="s">
        <v>1864</v>
      </c>
      <c r="B97" s="1815"/>
      <c r="C97" s="1781"/>
      <c r="D97" s="1815"/>
      <c r="E97" s="1815"/>
      <c r="F97" s="1734"/>
    </row>
    <row r="98" spans="1:6" s="1861" customFormat="1">
      <c r="A98" s="1802"/>
      <c r="B98" s="1815"/>
      <c r="C98" s="1815"/>
      <c r="D98" s="1815"/>
      <c r="E98" s="1815"/>
      <c r="F98" s="1734"/>
    </row>
    <row r="99" spans="1:6" s="1861" customFormat="1">
      <c r="A99" s="1896" t="s">
        <v>2022</v>
      </c>
      <c r="B99" s="1737"/>
      <c r="C99" s="1737"/>
      <c r="D99" s="1815"/>
      <c r="E99" s="1815"/>
      <c r="F99" s="1734"/>
    </row>
    <row r="100" spans="1:6" s="1861" customFormat="1">
      <c r="A100" s="1783" t="s">
        <v>1999</v>
      </c>
      <c r="B100" s="1875"/>
      <c r="C100" s="1815"/>
      <c r="D100" s="1815"/>
      <c r="E100" s="1815"/>
      <c r="F100" s="1734"/>
    </row>
    <row r="101" spans="1:6" s="1861" customFormat="1">
      <c r="A101" s="1876" t="s">
        <v>2000</v>
      </c>
      <c r="B101" s="1877"/>
      <c r="C101" s="1878" t="s">
        <v>2001</v>
      </c>
      <c r="D101" s="1853" t="s">
        <v>1983</v>
      </c>
      <c r="E101" s="1853" t="s">
        <v>1982</v>
      </c>
      <c r="F101" s="1734"/>
    </row>
    <row r="102" spans="1:6" s="1861" customFormat="1">
      <c r="A102" s="1879" t="s">
        <v>10</v>
      </c>
      <c r="B102" s="1880"/>
      <c r="C102" s="1880"/>
      <c r="D102" s="1881"/>
      <c r="E102" s="1877"/>
      <c r="F102" s="1734"/>
    </row>
    <row r="103" spans="1:6" s="1861" customFormat="1">
      <c r="A103" s="1883" t="s">
        <v>2002</v>
      </c>
      <c r="B103" s="1849"/>
      <c r="C103" s="1897">
        <v>2.81</v>
      </c>
      <c r="D103" s="1897">
        <v>13.19</v>
      </c>
      <c r="E103" s="1897">
        <v>0.05</v>
      </c>
      <c r="F103" s="1734"/>
    </row>
    <row r="104" spans="1:6" s="1861" customFormat="1">
      <c r="A104" s="1883" t="s">
        <v>2003</v>
      </c>
      <c r="B104" s="1849"/>
      <c r="C104" s="1897">
        <v>2.62</v>
      </c>
      <c r="D104" s="1897">
        <v>29.27</v>
      </c>
      <c r="E104" s="1897">
        <v>0.14000000000000001</v>
      </c>
      <c r="F104" s="1734"/>
    </row>
    <row r="105" spans="1:6" s="1861" customFormat="1">
      <c r="A105" s="1883" t="s">
        <v>2005</v>
      </c>
      <c r="B105" s="1849"/>
      <c r="C105" s="1897">
        <v>5.55</v>
      </c>
      <c r="D105" s="1897">
        <v>57.28</v>
      </c>
      <c r="E105" s="1897">
        <v>0.03</v>
      </c>
      <c r="F105" s="1734"/>
    </row>
    <row r="106" spans="1:6" s="1861" customFormat="1">
      <c r="A106" s="1884" t="s">
        <v>2006</v>
      </c>
      <c r="B106" s="1849"/>
      <c r="C106" s="1897">
        <v>6.95</v>
      </c>
      <c r="D106" s="1901">
        <v>41</v>
      </c>
      <c r="E106" s="1897">
        <v>0.14000000000000001</v>
      </c>
      <c r="F106" s="1734"/>
    </row>
    <row r="107" spans="1:6" s="1861" customFormat="1">
      <c r="A107" s="1885" t="s">
        <v>11</v>
      </c>
      <c r="B107" s="1849"/>
      <c r="C107" s="1762"/>
      <c r="D107" s="1762"/>
      <c r="E107" s="1902"/>
      <c r="F107" s="1734"/>
    </row>
    <row r="108" spans="1:6" s="1861" customFormat="1">
      <c r="A108" s="1883" t="s">
        <v>2007</v>
      </c>
      <c r="B108" s="1886"/>
      <c r="C108" s="1897">
        <v>1.88</v>
      </c>
      <c r="D108" s="1897">
        <v>19.55</v>
      </c>
      <c r="E108" s="1897">
        <v>0.13</v>
      </c>
      <c r="F108" s="1734"/>
    </row>
    <row r="109" spans="1:6" s="1861" customFormat="1">
      <c r="A109" s="1885" t="s">
        <v>12</v>
      </c>
      <c r="B109" s="1877"/>
      <c r="C109" s="1902"/>
      <c r="D109" s="1902"/>
      <c r="E109" s="1902"/>
      <c r="F109" s="1734"/>
    </row>
    <row r="110" spans="1:6" s="1861" customFormat="1">
      <c r="A110" s="1883" t="s">
        <v>2009</v>
      </c>
      <c r="B110" s="1877"/>
      <c r="C110" s="1897">
        <v>2.4900000000000002</v>
      </c>
      <c r="D110" s="1897">
        <v>12.82</v>
      </c>
      <c r="E110" s="1897">
        <v>0.13</v>
      </c>
      <c r="F110" s="1734"/>
    </row>
    <row r="111" spans="1:6" s="1861" customFormat="1">
      <c r="A111" s="1883" t="s">
        <v>2010</v>
      </c>
      <c r="B111" s="1890"/>
      <c r="C111" s="1903">
        <v>2.14</v>
      </c>
      <c r="D111" s="1903">
        <v>29.42</v>
      </c>
      <c r="E111" s="1903">
        <v>0.14000000000000001</v>
      </c>
      <c r="F111" s="1734"/>
    </row>
    <row r="112" spans="1:6" s="1861" customFormat="1">
      <c r="A112" s="1793" t="s">
        <v>1864</v>
      </c>
      <c r="B112" s="1815"/>
      <c r="C112" s="1815"/>
      <c r="D112" s="1815"/>
      <c r="E112" s="1815"/>
      <c r="F112" s="1734"/>
    </row>
    <row r="113" spans="1:6" s="1861" customFormat="1">
      <c r="A113" s="1883"/>
      <c r="B113" s="1815"/>
      <c r="C113" s="1815"/>
      <c r="D113" s="1815"/>
      <c r="E113" s="1815"/>
      <c r="F113" s="1734"/>
    </row>
    <row r="114" spans="1:6" s="1861" customFormat="1">
      <c r="A114" s="1893" t="s">
        <v>2023</v>
      </c>
      <c r="B114" s="1815"/>
      <c r="C114" s="1815"/>
      <c r="D114" s="1815"/>
      <c r="E114" s="1815"/>
      <c r="F114" s="1734"/>
    </row>
    <row r="115" spans="1:6" s="1861" customFormat="1">
      <c r="A115" s="1783" t="s">
        <v>2024</v>
      </c>
      <c r="B115" s="1875"/>
      <c r="C115" s="1815"/>
      <c r="D115" s="1815"/>
      <c r="E115" s="1815"/>
      <c r="F115" s="1734"/>
    </row>
    <row r="116" spans="1:6" s="1861" customFormat="1">
      <c r="A116" s="1876" t="s">
        <v>2000</v>
      </c>
      <c r="B116" s="1878" t="s">
        <v>2001</v>
      </c>
      <c r="C116" s="1853" t="s">
        <v>1983</v>
      </c>
      <c r="D116" s="1853" t="s">
        <v>1982</v>
      </c>
      <c r="E116" s="1815"/>
      <c r="F116" s="1734"/>
    </row>
    <row r="117" spans="1:6" s="1861" customFormat="1">
      <c r="A117" s="1879" t="s">
        <v>10</v>
      </c>
      <c r="B117" s="1762"/>
      <c r="C117" s="1762"/>
      <c r="D117" s="1762"/>
      <c r="E117" s="1815"/>
      <c r="F117" s="1734"/>
    </row>
    <row r="118" spans="1:6" s="1861" customFormat="1">
      <c r="A118" s="1883" t="s">
        <v>2004</v>
      </c>
      <c r="B118" s="1762">
        <v>1.04</v>
      </c>
      <c r="C118" s="1762">
        <v>5.28</v>
      </c>
      <c r="D118" s="1762">
        <v>0.01</v>
      </c>
      <c r="E118" s="1815"/>
      <c r="F118" s="1734"/>
    </row>
    <row r="119" spans="1:6" s="1861" customFormat="1">
      <c r="A119" s="1885" t="s">
        <v>11</v>
      </c>
      <c r="B119" s="1762"/>
      <c r="C119" s="1762"/>
      <c r="D119" s="1762"/>
      <c r="E119" s="1815"/>
      <c r="F119" s="1734"/>
    </row>
    <row r="120" spans="1:6" s="1861" customFormat="1">
      <c r="A120" s="1883" t="s">
        <v>2008</v>
      </c>
      <c r="B120" s="1907">
        <v>0.85</v>
      </c>
      <c r="C120" s="1907">
        <v>3.99</v>
      </c>
      <c r="D120" s="1907">
        <v>0.02</v>
      </c>
      <c r="E120" s="1815"/>
      <c r="F120" s="1734"/>
    </row>
    <row r="121" spans="1:6" s="1861" customFormat="1">
      <c r="A121" s="1793" t="s">
        <v>1864</v>
      </c>
      <c r="B121" s="1815"/>
      <c r="C121" s="1815"/>
      <c r="D121" s="1815"/>
      <c r="E121" s="1815"/>
      <c r="F121" s="1734"/>
    </row>
    <row r="122" spans="1:6" s="1861" customFormat="1">
      <c r="A122" s="1874"/>
      <c r="B122" s="1873"/>
      <c r="C122" s="1873"/>
      <c r="D122" s="1873"/>
      <c r="E122" s="1873"/>
      <c r="F122" s="1734"/>
    </row>
    <row r="123" spans="1:6" s="1861" customFormat="1">
      <c r="A123" s="1893" t="s">
        <v>2025</v>
      </c>
      <c r="B123" s="1815"/>
      <c r="C123" s="1815"/>
      <c r="D123" s="1815"/>
      <c r="E123" s="1815"/>
      <c r="F123" s="1734"/>
    </row>
    <row r="124" spans="1:6" s="1861" customFormat="1">
      <c r="A124" s="1783" t="s">
        <v>2026</v>
      </c>
      <c r="B124" s="1875"/>
      <c r="C124" s="1815"/>
      <c r="D124" s="1815"/>
      <c r="E124" s="1815"/>
      <c r="F124" s="1734"/>
    </row>
    <row r="125" spans="1:6" s="1861" customFormat="1">
      <c r="A125" s="1876" t="s">
        <v>2000</v>
      </c>
      <c r="B125" s="1877"/>
      <c r="C125" s="1878" t="s">
        <v>2001</v>
      </c>
      <c r="D125" s="1853" t="s">
        <v>1983</v>
      </c>
      <c r="E125" s="1853" t="s">
        <v>1982</v>
      </c>
      <c r="F125" s="1734"/>
    </row>
    <row r="126" spans="1:6" s="1861" customFormat="1">
      <c r="A126" s="1879" t="s">
        <v>10</v>
      </c>
      <c r="B126" s="1880"/>
      <c r="C126" s="1880"/>
      <c r="D126" s="1881"/>
      <c r="E126" s="1877"/>
      <c r="F126" s="1734"/>
    </row>
    <row r="127" spans="1:6" s="1861" customFormat="1">
      <c r="A127" s="1883" t="s">
        <v>2002</v>
      </c>
      <c r="B127" s="1849"/>
      <c r="C127" s="1774">
        <v>57.4</v>
      </c>
      <c r="D127" s="1774">
        <v>63.1</v>
      </c>
      <c r="E127" s="1882">
        <v>51.7</v>
      </c>
      <c r="F127" s="1734"/>
    </row>
    <row r="128" spans="1:6" s="1861" customFormat="1">
      <c r="A128" s="1883" t="s">
        <v>2003</v>
      </c>
      <c r="B128" s="1849"/>
      <c r="C128" s="1774">
        <v>53</v>
      </c>
      <c r="D128" s="1774">
        <v>74</v>
      </c>
      <c r="E128" s="1882">
        <v>44.7</v>
      </c>
      <c r="F128" s="1734"/>
    </row>
    <row r="129" spans="1:9" s="1861" customFormat="1">
      <c r="A129" s="1883" t="s">
        <v>2004</v>
      </c>
      <c r="B129" s="1849"/>
      <c r="C129" s="1774">
        <v>66.599999999999994</v>
      </c>
      <c r="D129" s="1882">
        <v>76.599999999999994</v>
      </c>
      <c r="E129" s="1882">
        <v>59.5</v>
      </c>
      <c r="F129" s="1734"/>
    </row>
    <row r="130" spans="1:9" s="1861" customFormat="1">
      <c r="A130" s="1883" t="s">
        <v>2005</v>
      </c>
      <c r="B130" s="1849"/>
      <c r="C130" s="1774">
        <v>53.7</v>
      </c>
      <c r="D130" s="889">
        <v>78.5</v>
      </c>
      <c r="E130" s="1882">
        <v>43.7</v>
      </c>
      <c r="F130" s="1734"/>
    </row>
    <row r="131" spans="1:9" s="1861" customFormat="1">
      <c r="A131" s="1884" t="s">
        <v>2006</v>
      </c>
      <c r="B131" s="1849"/>
      <c r="C131" s="1774">
        <v>48.3</v>
      </c>
      <c r="D131" s="1774">
        <v>54.1</v>
      </c>
      <c r="E131" s="1882">
        <v>38.799999999999997</v>
      </c>
      <c r="F131" s="1734"/>
    </row>
    <row r="132" spans="1:9" s="1861" customFormat="1">
      <c r="A132" s="1885" t="s">
        <v>11</v>
      </c>
      <c r="B132" s="1886"/>
      <c r="C132" s="1887"/>
      <c r="D132" s="1887"/>
      <c r="E132" s="1882"/>
      <c r="F132" s="1734"/>
    </row>
    <row r="133" spans="1:9" s="1861" customFormat="1">
      <c r="A133" s="1883" t="s">
        <v>2007</v>
      </c>
      <c r="B133" s="1877"/>
      <c r="C133" s="1882">
        <v>48.9</v>
      </c>
      <c r="D133" s="1882">
        <v>60.3</v>
      </c>
      <c r="E133" s="1882">
        <v>41.9</v>
      </c>
      <c r="F133" s="1734"/>
    </row>
    <row r="134" spans="1:9" s="1861" customFormat="1">
      <c r="A134" s="1883" t="s">
        <v>2021</v>
      </c>
      <c r="B134" s="1877"/>
      <c r="C134" s="1882">
        <v>61.6</v>
      </c>
      <c r="D134" s="1882">
        <v>72.5</v>
      </c>
      <c r="E134" s="1882">
        <v>53.3</v>
      </c>
      <c r="F134" s="1734"/>
    </row>
    <row r="135" spans="1:9" s="1861" customFormat="1">
      <c r="A135" s="1885" t="s">
        <v>12</v>
      </c>
      <c r="B135" s="1877"/>
      <c r="C135" s="1882"/>
      <c r="D135" s="1882"/>
      <c r="E135" s="1882"/>
      <c r="F135" s="1734"/>
    </row>
    <row r="136" spans="1:9" s="1861" customFormat="1">
      <c r="A136" s="1883" t="s">
        <v>2009</v>
      </c>
      <c r="B136" s="1877"/>
      <c r="C136" s="1888" t="s">
        <v>86</v>
      </c>
      <c r="D136" s="1888" t="s">
        <v>86</v>
      </c>
      <c r="E136" s="1888" t="s">
        <v>86</v>
      </c>
      <c r="F136" s="1734"/>
    </row>
    <row r="137" spans="1:9" s="1861" customFormat="1">
      <c r="A137" s="1883" t="s">
        <v>2010</v>
      </c>
      <c r="B137" s="1877"/>
      <c r="C137" s="1882">
        <v>50.6</v>
      </c>
      <c r="D137" s="1882">
        <v>66.599999999999994</v>
      </c>
      <c r="E137" s="1882">
        <v>41.2</v>
      </c>
      <c r="F137" s="1734"/>
    </row>
    <row r="138" spans="1:9" s="1861" customFormat="1">
      <c r="A138" s="1889" t="s">
        <v>2011</v>
      </c>
      <c r="B138" s="1890"/>
      <c r="C138" s="1891">
        <v>50.6</v>
      </c>
      <c r="D138" s="1891">
        <v>75.7</v>
      </c>
      <c r="E138" s="1891">
        <v>36.4</v>
      </c>
      <c r="F138" s="1734"/>
    </row>
    <row r="139" spans="1:9" s="1861" customFormat="1">
      <c r="A139" s="1793" t="s">
        <v>1864</v>
      </c>
      <c r="B139" s="1815"/>
      <c r="C139" s="1815"/>
      <c r="D139" s="1815"/>
      <c r="E139" s="1815"/>
      <c r="F139" s="1734"/>
    </row>
    <row r="140" spans="1:9" s="1861" customFormat="1">
      <c r="A140" s="1874"/>
      <c r="B140" s="1908"/>
      <c r="C140" s="1908"/>
      <c r="D140" s="1908"/>
      <c r="E140" s="1908"/>
      <c r="F140" s="1734"/>
    </row>
    <row r="141" spans="1:9" s="1861" customFormat="1">
      <c r="A141" s="1909" t="s">
        <v>2027</v>
      </c>
      <c r="B141" s="1815"/>
      <c r="C141" s="1815"/>
      <c r="D141" s="1815"/>
      <c r="E141" s="1815"/>
      <c r="F141" s="1734"/>
    </row>
    <row r="142" spans="1:9" s="1861" customFormat="1">
      <c r="A142" s="1783" t="s">
        <v>602</v>
      </c>
      <c r="B142" s="1815"/>
      <c r="C142" s="1815"/>
      <c r="D142" s="1815"/>
      <c r="E142" s="1815"/>
      <c r="F142" s="1734"/>
    </row>
    <row r="143" spans="1:9" s="1861" customFormat="1">
      <c r="A143" s="1511" t="s">
        <v>2028</v>
      </c>
      <c r="B143" s="1535">
        <v>2005</v>
      </c>
      <c r="C143" s="1535">
        <v>2008</v>
      </c>
      <c r="D143" s="1535">
        <v>2009</v>
      </c>
      <c r="E143" s="1853">
        <v>2010</v>
      </c>
      <c r="F143" s="1734"/>
    </row>
    <row r="144" spans="1:9" s="1861" customFormat="1">
      <c r="A144" s="1879" t="s">
        <v>14</v>
      </c>
      <c r="B144" s="1483">
        <v>262539</v>
      </c>
      <c r="C144" s="1483">
        <v>156674</v>
      </c>
      <c r="D144" s="1672">
        <v>185870</v>
      </c>
      <c r="E144" s="1910">
        <v>219022</v>
      </c>
      <c r="F144" s="1911"/>
      <c r="G144" s="1911"/>
      <c r="H144" s="1911"/>
      <c r="I144" s="1911"/>
    </row>
    <row r="145" spans="1:33" s="1861" customFormat="1">
      <c r="A145" s="1912" t="s">
        <v>2029</v>
      </c>
      <c r="B145" s="1913">
        <v>103516</v>
      </c>
      <c r="C145" s="1913">
        <v>45619</v>
      </c>
      <c r="D145" s="1913">
        <v>76640.89</v>
      </c>
      <c r="E145" s="1914">
        <v>153500</v>
      </c>
      <c r="F145" s="1734"/>
    </row>
    <row r="146" spans="1:33" s="1861" customFormat="1">
      <c r="A146" s="1912" t="s">
        <v>2030</v>
      </c>
      <c r="B146" s="1915" t="s">
        <v>1084</v>
      </c>
      <c r="C146" s="1915" t="s">
        <v>1084</v>
      </c>
      <c r="D146" s="1915" t="s">
        <v>1084</v>
      </c>
      <c r="E146" s="1914">
        <v>52790</v>
      </c>
      <c r="F146" s="1734"/>
      <c r="AD146" s="1916"/>
    </row>
    <row r="147" spans="1:33" s="1861" customFormat="1">
      <c r="A147" s="1912" t="s">
        <v>2031</v>
      </c>
      <c r="B147" s="1915" t="s">
        <v>1554</v>
      </c>
      <c r="C147" s="1915" t="s">
        <v>1554</v>
      </c>
      <c r="D147" s="1915" t="s">
        <v>1554</v>
      </c>
      <c r="E147" s="1914">
        <v>74</v>
      </c>
      <c r="F147" s="1734"/>
    </row>
    <row r="148" spans="1:33" s="1861" customFormat="1">
      <c r="A148" s="1912" t="s">
        <v>2032</v>
      </c>
      <c r="B148" s="1917">
        <v>10040</v>
      </c>
      <c r="C148" s="1917">
        <v>11506</v>
      </c>
      <c r="D148" s="1917">
        <v>11271</v>
      </c>
      <c r="E148" s="1914">
        <v>12318</v>
      </c>
      <c r="F148" s="1734"/>
    </row>
    <row r="149" spans="1:33" s="1861" customFormat="1">
      <c r="A149" s="1912" t="s">
        <v>2033</v>
      </c>
      <c r="B149" s="1917">
        <v>148743</v>
      </c>
      <c r="C149" s="1917">
        <v>99349</v>
      </c>
      <c r="D149" s="1917">
        <v>97780</v>
      </c>
      <c r="E149" s="1918" t="s">
        <v>1084</v>
      </c>
      <c r="F149" s="1734"/>
      <c r="AD149" s="1919"/>
      <c r="AE149" s="1916"/>
    </row>
    <row r="150" spans="1:33" s="1861" customFormat="1">
      <c r="A150" s="1912" t="s">
        <v>365</v>
      </c>
      <c r="B150" s="1920">
        <v>240</v>
      </c>
      <c r="C150" s="1920">
        <v>200</v>
      </c>
      <c r="D150" s="1920">
        <v>177.8</v>
      </c>
      <c r="E150" s="1921">
        <v>340</v>
      </c>
      <c r="F150" s="1734"/>
      <c r="AE150" s="1916"/>
    </row>
    <row r="151" spans="1:33" s="1861" customFormat="1">
      <c r="A151" s="1451" t="s">
        <v>2034</v>
      </c>
      <c r="B151" s="1815"/>
      <c r="C151" s="1815"/>
      <c r="D151" s="1815"/>
      <c r="E151" s="1815"/>
      <c r="F151" s="1734"/>
    </row>
    <row r="152" spans="1:33" s="1861" customFormat="1" ht="15.75" thickBot="1">
      <c r="A152" s="1922" t="s">
        <v>2035</v>
      </c>
      <c r="B152" s="1815"/>
      <c r="C152" s="1734"/>
      <c r="D152" s="1734"/>
      <c r="E152" s="1734"/>
      <c r="F152" s="1734"/>
      <c r="AC152" s="1923"/>
      <c r="AD152" s="1924">
        <v>1574279.8019975701</v>
      </c>
      <c r="AE152" s="1924">
        <v>1695787.944036151</v>
      </c>
      <c r="AF152" s="1924">
        <v>1826673.08125449</v>
      </c>
      <c r="AG152" s="1925">
        <v>1967658.9103448601</v>
      </c>
    </row>
    <row r="153" spans="1:33" s="1861" customFormat="1">
      <c r="A153" s="1922" t="s">
        <v>2036</v>
      </c>
      <c r="B153" s="1734"/>
      <c r="C153" s="1815"/>
      <c r="D153" s="1815"/>
      <c r="E153" s="1815"/>
      <c r="F153" s="1734"/>
      <c r="AC153" s="1926"/>
      <c r="AD153" s="1861">
        <v>1574279.8019975701</v>
      </c>
      <c r="AE153" s="1861">
        <v>1695787.944036151</v>
      </c>
      <c r="AF153" s="1861">
        <v>1826673.08125449</v>
      </c>
      <c r="AG153" s="1861">
        <v>1967658.9103448601</v>
      </c>
    </row>
    <row r="154" spans="1:33" s="1861" customFormat="1">
      <c r="A154" s="1874"/>
      <c r="B154" s="1908"/>
      <c r="C154" s="1908"/>
      <c r="D154" s="1908"/>
      <c r="E154" s="1734"/>
      <c r="F154" s="1734"/>
      <c r="AC154" s="1926"/>
      <c r="AD154" s="1861">
        <v>1574279.8019975701</v>
      </c>
      <c r="AE154" s="1861">
        <v>1695787.944036151</v>
      </c>
      <c r="AF154" s="1861">
        <v>1826673.08125449</v>
      </c>
      <c r="AG154" s="1861">
        <v>1967658.9103448601</v>
      </c>
    </row>
    <row r="155" spans="1:33" s="1861" customFormat="1" ht="18">
      <c r="A155" s="1909" t="s">
        <v>2037</v>
      </c>
      <c r="B155" s="1815"/>
      <c r="C155" s="1815"/>
      <c r="D155" s="1815"/>
      <c r="E155" s="1815"/>
      <c r="F155" s="1734"/>
      <c r="AC155" s="1927"/>
    </row>
    <row r="156" spans="1:33" s="1861" customFormat="1">
      <c r="A156" s="1425" t="s">
        <v>602</v>
      </c>
      <c r="B156" s="1815"/>
      <c r="C156" s="1815"/>
      <c r="D156" s="1815"/>
      <c r="E156" s="1815"/>
      <c r="F156" s="1734"/>
      <c r="AC156" s="1870"/>
    </row>
    <row r="157" spans="1:33" s="1861" customFormat="1">
      <c r="A157" s="1511" t="s">
        <v>2028</v>
      </c>
      <c r="B157" s="1535">
        <v>2005</v>
      </c>
      <c r="C157" s="1535">
        <v>2008</v>
      </c>
      <c r="D157" s="1535">
        <v>2009</v>
      </c>
      <c r="E157" s="1853">
        <v>2010</v>
      </c>
      <c r="F157" s="1734"/>
      <c r="AC157" s="1870"/>
      <c r="AD157" s="1928"/>
    </row>
    <row r="158" spans="1:33" s="1861" customFormat="1">
      <c r="A158" s="1879" t="s">
        <v>14</v>
      </c>
      <c r="B158" s="1483">
        <v>56225</v>
      </c>
      <c r="C158" s="1483">
        <v>52755</v>
      </c>
      <c r="D158" s="1483">
        <v>54781.820000000007</v>
      </c>
      <c r="E158" s="1929">
        <v>58901</v>
      </c>
      <c r="F158" s="1734"/>
    </row>
    <row r="159" spans="1:33" s="1861" customFormat="1">
      <c r="A159" s="1912" t="s">
        <v>2029</v>
      </c>
      <c r="B159" s="1913">
        <v>16655</v>
      </c>
      <c r="C159" s="1913">
        <v>15045</v>
      </c>
      <c r="D159" s="1913">
        <v>17669.689999999999</v>
      </c>
      <c r="E159" s="1930">
        <v>29288</v>
      </c>
      <c r="F159" s="1734"/>
    </row>
    <row r="160" spans="1:33" s="1861" customFormat="1">
      <c r="A160" s="1912" t="s">
        <v>2030</v>
      </c>
      <c r="B160" s="1915" t="s">
        <v>1084</v>
      </c>
      <c r="C160" s="1915" t="s">
        <v>1084</v>
      </c>
      <c r="D160" s="1915" t="s">
        <v>1084</v>
      </c>
      <c r="E160" s="1930">
        <v>2336</v>
      </c>
      <c r="F160" s="1734"/>
    </row>
    <row r="161" spans="1:32" s="1861" customFormat="1">
      <c r="A161" s="1912" t="s">
        <v>2031</v>
      </c>
      <c r="B161" s="1915" t="s">
        <v>1554</v>
      </c>
      <c r="C161" s="1915" t="s">
        <v>1554</v>
      </c>
      <c r="D161" s="1915" t="s">
        <v>1554</v>
      </c>
      <c r="E161" s="1931">
        <v>802</v>
      </c>
      <c r="F161" s="1734"/>
      <c r="AD161" s="1916"/>
    </row>
    <row r="162" spans="1:32" s="1861" customFormat="1">
      <c r="A162" s="1912" t="s">
        <v>2032</v>
      </c>
      <c r="B162" s="1917">
        <v>17795</v>
      </c>
      <c r="C162" s="1917">
        <v>20253</v>
      </c>
      <c r="D162" s="1917">
        <v>20031.13</v>
      </c>
      <c r="E162" s="1931">
        <v>23430</v>
      </c>
      <c r="F162" s="1734"/>
    </row>
    <row r="163" spans="1:32" s="1861" customFormat="1">
      <c r="A163" s="1912" t="s">
        <v>2033</v>
      </c>
      <c r="B163" s="1917">
        <v>20263</v>
      </c>
      <c r="C163" s="1917">
        <v>16004</v>
      </c>
      <c r="D163" s="1917">
        <v>15696</v>
      </c>
      <c r="E163" s="1918" t="s">
        <v>1084</v>
      </c>
      <c r="F163" s="1734"/>
      <c r="AD163" s="1916"/>
    </row>
    <row r="164" spans="1:32" s="1861" customFormat="1">
      <c r="A164" s="1932" t="s">
        <v>365</v>
      </c>
      <c r="B164" s="1920">
        <v>1512</v>
      </c>
      <c r="C164" s="1920">
        <v>1453</v>
      </c>
      <c r="D164" s="1920">
        <v>1385</v>
      </c>
      <c r="E164" s="1921">
        <v>3045</v>
      </c>
      <c r="F164" s="1734"/>
    </row>
    <row r="165" spans="1:32" s="1861" customFormat="1">
      <c r="A165" s="1475" t="s">
        <v>2038</v>
      </c>
      <c r="B165" s="1933"/>
      <c r="C165" s="1933"/>
      <c r="D165" s="1933"/>
      <c r="E165" s="1892"/>
      <c r="F165" s="1734"/>
      <c r="AC165" s="1934"/>
      <c r="AD165" s="1934"/>
      <c r="AE165" s="1491"/>
      <c r="AF165" s="1928"/>
    </row>
    <row r="166" spans="1:32" s="1861" customFormat="1">
      <c r="A166" s="1922" t="s">
        <v>2035</v>
      </c>
      <c r="B166" s="1933"/>
      <c r="C166" s="1933"/>
      <c r="D166" s="1933"/>
      <c r="E166" s="1892"/>
      <c r="F166" s="1734"/>
      <c r="AC166" s="1934"/>
      <c r="AD166" s="1934"/>
      <c r="AE166" s="1934"/>
      <c r="AF166" s="1935"/>
    </row>
    <row r="167" spans="1:32" s="1861" customFormat="1">
      <c r="A167" s="1922" t="s">
        <v>2036</v>
      </c>
      <c r="B167" s="1933"/>
      <c r="C167" s="1933"/>
      <c r="D167" s="1933"/>
      <c r="E167" s="1892"/>
      <c r="F167" s="1734"/>
      <c r="AC167" s="1934"/>
      <c r="AD167" s="1934"/>
      <c r="AE167" s="1934"/>
      <c r="AF167" s="1936"/>
    </row>
    <row r="168" spans="1:32" s="1861" customFormat="1">
      <c r="A168" s="1874"/>
      <c r="B168" s="1908"/>
      <c r="C168" s="1908"/>
      <c r="D168" s="1908"/>
      <c r="E168" s="1734"/>
      <c r="F168" s="1734"/>
    </row>
    <row r="169" spans="1:32" s="1861" customFormat="1">
      <c r="A169" s="1909" t="s">
        <v>2039</v>
      </c>
      <c r="B169" s="1815"/>
      <c r="C169" s="1815"/>
      <c r="D169" s="1815"/>
      <c r="E169" s="1937"/>
      <c r="F169" s="1734"/>
    </row>
    <row r="170" spans="1:32" s="1861" customFormat="1">
      <c r="A170" s="1783" t="s">
        <v>602</v>
      </c>
      <c r="B170" s="1815"/>
      <c r="C170" s="1815"/>
      <c r="D170" s="1815"/>
      <c r="E170" s="1815"/>
      <c r="F170" s="1734"/>
      <c r="AC170" s="1938"/>
      <c r="AD170" s="1938"/>
      <c r="AE170" s="1938"/>
      <c r="AF170" s="1938"/>
    </row>
    <row r="171" spans="1:32" s="1861" customFormat="1">
      <c r="A171" s="1511" t="s">
        <v>2028</v>
      </c>
      <c r="B171" s="1535">
        <v>2005</v>
      </c>
      <c r="C171" s="1535">
        <v>2008</v>
      </c>
      <c r="D171" s="1535">
        <v>2009</v>
      </c>
      <c r="E171" s="1853">
        <v>2010</v>
      </c>
      <c r="F171" s="1734"/>
      <c r="AC171" s="1938"/>
      <c r="AD171" s="1938"/>
      <c r="AE171" s="1938"/>
      <c r="AF171" s="1938"/>
    </row>
    <row r="172" spans="1:32" s="1861" customFormat="1">
      <c r="A172" s="1879" t="s">
        <v>14</v>
      </c>
      <c r="B172" s="1483">
        <v>64915</v>
      </c>
      <c r="C172" s="1483">
        <v>65475</v>
      </c>
      <c r="D172" s="1483">
        <v>57999</v>
      </c>
      <c r="E172" s="1939">
        <v>62170</v>
      </c>
      <c r="F172" s="1734"/>
      <c r="AC172" s="1938"/>
      <c r="AD172" s="1938"/>
      <c r="AE172" s="1938"/>
      <c r="AF172" s="1938"/>
    </row>
    <row r="173" spans="1:32" s="1861" customFormat="1">
      <c r="A173" s="1912" t="s">
        <v>2029</v>
      </c>
      <c r="B173" s="1913">
        <v>47490</v>
      </c>
      <c r="C173" s="1913">
        <v>50404</v>
      </c>
      <c r="D173" s="1913">
        <v>42834.91</v>
      </c>
      <c r="E173" s="1913">
        <v>51464</v>
      </c>
      <c r="F173" s="1734"/>
      <c r="AC173" s="1938"/>
      <c r="AD173" s="1938"/>
      <c r="AE173" s="1938"/>
      <c r="AF173" s="1938"/>
    </row>
    <row r="174" spans="1:32" s="1861" customFormat="1">
      <c r="A174" s="1912" t="s">
        <v>2030</v>
      </c>
      <c r="B174" s="1915" t="s">
        <v>1084</v>
      </c>
      <c r="C174" s="1915" t="s">
        <v>1084</v>
      </c>
      <c r="D174" s="1915" t="s">
        <v>1084</v>
      </c>
      <c r="E174" s="1913">
        <v>1166</v>
      </c>
      <c r="F174" s="1734"/>
    </row>
    <row r="175" spans="1:32" s="1861" customFormat="1">
      <c r="A175" s="1912" t="s">
        <v>2032</v>
      </c>
      <c r="B175" s="1913">
        <v>8222</v>
      </c>
      <c r="C175" s="1913">
        <v>8310</v>
      </c>
      <c r="D175" s="1913">
        <v>8342.85</v>
      </c>
      <c r="E175" s="1913">
        <v>7808</v>
      </c>
      <c r="F175" s="1734"/>
    </row>
    <row r="176" spans="1:32" s="1861" customFormat="1">
      <c r="A176" s="1912" t="s">
        <v>2033</v>
      </c>
      <c r="B176" s="1917">
        <v>8503</v>
      </c>
      <c r="C176" s="1917">
        <v>5978</v>
      </c>
      <c r="D176" s="1917">
        <v>6206</v>
      </c>
      <c r="E176" s="1915" t="s">
        <v>1084</v>
      </c>
      <c r="F176" s="1734"/>
      <c r="I176" s="1833"/>
      <c r="J176" s="1833"/>
      <c r="K176" s="1833"/>
      <c r="L176" s="1833"/>
      <c r="M176" s="1833"/>
      <c r="N176" s="1833"/>
      <c r="O176" s="1833"/>
      <c r="P176" s="1833"/>
      <c r="Q176" s="1833"/>
      <c r="R176" s="1833"/>
      <c r="S176" s="1833"/>
      <c r="T176" s="1833"/>
      <c r="U176" s="1833"/>
      <c r="V176" s="1833"/>
      <c r="W176" s="1833"/>
      <c r="X176" s="1833"/>
    </row>
    <row r="177" spans="1:24" s="1861" customFormat="1">
      <c r="A177" s="1932" t="s">
        <v>365</v>
      </c>
      <c r="B177" s="1920">
        <v>700</v>
      </c>
      <c r="C177" s="1920">
        <v>783</v>
      </c>
      <c r="D177" s="1920">
        <v>615.25</v>
      </c>
      <c r="E177" s="1920">
        <v>1732</v>
      </c>
      <c r="F177" s="1734"/>
      <c r="I177" s="1833"/>
      <c r="J177" s="1833"/>
      <c r="K177" s="1833"/>
      <c r="L177" s="1833"/>
      <c r="M177" s="1833"/>
      <c r="N177" s="1833"/>
      <c r="O177" s="1833"/>
      <c r="P177" s="1833"/>
      <c r="Q177" s="1833"/>
      <c r="R177" s="1833"/>
      <c r="S177" s="1833"/>
      <c r="T177" s="1833"/>
      <c r="U177" s="1833"/>
      <c r="V177" s="1833"/>
      <c r="W177" s="1833"/>
      <c r="X177" s="1833"/>
    </row>
    <row r="178" spans="1:24" s="1861" customFormat="1">
      <c r="A178" s="1451" t="s">
        <v>2038</v>
      </c>
      <c r="B178" s="1815"/>
      <c r="C178" s="1815"/>
      <c r="D178" s="1815"/>
      <c r="E178" s="1815"/>
      <c r="F178" s="1734"/>
      <c r="I178" s="1833"/>
      <c r="J178" s="1833"/>
      <c r="K178" s="1833"/>
      <c r="L178" s="1833"/>
      <c r="M178" s="1833"/>
      <c r="N178" s="1833"/>
      <c r="O178" s="1833"/>
      <c r="P178" s="1833"/>
      <c r="Q178" s="1833"/>
      <c r="R178" s="1833"/>
      <c r="S178" s="1833"/>
      <c r="T178" s="1833"/>
      <c r="U178" s="1833"/>
      <c r="V178" s="1833"/>
      <c r="W178" s="1833"/>
      <c r="X178" s="1833"/>
    </row>
    <row r="179" spans="1:24" s="1861" customFormat="1">
      <c r="A179" s="1922" t="s">
        <v>2035</v>
      </c>
      <c r="B179" s="1815"/>
      <c r="C179" s="1815"/>
      <c r="D179" s="1815"/>
      <c r="E179" s="1815"/>
      <c r="F179" s="1734"/>
      <c r="I179" s="1833"/>
      <c r="J179" s="1833"/>
      <c r="K179" s="1833"/>
      <c r="L179" s="1833"/>
      <c r="M179" s="1833"/>
      <c r="N179" s="1833"/>
      <c r="O179" s="1833"/>
      <c r="P179" s="1833"/>
      <c r="Q179" s="1833"/>
      <c r="R179" s="1833"/>
      <c r="S179" s="1833"/>
      <c r="T179" s="1833"/>
      <c r="U179" s="1833"/>
      <c r="V179" s="1833"/>
      <c r="W179" s="1833"/>
      <c r="X179" s="1833"/>
    </row>
    <row r="180" spans="1:24" s="1861" customFormat="1">
      <c r="A180" s="1940"/>
      <c r="B180" s="1815"/>
      <c r="C180" s="1815"/>
      <c r="D180" s="1815"/>
      <c r="E180" s="1815"/>
      <c r="F180" s="1734"/>
      <c r="H180" s="1870"/>
      <c r="I180" s="1833"/>
      <c r="J180" s="1833"/>
      <c r="K180" s="1833"/>
      <c r="L180" s="1833"/>
      <c r="M180" s="1833"/>
      <c r="N180" s="1833"/>
      <c r="O180" s="1833"/>
      <c r="P180" s="1833"/>
      <c r="Q180" s="1833"/>
      <c r="R180" s="1833"/>
      <c r="S180" s="1833"/>
      <c r="T180" s="1833"/>
      <c r="U180" s="1833"/>
      <c r="V180" s="1833"/>
      <c r="W180" s="1833"/>
      <c r="X180" s="1833"/>
    </row>
    <row r="181" spans="1:24">
      <c r="B181" s="1802"/>
      <c r="C181" s="1802"/>
      <c r="D181" s="1802"/>
      <c r="E181" s="1802"/>
      <c r="F181" s="1734"/>
      <c r="H181" s="1941"/>
      <c r="I181" s="1942"/>
      <c r="J181" s="1942"/>
      <c r="K181" s="1942"/>
      <c r="L181" s="1942"/>
      <c r="M181" s="1943"/>
      <c r="N181" s="1833"/>
      <c r="O181" s="1942"/>
      <c r="P181" s="1942"/>
      <c r="Q181" s="1942"/>
      <c r="R181" s="1942"/>
      <c r="S181" s="1833"/>
      <c r="T181" s="1833"/>
      <c r="U181" s="1833"/>
      <c r="V181" s="1833"/>
      <c r="W181" s="1833"/>
      <c r="X181" s="1833"/>
    </row>
    <row r="182" spans="1:24">
      <c r="A182" s="1944" t="s">
        <v>2040</v>
      </c>
      <c r="B182" s="1737"/>
      <c r="C182" s="1737"/>
      <c r="D182" s="1737"/>
      <c r="E182" s="1937"/>
      <c r="H182" s="1941"/>
      <c r="I182" s="1942"/>
      <c r="J182" s="1942"/>
      <c r="K182" s="1942"/>
      <c r="L182" s="1942"/>
      <c r="M182" s="1943"/>
      <c r="N182" s="1833"/>
      <c r="O182" s="1942"/>
      <c r="P182" s="1942"/>
      <c r="Q182" s="1942"/>
      <c r="R182" s="1942"/>
      <c r="S182" s="1833"/>
      <c r="T182" s="1833"/>
      <c r="U182" s="1833"/>
      <c r="V182" s="1833"/>
      <c r="W182" s="1833"/>
      <c r="X182" s="1833"/>
    </row>
    <row r="183" spans="1:24">
      <c r="A183" s="1783" t="s">
        <v>602</v>
      </c>
      <c r="B183" s="1945"/>
      <c r="C183" s="1945"/>
      <c r="D183" s="1945"/>
      <c r="E183" s="1945"/>
      <c r="H183" s="1941"/>
      <c r="I183" s="1942"/>
      <c r="J183" s="1942"/>
      <c r="K183" s="1942"/>
      <c r="L183" s="1942"/>
      <c r="M183" s="1943"/>
      <c r="N183" s="1833"/>
      <c r="O183" s="1942"/>
      <c r="P183" s="1942"/>
      <c r="Q183" s="1942"/>
      <c r="R183" s="1942"/>
      <c r="S183" s="1833"/>
      <c r="T183" s="1833"/>
      <c r="U183" s="1833"/>
      <c r="V183" s="1833"/>
      <c r="W183" s="1833"/>
      <c r="X183" s="1833"/>
    </row>
    <row r="184" spans="1:24">
      <c r="A184" s="1946" t="s">
        <v>2041</v>
      </c>
      <c r="B184" s="1535">
        <v>2005</v>
      </c>
      <c r="C184" s="1535">
        <v>2008</v>
      </c>
      <c r="D184" s="1535">
        <v>2009</v>
      </c>
      <c r="E184" s="1853">
        <v>2010</v>
      </c>
      <c r="H184" s="1941"/>
      <c r="I184" s="1942"/>
      <c r="J184" s="1942"/>
      <c r="K184" s="1942"/>
      <c r="L184" s="1942"/>
      <c r="M184" s="1943"/>
      <c r="N184" s="1833"/>
      <c r="O184" s="1943"/>
      <c r="P184" s="1943"/>
      <c r="Q184" s="1943"/>
      <c r="R184" s="1943"/>
      <c r="S184" s="1833"/>
      <c r="T184" s="1833"/>
      <c r="U184" s="1833"/>
      <c r="V184" s="1833"/>
      <c r="W184" s="1833"/>
      <c r="X184" s="1833"/>
    </row>
    <row r="185" spans="1:24" ht="17.25" customHeight="1">
      <c r="A185" s="1879" t="s">
        <v>14</v>
      </c>
      <c r="B185" s="1464">
        <v>383679</v>
      </c>
      <c r="C185" s="1464">
        <v>274904</v>
      </c>
      <c r="D185" s="1464">
        <v>298651</v>
      </c>
      <c r="E185" s="1464">
        <v>340093</v>
      </c>
      <c r="H185" s="1947"/>
      <c r="I185" s="1833"/>
      <c r="J185" s="1833"/>
      <c r="K185" s="1833"/>
      <c r="L185" s="1833"/>
      <c r="M185" s="1833"/>
      <c r="N185" s="1833"/>
      <c r="O185" s="1833"/>
      <c r="P185" s="1833"/>
      <c r="Q185" s="1833"/>
      <c r="R185" s="1833"/>
      <c r="S185" s="1833"/>
      <c r="T185" s="1833"/>
      <c r="U185" s="1833"/>
      <c r="V185" s="1833"/>
      <c r="W185" s="1833"/>
      <c r="X185" s="1833"/>
    </row>
    <row r="186" spans="1:24">
      <c r="A186" s="1912" t="s">
        <v>2042</v>
      </c>
      <c r="B186" s="1676">
        <v>262539</v>
      </c>
      <c r="C186" s="1676">
        <v>156674</v>
      </c>
      <c r="D186" s="1676">
        <v>185869.69</v>
      </c>
      <c r="E186" s="1676">
        <v>219022</v>
      </c>
      <c r="H186" s="1947"/>
      <c r="I186" s="1833"/>
      <c r="J186" s="1833"/>
      <c r="K186" s="1833"/>
      <c r="L186" s="1833"/>
      <c r="M186" s="1833"/>
      <c r="N186" s="1833"/>
      <c r="O186" s="1833"/>
      <c r="P186" s="1833"/>
      <c r="Q186" s="1833"/>
      <c r="R186" s="1833"/>
      <c r="S186" s="1833"/>
      <c r="T186" s="1833"/>
      <c r="U186" s="1833"/>
      <c r="V186" s="1833"/>
      <c r="W186" s="1833"/>
      <c r="X186" s="1833"/>
    </row>
    <row r="187" spans="1:24">
      <c r="A187" s="1912" t="s">
        <v>2043</v>
      </c>
      <c r="B187" s="1406">
        <v>56225</v>
      </c>
      <c r="C187" s="1406">
        <v>52755</v>
      </c>
      <c r="D187" s="1406">
        <v>54781.820000000007</v>
      </c>
      <c r="E187" s="1406">
        <v>58901</v>
      </c>
      <c r="H187" s="1947"/>
      <c r="I187" s="1833"/>
      <c r="J187" s="1833"/>
      <c r="K187" s="1833"/>
      <c r="L187" s="1833"/>
      <c r="M187" s="1833"/>
      <c r="N187" s="1833"/>
      <c r="O187" s="1833"/>
      <c r="P187" s="1833"/>
      <c r="Q187" s="1833"/>
      <c r="R187" s="1833"/>
      <c r="S187" s="1833"/>
      <c r="T187" s="1833"/>
      <c r="U187" s="1833"/>
      <c r="V187" s="1833"/>
      <c r="W187" s="1833"/>
      <c r="X187" s="1833"/>
    </row>
    <row r="188" spans="1:24">
      <c r="A188" s="1932" t="s">
        <v>2044</v>
      </c>
      <c r="B188" s="1488">
        <v>64915</v>
      </c>
      <c r="C188" s="1488">
        <v>65475</v>
      </c>
      <c r="D188" s="1488">
        <v>57999.01</v>
      </c>
      <c r="E188" s="1488">
        <v>62170</v>
      </c>
      <c r="G188" s="1948"/>
      <c r="H188" s="1535">
        <v>2005</v>
      </c>
      <c r="I188" s="1535">
        <v>2006</v>
      </c>
      <c r="J188" s="1535">
        <v>2007</v>
      </c>
      <c r="K188" s="1535">
        <v>2008</v>
      </c>
      <c r="L188" s="1535">
        <v>2009</v>
      </c>
      <c r="M188" s="1853">
        <v>2010</v>
      </c>
      <c r="N188" s="1833"/>
      <c r="O188" s="1833"/>
      <c r="P188" s="1833"/>
      <c r="Q188" s="1833"/>
      <c r="R188" s="1833"/>
      <c r="S188" s="1833"/>
      <c r="T188" s="1833"/>
      <c r="U188" s="1833"/>
      <c r="V188" s="1833"/>
      <c r="W188" s="1833"/>
      <c r="X188" s="1833"/>
    </row>
    <row r="189" spans="1:24">
      <c r="A189" s="1475" t="s">
        <v>2038</v>
      </c>
      <c r="B189" s="1892"/>
      <c r="C189" s="1892"/>
      <c r="D189" s="1892"/>
      <c r="E189" s="1892"/>
      <c r="H189" s="1947"/>
      <c r="K189" s="1833"/>
      <c r="L189" s="1833"/>
      <c r="M189" s="1833"/>
      <c r="N189" s="1833"/>
      <c r="O189" s="1833"/>
      <c r="P189" s="1833"/>
      <c r="Q189" s="1833"/>
      <c r="R189" s="1833"/>
      <c r="S189" s="1833"/>
      <c r="T189" s="1833"/>
      <c r="U189" s="1833"/>
      <c r="V189" s="1833"/>
      <c r="W189" s="1833"/>
      <c r="X189" s="1833"/>
    </row>
    <row r="190" spans="1:24">
      <c r="A190" s="1949"/>
      <c r="B190" s="1892"/>
      <c r="C190" s="1892"/>
      <c r="D190" s="1892"/>
      <c r="E190" s="1892"/>
      <c r="G190" s="1912" t="s">
        <v>2042</v>
      </c>
      <c r="H190" s="1676">
        <v>262539</v>
      </c>
      <c r="K190" s="1676">
        <v>156674</v>
      </c>
      <c r="L190" s="1676">
        <v>185869.69</v>
      </c>
      <c r="M190" s="1676">
        <v>219022</v>
      </c>
    </row>
    <row r="191" spans="1:24">
      <c r="A191" s="1742" t="s">
        <v>2045</v>
      </c>
      <c r="B191" s="1737"/>
      <c r="C191" s="1738"/>
      <c r="D191" s="1892"/>
      <c r="E191" s="1892"/>
      <c r="G191" s="1912" t="s">
        <v>2043</v>
      </c>
      <c r="H191" s="1406">
        <v>56225</v>
      </c>
      <c r="K191" s="1406">
        <v>52755</v>
      </c>
      <c r="L191" s="1406">
        <v>54781.820000000007</v>
      </c>
      <c r="M191" s="1406">
        <v>58901</v>
      </c>
    </row>
    <row r="192" spans="1:24">
      <c r="A192" s="2682"/>
      <c r="B192" s="2682"/>
      <c r="C192" s="2682"/>
      <c r="D192" s="1892"/>
      <c r="E192" s="1892"/>
      <c r="G192" s="1932" t="s">
        <v>2044</v>
      </c>
      <c r="H192" s="1488">
        <v>64915</v>
      </c>
      <c r="I192" s="1488"/>
      <c r="J192" s="1488"/>
      <c r="K192" s="1488">
        <v>65475</v>
      </c>
      <c r="L192" s="1488">
        <v>57999.01</v>
      </c>
      <c r="M192" s="1488">
        <v>62170</v>
      </c>
    </row>
    <row r="193" spans="1:9">
      <c r="A193" s="1949"/>
      <c r="B193" s="1892"/>
      <c r="C193" s="1892"/>
      <c r="D193" s="1892"/>
      <c r="E193" s="1892"/>
      <c r="H193" s="1947"/>
      <c r="I193" s="1947"/>
    </row>
    <row r="194" spans="1:9">
      <c r="A194" s="1949"/>
      <c r="B194" s="1892"/>
      <c r="C194" s="1892"/>
      <c r="D194" s="1892"/>
      <c r="E194" s="1892"/>
      <c r="H194" s="1947"/>
      <c r="I194" s="1947"/>
    </row>
    <row r="195" spans="1:9">
      <c r="A195" s="1949"/>
      <c r="B195" s="1892"/>
      <c r="C195" s="1892"/>
      <c r="D195" s="1892"/>
      <c r="E195" s="1892"/>
      <c r="H195" s="1947"/>
      <c r="I195" s="1947"/>
    </row>
    <row r="196" spans="1:9">
      <c r="A196" s="1949"/>
      <c r="B196" s="1892"/>
      <c r="C196" s="1892"/>
      <c r="D196" s="1892"/>
      <c r="E196" s="1892"/>
      <c r="H196" s="1947"/>
      <c r="I196" s="1947"/>
    </row>
    <row r="197" spans="1:9">
      <c r="A197" s="1949"/>
      <c r="B197" s="1892"/>
      <c r="C197" s="1892"/>
      <c r="D197" s="1892"/>
      <c r="E197" s="1892"/>
      <c r="H197" s="1947"/>
      <c r="I197" s="1947"/>
    </row>
    <row r="198" spans="1:9">
      <c r="A198" s="1949"/>
      <c r="B198" s="1892"/>
      <c r="C198" s="1892"/>
      <c r="D198" s="1892"/>
      <c r="E198" s="1892"/>
      <c r="H198" s="1947"/>
      <c r="I198" s="1947"/>
    </row>
    <row r="199" spans="1:9">
      <c r="A199" s="1949"/>
      <c r="B199" s="1892"/>
      <c r="C199" s="1892"/>
      <c r="D199" s="1892"/>
      <c r="E199" s="1892"/>
      <c r="H199" s="1947"/>
      <c r="I199" s="1947"/>
    </row>
    <row r="200" spans="1:9">
      <c r="A200" s="1949"/>
      <c r="B200" s="1892"/>
      <c r="C200" s="1892"/>
      <c r="D200" s="1892"/>
      <c r="E200" s="1892"/>
      <c r="H200" s="1947"/>
      <c r="I200" s="1947"/>
    </row>
    <row r="201" spans="1:9">
      <c r="A201" s="1949"/>
      <c r="B201" s="1892"/>
      <c r="C201" s="1892"/>
      <c r="D201" s="1892"/>
      <c r="E201" s="1892"/>
      <c r="H201" s="1947"/>
      <c r="I201" s="1947"/>
    </row>
    <row r="202" spans="1:9">
      <c r="A202" s="1949"/>
      <c r="B202" s="1892"/>
      <c r="C202" s="1892"/>
      <c r="D202" s="1892"/>
      <c r="E202" s="1892"/>
      <c r="H202" s="1947"/>
      <c r="I202" s="1947"/>
    </row>
    <row r="203" spans="1:9">
      <c r="A203" s="1949"/>
      <c r="B203" s="1892"/>
      <c r="C203" s="1892"/>
      <c r="D203" s="1892"/>
      <c r="E203" s="1892"/>
    </row>
    <row r="204" spans="1:9">
      <c r="A204" s="1949"/>
      <c r="B204" s="1892"/>
      <c r="C204" s="1892"/>
      <c r="D204" s="1892"/>
      <c r="E204" s="1892"/>
    </row>
    <row r="205" spans="1:9">
      <c r="A205" s="1949"/>
      <c r="B205" s="1892"/>
      <c r="C205" s="1892"/>
      <c r="D205" s="1892"/>
      <c r="E205" s="1892"/>
    </row>
    <row r="206" spans="1:9">
      <c r="A206" s="1949"/>
      <c r="B206" s="1892"/>
      <c r="C206" s="1892"/>
      <c r="D206" s="1892"/>
      <c r="E206" s="1892"/>
    </row>
    <row r="207" spans="1:9">
      <c r="A207" s="1949"/>
      <c r="B207" s="1892"/>
      <c r="C207" s="1892"/>
      <c r="D207" s="1892"/>
      <c r="E207" s="1892"/>
    </row>
    <row r="208" spans="1:9">
      <c r="B208" s="1950"/>
      <c r="C208" s="1950"/>
      <c r="D208" s="1950"/>
      <c r="E208" s="1950"/>
    </row>
    <row r="209" spans="1:31">
      <c r="A209" s="1951" t="s">
        <v>2046</v>
      </c>
      <c r="B209" s="1398"/>
      <c r="C209" s="1398"/>
      <c r="D209" s="1737"/>
      <c r="E209" s="1952"/>
    </row>
    <row r="210" spans="1:31">
      <c r="A210" s="1783" t="s">
        <v>602</v>
      </c>
      <c r="B210" s="1737"/>
      <c r="C210" s="1737"/>
      <c r="D210" s="1737"/>
      <c r="E210" s="1737"/>
    </row>
    <row r="211" spans="1:31">
      <c r="A211" s="1946" t="s">
        <v>2041</v>
      </c>
      <c r="B211" s="1535">
        <v>2005</v>
      </c>
      <c r="C211" s="1535">
        <v>2008</v>
      </c>
      <c r="D211" s="1535">
        <v>2009</v>
      </c>
      <c r="E211" s="1853">
        <v>2010</v>
      </c>
    </row>
    <row r="212" spans="1:31">
      <c r="A212" s="1879" t="s">
        <v>14</v>
      </c>
      <c r="B212" s="1953">
        <v>0.2742</v>
      </c>
      <c r="C212" s="1953">
        <v>0.16209999999999999</v>
      </c>
      <c r="D212" s="1953">
        <v>0.1636</v>
      </c>
      <c r="E212" s="1953">
        <v>0.17280000000000001</v>
      </c>
      <c r="F212" s="1950"/>
      <c r="G212" s="1950"/>
      <c r="H212" s="1950"/>
      <c r="I212" s="1950"/>
      <c r="AB212" s="1954"/>
      <c r="AC212" s="1954"/>
      <c r="AD212" s="1954"/>
      <c r="AE212" s="1954"/>
    </row>
    <row r="213" spans="1:31">
      <c r="A213" s="1912" t="s">
        <v>2042</v>
      </c>
      <c r="B213" s="1955">
        <v>0.18759700003715654</v>
      </c>
      <c r="C213" s="1955">
        <v>9.23900895456891E-2</v>
      </c>
      <c r="D213" s="1955">
        <v>0.10175329231454569</v>
      </c>
      <c r="E213" s="1956">
        <v>0.11131095884988181</v>
      </c>
      <c r="F213" s="1950"/>
      <c r="AB213" s="1954"/>
      <c r="AC213" s="1954"/>
      <c r="AD213" s="1954"/>
      <c r="AE213" s="1954"/>
    </row>
    <row r="214" spans="1:31">
      <c r="A214" s="1912" t="s">
        <v>2043</v>
      </c>
      <c r="B214" s="1957">
        <v>4.0197580169041548E-2</v>
      </c>
      <c r="C214" s="1957">
        <v>3.1109432158385106E-2</v>
      </c>
      <c r="D214" s="1957">
        <v>2.9989942131504958E-2</v>
      </c>
      <c r="E214" s="1956">
        <v>2.9934558113873896E-2</v>
      </c>
      <c r="AB214" s="1954"/>
      <c r="AC214" s="1954"/>
      <c r="AD214" s="1954"/>
      <c r="AE214" s="1954"/>
    </row>
    <row r="215" spans="1:31">
      <c r="A215" s="1932" t="s">
        <v>2044</v>
      </c>
      <c r="B215" s="1958">
        <v>4.6410420927938324E-2</v>
      </c>
      <c r="C215" s="1958">
        <v>3.8610370023130787E-2</v>
      </c>
      <c r="D215" s="1958">
        <v>3.1751171348169467E-2</v>
      </c>
      <c r="E215" s="1958">
        <v>3.1595923293993994E-2</v>
      </c>
      <c r="AB215" s="1954"/>
      <c r="AC215" s="1954"/>
      <c r="AD215" s="1954"/>
      <c r="AE215" s="1954"/>
    </row>
    <row r="216" spans="1:31">
      <c r="A216" s="1475" t="s">
        <v>2047</v>
      </c>
    </row>
    <row r="217" spans="1:31">
      <c r="B217" s="1802"/>
      <c r="C217" s="1802"/>
      <c r="D217" s="1802"/>
      <c r="E217" s="1802"/>
    </row>
    <row r="218" spans="1:31">
      <c r="A218" s="1959" t="s">
        <v>2048</v>
      </c>
      <c r="B218" s="1737"/>
    </row>
    <row r="219" spans="1:31">
      <c r="A219" s="1783" t="s">
        <v>2049</v>
      </c>
    </row>
    <row r="220" spans="1:31">
      <c r="A220" s="1511" t="s">
        <v>2028</v>
      </c>
      <c r="B220" s="1853">
        <v>2006</v>
      </c>
      <c r="C220" s="1853">
        <v>2008</v>
      </c>
      <c r="D220" s="1853">
        <v>2009</v>
      </c>
      <c r="E220" s="1853">
        <v>2010</v>
      </c>
    </row>
    <row r="221" spans="1:31">
      <c r="A221" s="1885" t="s">
        <v>14</v>
      </c>
      <c r="B221" s="1960">
        <v>23</v>
      </c>
      <c r="C221" s="1960">
        <v>21</v>
      </c>
      <c r="D221" s="1960">
        <v>21</v>
      </c>
      <c r="E221" s="1961">
        <v>23</v>
      </c>
      <c r="G221" s="1962"/>
      <c r="H221" s="1962"/>
    </row>
    <row r="222" spans="1:31">
      <c r="A222" s="1912" t="s">
        <v>2050</v>
      </c>
      <c r="B222" s="1887">
        <v>16</v>
      </c>
      <c r="C222" s="1887">
        <v>15</v>
      </c>
      <c r="D222" s="1963">
        <v>14</v>
      </c>
      <c r="E222" s="1963">
        <v>15</v>
      </c>
      <c r="G222" s="1962"/>
      <c r="H222" s="1962"/>
      <c r="AB222" s="1964"/>
      <c r="AC222" s="1964"/>
      <c r="AD222" s="1964"/>
      <c r="AE222" s="1964"/>
    </row>
    <row r="223" spans="1:31">
      <c r="A223" s="1912" t="s">
        <v>2030</v>
      </c>
      <c r="B223" s="1887">
        <v>1</v>
      </c>
      <c r="C223" s="1887">
        <v>1</v>
      </c>
      <c r="D223" s="1963">
        <v>1</v>
      </c>
      <c r="E223" s="1963">
        <v>1</v>
      </c>
      <c r="G223" s="1962"/>
      <c r="H223" s="1962"/>
      <c r="AB223" s="1964"/>
      <c r="AC223" s="1964"/>
      <c r="AD223" s="1964"/>
      <c r="AE223" s="1964"/>
    </row>
    <row r="224" spans="1:31">
      <c r="A224" s="1912" t="s">
        <v>2051</v>
      </c>
      <c r="B224" s="1882">
        <v>5</v>
      </c>
      <c r="C224" s="1882">
        <v>4</v>
      </c>
      <c r="D224" s="1965">
        <v>5</v>
      </c>
      <c r="E224" s="1965">
        <v>4</v>
      </c>
      <c r="F224" s="1947"/>
      <c r="G224" s="1947"/>
      <c r="H224" s="1947"/>
      <c r="I224" s="1947"/>
      <c r="J224" s="1947"/>
      <c r="K224" s="1947"/>
      <c r="L224" s="1947"/>
      <c r="M224" s="1947"/>
      <c r="N224" s="1947"/>
      <c r="O224" s="1947"/>
      <c r="P224" s="1947"/>
      <c r="AB224" s="1964"/>
      <c r="AC224" s="1964"/>
      <c r="AD224" s="1964"/>
      <c r="AE224" s="1964"/>
    </row>
    <row r="225" spans="1:33">
      <c r="A225" s="1912" t="s">
        <v>365</v>
      </c>
      <c r="B225" s="1777">
        <v>1</v>
      </c>
      <c r="C225" s="1777">
        <v>1</v>
      </c>
      <c r="D225" s="1777">
        <v>1</v>
      </c>
      <c r="E225" s="1966">
        <v>3</v>
      </c>
      <c r="F225" s="1947"/>
      <c r="G225" s="1967"/>
      <c r="H225" s="1968"/>
      <c r="I225" s="1968"/>
      <c r="J225" s="1968"/>
      <c r="K225" s="1968"/>
      <c r="L225" s="1947"/>
      <c r="M225" s="1947"/>
      <c r="N225" s="1947"/>
      <c r="O225" s="1947"/>
      <c r="P225" s="1947"/>
      <c r="AB225" s="1964"/>
      <c r="AC225" s="1964"/>
      <c r="AD225" s="1964"/>
      <c r="AE225" s="1964"/>
    </row>
    <row r="226" spans="1:33">
      <c r="A226" s="1451" t="s">
        <v>2038</v>
      </c>
      <c r="F226" s="1947"/>
      <c r="G226" s="1969"/>
      <c r="H226" s="1947"/>
      <c r="I226" s="1947"/>
      <c r="J226" s="1947"/>
      <c r="K226" s="1947"/>
      <c r="L226" s="1947"/>
      <c r="M226" s="1947"/>
      <c r="N226" s="1947"/>
      <c r="O226" s="1947"/>
      <c r="P226" s="1947"/>
    </row>
    <row r="227" spans="1:33">
      <c r="F227" s="1947"/>
      <c r="G227" s="1969"/>
      <c r="H227" s="1947"/>
      <c r="I227" s="1947"/>
      <c r="J227" s="1947"/>
      <c r="K227" s="1947"/>
      <c r="L227" s="1947"/>
      <c r="M227" s="1947"/>
      <c r="N227" s="1947"/>
      <c r="O227" s="1947"/>
      <c r="P227" s="1947"/>
    </row>
    <row r="228" spans="1:33">
      <c r="A228" s="1959" t="s">
        <v>2052</v>
      </c>
      <c r="B228" s="1737"/>
      <c r="C228" s="1737"/>
      <c r="F228" s="1947"/>
      <c r="G228" s="1969"/>
      <c r="H228" s="1947"/>
      <c r="I228" s="1947"/>
      <c r="J228" s="1947"/>
      <c r="K228" s="1947"/>
      <c r="L228" s="1947"/>
      <c r="M228" s="1947"/>
      <c r="N228" s="1947"/>
      <c r="O228" s="1947"/>
      <c r="P228" s="1947"/>
      <c r="AB228" s="1947"/>
      <c r="AC228" s="1947"/>
      <c r="AD228" s="1947"/>
      <c r="AE228" s="1947"/>
      <c r="AF228" s="1947"/>
      <c r="AG228" s="1947"/>
    </row>
    <row r="229" spans="1:33">
      <c r="A229" s="1783" t="s">
        <v>602</v>
      </c>
      <c r="F229" s="1947"/>
      <c r="G229" s="1947"/>
      <c r="H229" s="1947"/>
      <c r="I229" s="1947"/>
      <c r="J229" s="1947"/>
      <c r="K229" s="1947"/>
      <c r="L229" s="1947"/>
      <c r="M229" s="1947"/>
      <c r="N229" s="1947"/>
      <c r="O229" s="1947"/>
      <c r="P229" s="1947"/>
      <c r="AB229" s="1947"/>
      <c r="AC229" s="1947"/>
      <c r="AD229" s="1947"/>
      <c r="AE229" s="1947"/>
      <c r="AF229" s="1947"/>
      <c r="AG229" s="1947"/>
    </row>
    <row r="230" spans="1:33">
      <c r="A230" s="1511" t="s">
        <v>2028</v>
      </c>
      <c r="B230" s="1853">
        <v>2006</v>
      </c>
      <c r="C230" s="1853">
        <v>2008</v>
      </c>
      <c r="D230" s="1853">
        <v>2009</v>
      </c>
      <c r="E230" s="1853">
        <v>2010</v>
      </c>
      <c r="F230" s="1947"/>
      <c r="G230" s="1947"/>
      <c r="H230" s="1947"/>
      <c r="I230" s="1947"/>
      <c r="J230" s="1947"/>
      <c r="K230" s="1947"/>
      <c r="L230" s="1947"/>
      <c r="M230" s="1947"/>
      <c r="N230" s="1947"/>
      <c r="O230" s="1947"/>
      <c r="P230" s="1947"/>
      <c r="AB230" s="1947"/>
      <c r="AC230" s="1947"/>
      <c r="AD230" s="1947"/>
      <c r="AE230" s="1947"/>
      <c r="AF230" s="1947"/>
      <c r="AG230" s="1947"/>
    </row>
    <row r="231" spans="1:33">
      <c r="A231" s="1879" t="s">
        <v>14</v>
      </c>
      <c r="B231" s="1970">
        <v>15.73</v>
      </c>
      <c r="C231" s="1971">
        <v>12.39</v>
      </c>
      <c r="D231" s="1971">
        <v>11.5</v>
      </c>
      <c r="E231" s="1972">
        <v>11.68</v>
      </c>
      <c r="F231" s="1947"/>
      <c r="G231" s="1973"/>
      <c r="H231" s="1973"/>
      <c r="I231" s="1973"/>
      <c r="J231" s="1973"/>
      <c r="K231" s="1947"/>
      <c r="L231" s="1947"/>
      <c r="M231" s="1947"/>
      <c r="N231" s="1947"/>
      <c r="O231" s="1947"/>
      <c r="P231" s="1947"/>
      <c r="AB231" s="1974"/>
      <c r="AC231" s="1974"/>
      <c r="AD231" s="1974"/>
      <c r="AE231" s="1974"/>
      <c r="AF231" s="1974"/>
      <c r="AG231" s="1947"/>
    </row>
    <row r="232" spans="1:33">
      <c r="A232" s="1912" t="s">
        <v>2050</v>
      </c>
      <c r="B232" s="1975">
        <v>10.947811609952195</v>
      </c>
      <c r="C232" s="1762">
        <v>8.8454455952189672</v>
      </c>
      <c r="D232" s="1762">
        <v>7.6642066627408392</v>
      </c>
      <c r="E232" s="1976">
        <v>7.6232724691959124</v>
      </c>
      <c r="G232" s="1977"/>
      <c r="H232" s="1977"/>
      <c r="I232" s="1977"/>
      <c r="J232" s="1977"/>
      <c r="AB232" s="1974"/>
      <c r="AC232" s="1974"/>
      <c r="AD232" s="1974"/>
      <c r="AE232" s="1974"/>
      <c r="AF232" s="1974"/>
      <c r="AG232" s="1947"/>
    </row>
    <row r="233" spans="1:33">
      <c r="A233" s="1912" t="s">
        <v>2030</v>
      </c>
      <c r="B233" s="1902">
        <v>0.6842382256220122</v>
      </c>
      <c r="C233" s="1978">
        <v>0.58969637301459776</v>
      </c>
      <c r="D233" s="1978">
        <v>0.54744333305291704</v>
      </c>
      <c r="E233" s="1979">
        <v>0.5082181646130608</v>
      </c>
      <c r="G233" s="1977"/>
      <c r="H233" s="1977"/>
      <c r="I233" s="1977"/>
      <c r="J233" s="1977"/>
      <c r="AB233" s="1974"/>
      <c r="AC233" s="1974"/>
      <c r="AD233" s="1974"/>
      <c r="AE233" s="1974"/>
      <c r="AF233" s="1974"/>
      <c r="AG233" s="1947"/>
    </row>
    <row r="234" spans="1:33">
      <c r="A234" s="1912" t="s">
        <v>2051</v>
      </c>
      <c r="B234" s="1902">
        <v>3.4211911281100611</v>
      </c>
      <c r="C234" s="1978">
        <v>2.3587854920583911</v>
      </c>
      <c r="D234" s="1978">
        <v>2.7372166652645853</v>
      </c>
      <c r="E234" s="1979">
        <v>2.0328726584522432</v>
      </c>
      <c r="G234" s="1973"/>
      <c r="H234" s="1973"/>
      <c r="I234" s="1973"/>
      <c r="J234" s="1973"/>
      <c r="AB234" s="1974"/>
      <c r="AC234" s="1974"/>
      <c r="AD234" s="1974"/>
      <c r="AE234" s="1974"/>
      <c r="AF234" s="1974"/>
      <c r="AG234" s="1947"/>
    </row>
    <row r="235" spans="1:33">
      <c r="A235" s="1912" t="s">
        <v>365</v>
      </c>
      <c r="B235" s="1907">
        <v>0.6842382256220122</v>
      </c>
      <c r="C235" s="1907">
        <v>0.58969637301459776</v>
      </c>
      <c r="D235" s="1907">
        <v>0.54744333305291704</v>
      </c>
      <c r="E235" s="1980">
        <v>1.5246544938391826</v>
      </c>
      <c r="AB235" s="1974"/>
      <c r="AC235" s="1974"/>
      <c r="AD235" s="1974"/>
      <c r="AE235" s="1974"/>
      <c r="AF235" s="1974"/>
      <c r="AG235" s="1947"/>
    </row>
    <row r="236" spans="1:33">
      <c r="A236" s="1451" t="s">
        <v>2053</v>
      </c>
      <c r="G236" s="1947"/>
      <c r="H236" s="1947"/>
      <c r="I236" s="1947"/>
      <c r="J236" s="1947"/>
      <c r="K236" s="1947"/>
      <c r="L236" s="1947"/>
      <c r="M236" s="1947"/>
      <c r="AB236" s="1947"/>
      <c r="AC236" s="1947"/>
      <c r="AD236" s="1947"/>
      <c r="AE236" s="1947"/>
      <c r="AF236" s="1947"/>
      <c r="AG236" s="1947"/>
    </row>
    <row r="237" spans="1:33">
      <c r="C237" s="1734"/>
      <c r="D237" s="1734"/>
      <c r="E237" s="1778"/>
      <c r="G237" s="1947"/>
      <c r="H237" s="1947"/>
      <c r="I237" s="1947"/>
      <c r="J237" s="1947"/>
      <c r="K237" s="1947"/>
      <c r="L237" s="1947"/>
      <c r="M237" s="1947"/>
      <c r="AB237" s="1947"/>
      <c r="AC237" s="1947"/>
      <c r="AD237" s="1947"/>
      <c r="AE237" s="1947"/>
      <c r="AF237" s="1947"/>
      <c r="AG237" s="1947"/>
    </row>
    <row r="238" spans="1:33">
      <c r="A238" s="1951" t="s">
        <v>2054</v>
      </c>
      <c r="B238" s="758"/>
      <c r="C238" s="758"/>
      <c r="D238" s="758"/>
      <c r="E238" s="758"/>
      <c r="G238" s="1947"/>
      <c r="H238" s="1947"/>
      <c r="I238" s="1947"/>
      <c r="J238" s="1947"/>
      <c r="K238" s="1947"/>
      <c r="L238" s="1947"/>
      <c r="M238" s="1947"/>
      <c r="AB238" s="1947"/>
      <c r="AC238" s="1947"/>
      <c r="AD238" s="1947"/>
      <c r="AE238" s="1947"/>
      <c r="AF238" s="1947"/>
      <c r="AG238" s="1947"/>
    </row>
    <row r="239" spans="1:33">
      <c r="A239" s="1425" t="s">
        <v>2055</v>
      </c>
      <c r="B239" s="758"/>
      <c r="C239" s="758"/>
      <c r="D239" s="758"/>
      <c r="E239" s="758"/>
      <c r="G239" s="1947"/>
      <c r="H239" s="1947"/>
      <c r="I239" s="1947"/>
      <c r="J239" s="1947"/>
      <c r="K239" s="1947"/>
      <c r="L239" s="1947"/>
      <c r="M239" s="1947"/>
    </row>
    <row r="240" spans="1:33">
      <c r="A240" s="1981" t="s">
        <v>2056</v>
      </c>
      <c r="B240" s="1982">
        <v>2005</v>
      </c>
      <c r="C240" s="1982">
        <v>2008</v>
      </c>
      <c r="D240" s="1982">
        <v>2009</v>
      </c>
      <c r="E240" s="1982">
        <v>2010</v>
      </c>
      <c r="G240" s="1947"/>
      <c r="H240" s="1947"/>
      <c r="I240" s="1947"/>
      <c r="J240" s="1947"/>
      <c r="K240" s="1947"/>
      <c r="L240" s="1947"/>
      <c r="M240" s="1947"/>
      <c r="P240" s="1947"/>
      <c r="Q240" s="1947"/>
      <c r="R240" s="1947"/>
      <c r="S240" s="1947"/>
      <c r="T240" s="1947"/>
      <c r="U240" s="1947"/>
      <c r="V240" s="1947"/>
      <c r="W240" s="1947"/>
      <c r="X240" s="1947"/>
      <c r="Y240" s="1947"/>
      <c r="Z240" s="1947"/>
      <c r="AA240" s="1947"/>
      <c r="AB240" s="1947"/>
      <c r="AC240" s="1947"/>
      <c r="AD240" s="1947"/>
      <c r="AE240" s="1947"/>
    </row>
    <row r="241" spans="1:31">
      <c r="A241" s="1983" t="s">
        <v>619</v>
      </c>
      <c r="B241" s="1984">
        <v>1141.07</v>
      </c>
      <c r="C241" s="1984">
        <v>1233.47</v>
      </c>
      <c r="D241" s="1985">
        <v>5383.04</v>
      </c>
      <c r="E241" s="1984">
        <v>4240.0300000000007</v>
      </c>
      <c r="F241" s="1986"/>
      <c r="G241" s="1987"/>
      <c r="H241" s="1987"/>
      <c r="I241" s="1987"/>
      <c r="J241" s="1947"/>
      <c r="K241" s="1947"/>
      <c r="L241" s="1947"/>
      <c r="M241" s="1947"/>
      <c r="P241" s="1947"/>
      <c r="Q241" s="1947"/>
      <c r="R241" s="1947"/>
      <c r="S241" s="1947"/>
      <c r="T241" s="1947"/>
      <c r="U241" s="1947"/>
      <c r="V241" s="1947"/>
      <c r="W241" s="1947"/>
      <c r="X241" s="1947"/>
      <c r="Y241" s="1947"/>
      <c r="Z241" s="1947"/>
      <c r="AA241" s="1947"/>
      <c r="AB241" s="1947"/>
      <c r="AC241" s="1947"/>
      <c r="AD241" s="1947"/>
      <c r="AE241" s="1947"/>
    </row>
    <row r="242" spans="1:31">
      <c r="A242" s="1912" t="s">
        <v>2057</v>
      </c>
      <c r="B242" s="1988">
        <v>841</v>
      </c>
      <c r="C242" s="1988">
        <v>706</v>
      </c>
      <c r="D242" s="1988">
        <v>4104</v>
      </c>
      <c r="E242" s="1988">
        <v>2314</v>
      </c>
      <c r="G242" s="1947"/>
      <c r="H242" s="1947"/>
      <c r="I242" s="1947"/>
      <c r="J242" s="1947"/>
      <c r="K242" s="1947"/>
      <c r="L242" s="1947"/>
      <c r="M242" s="1947"/>
      <c r="P242" s="1947"/>
      <c r="Q242" s="1947"/>
      <c r="R242" s="1947"/>
      <c r="S242" s="1947"/>
      <c r="T242" s="1947"/>
      <c r="U242" s="1947"/>
      <c r="V242" s="1947"/>
      <c r="W242" s="1947"/>
      <c r="X242" s="1947"/>
      <c r="Y242" s="1947"/>
      <c r="Z242" s="1947"/>
      <c r="AA242" s="1947"/>
      <c r="AB242" s="1947"/>
      <c r="AC242" s="1947"/>
      <c r="AD242" s="1947"/>
      <c r="AE242" s="1947"/>
    </row>
    <row r="243" spans="1:31">
      <c r="A243" s="1989" t="s">
        <v>2058</v>
      </c>
      <c r="B243" s="1990">
        <v>108</v>
      </c>
      <c r="C243" s="1990">
        <v>146</v>
      </c>
      <c r="D243" s="1990">
        <v>245</v>
      </c>
      <c r="E243" s="1990">
        <v>372.79300000000001</v>
      </c>
      <c r="G243" s="1991"/>
      <c r="H243" s="1991"/>
      <c r="I243" s="1991"/>
      <c r="J243" s="1991"/>
      <c r="K243" s="1991"/>
      <c r="L243" s="1991"/>
      <c r="M243" s="1947"/>
      <c r="P243" s="1991"/>
      <c r="Q243" s="1992"/>
      <c r="R243" s="1992"/>
      <c r="S243" s="1992"/>
      <c r="T243" s="1992"/>
      <c r="U243" s="1992"/>
      <c r="V243" s="1992"/>
      <c r="W243" s="1992"/>
      <c r="X243" s="1947"/>
      <c r="Y243" s="1947"/>
      <c r="Z243" s="1947"/>
      <c r="AA243" s="1947"/>
      <c r="AB243" s="1947"/>
      <c r="AC243" s="1947"/>
      <c r="AD243" s="1947"/>
      <c r="AE243" s="1947"/>
    </row>
    <row r="244" spans="1:31">
      <c r="A244" s="1912" t="s">
        <v>2059</v>
      </c>
      <c r="B244" s="1988">
        <v>173.84</v>
      </c>
      <c r="C244" s="1988">
        <v>150</v>
      </c>
      <c r="D244" s="1988">
        <v>219.84</v>
      </c>
      <c r="E244" s="1988">
        <v>215.82</v>
      </c>
      <c r="G244" s="1992"/>
      <c r="H244" s="1993"/>
      <c r="I244" s="1993"/>
      <c r="J244" s="1993"/>
      <c r="K244" s="1993"/>
      <c r="L244" s="1992"/>
      <c r="M244" s="1947"/>
      <c r="P244" s="1991"/>
      <c r="Q244" s="1993"/>
      <c r="R244" s="1993"/>
      <c r="S244" s="1993"/>
      <c r="T244" s="1993"/>
      <c r="U244" s="1993"/>
      <c r="V244" s="1993"/>
      <c r="W244" s="1993"/>
      <c r="X244" s="1947"/>
      <c r="Y244" s="1947"/>
      <c r="Z244" s="1947"/>
      <c r="AA244" s="1947"/>
      <c r="AB244" s="1947"/>
      <c r="AC244" s="1947"/>
      <c r="AD244" s="1947"/>
      <c r="AE244" s="1947"/>
    </row>
    <row r="245" spans="1:31">
      <c r="A245" s="1912" t="s">
        <v>2060</v>
      </c>
      <c r="B245" s="1988">
        <v>15.63</v>
      </c>
      <c r="C245" s="1988">
        <v>19.54</v>
      </c>
      <c r="D245" s="1988">
        <v>19.489999999999998</v>
      </c>
      <c r="E245" s="1988">
        <v>21</v>
      </c>
      <c r="G245" s="1992"/>
      <c r="H245" s="1993"/>
      <c r="I245" s="1993"/>
      <c r="J245" s="1993"/>
      <c r="K245" s="1993"/>
      <c r="L245" s="1992"/>
      <c r="M245" s="1947"/>
      <c r="P245" s="1991"/>
      <c r="Q245" s="1993"/>
      <c r="R245" s="1993"/>
      <c r="S245" s="1993"/>
      <c r="T245" s="1993"/>
      <c r="U245" s="1993"/>
      <c r="V245" s="1993"/>
      <c r="W245" s="1993"/>
      <c r="X245" s="1947"/>
      <c r="Y245" s="1947"/>
      <c r="Z245" s="1947"/>
      <c r="AA245" s="1947"/>
      <c r="AB245" s="1947"/>
      <c r="AC245" s="1947"/>
      <c r="AD245" s="1947"/>
      <c r="AE245" s="1947"/>
    </row>
    <row r="246" spans="1:31">
      <c r="A246" s="1912" t="s">
        <v>2061</v>
      </c>
      <c r="B246" s="1990" t="s">
        <v>86</v>
      </c>
      <c r="C246" s="1988">
        <v>207</v>
      </c>
      <c r="D246" s="1988">
        <v>789</v>
      </c>
      <c r="E246" s="1988">
        <v>1309.7049999999999</v>
      </c>
      <c r="G246" s="1992"/>
      <c r="H246" s="1993"/>
      <c r="I246" s="1993"/>
      <c r="J246" s="1993"/>
      <c r="K246" s="1993"/>
      <c r="L246" s="1992"/>
      <c r="M246" s="1947"/>
      <c r="P246" s="1991"/>
      <c r="Q246" s="1993"/>
      <c r="R246" s="1993"/>
      <c r="S246" s="1993"/>
      <c r="T246" s="1993"/>
      <c r="U246" s="1993"/>
      <c r="V246" s="1993"/>
      <c r="W246" s="1993"/>
      <c r="X246" s="1947"/>
      <c r="Y246" s="1947"/>
      <c r="Z246" s="1947"/>
      <c r="AA246" s="1947"/>
      <c r="AB246" s="1947"/>
      <c r="AC246" s="1947"/>
      <c r="AD246" s="1947"/>
      <c r="AE246" s="1947"/>
    </row>
    <row r="247" spans="1:31">
      <c r="A247" s="1912" t="s">
        <v>2062</v>
      </c>
      <c r="B247" s="1988">
        <v>2.2599999999999998</v>
      </c>
      <c r="C247" s="1988">
        <v>4.9000000000000004</v>
      </c>
      <c r="D247" s="1988">
        <v>5.69</v>
      </c>
      <c r="E247" s="1988">
        <v>6.7119999999999997</v>
      </c>
      <c r="G247" s="1992"/>
      <c r="H247" s="1993"/>
      <c r="I247" s="1993"/>
      <c r="J247" s="1993"/>
      <c r="K247" s="1993"/>
      <c r="L247" s="1992"/>
      <c r="M247" s="1947"/>
      <c r="P247" s="1991"/>
      <c r="Q247" s="1993"/>
      <c r="R247" s="1993"/>
      <c r="S247" s="1993"/>
      <c r="T247" s="1993"/>
      <c r="U247" s="1993"/>
      <c r="V247" s="1993"/>
      <c r="W247" s="1993"/>
      <c r="X247" s="1947"/>
      <c r="Y247" s="1947"/>
      <c r="Z247" s="1947"/>
      <c r="AA247" s="1947"/>
      <c r="AB247" s="1947"/>
      <c r="AC247" s="1947"/>
      <c r="AD247" s="1947"/>
      <c r="AE247" s="1947"/>
    </row>
    <row r="248" spans="1:31">
      <c r="A248" s="1932" t="s">
        <v>2063</v>
      </c>
      <c r="B248" s="1994">
        <v>0.34</v>
      </c>
      <c r="C248" s="1994">
        <v>0.03</v>
      </c>
      <c r="D248" s="1994">
        <v>0.02</v>
      </c>
      <c r="E248" s="1995" t="s">
        <v>86</v>
      </c>
      <c r="G248" s="1992"/>
      <c r="H248" s="1993"/>
      <c r="I248" s="1993"/>
      <c r="J248" s="1993"/>
      <c r="K248" s="1993"/>
      <c r="L248" s="1992"/>
      <c r="M248" s="1947"/>
      <c r="P248" s="1991"/>
      <c r="Q248" s="1992"/>
      <c r="R248" s="1992"/>
      <c r="S248" s="1992"/>
      <c r="T248" s="1992"/>
      <c r="U248" s="1992"/>
      <c r="V248" s="1992"/>
      <c r="W248" s="1992"/>
      <c r="X248" s="1947"/>
      <c r="Y248" s="1947"/>
      <c r="Z248" s="1947"/>
      <c r="AA248" s="1947"/>
      <c r="AB248" s="1947"/>
      <c r="AC248" s="1947"/>
      <c r="AD248" s="1947"/>
      <c r="AE248" s="1947"/>
    </row>
    <row r="249" spans="1:31">
      <c r="A249" s="1793" t="s">
        <v>2064</v>
      </c>
      <c r="B249" s="758"/>
      <c r="C249" s="758"/>
      <c r="D249" s="758"/>
      <c r="E249" s="758"/>
      <c r="G249" s="1992"/>
      <c r="H249" s="1993"/>
      <c r="I249" s="1993"/>
      <c r="J249" s="1993"/>
      <c r="K249" s="1993"/>
      <c r="L249" s="1992"/>
      <c r="M249" s="1947"/>
      <c r="P249" s="1947"/>
      <c r="Q249" s="1947"/>
      <c r="R249" s="1947"/>
      <c r="S249" s="1947"/>
      <c r="T249" s="1947"/>
      <c r="U249" s="1947"/>
      <c r="V249" s="1947"/>
      <c r="W249" s="1947"/>
      <c r="X249" s="1947"/>
      <c r="Y249" s="1947"/>
      <c r="Z249" s="1947"/>
      <c r="AA249" s="1947"/>
      <c r="AB249" s="1947"/>
      <c r="AC249" s="1947"/>
      <c r="AD249" s="1947"/>
      <c r="AE249" s="1947"/>
    </row>
    <row r="250" spans="1:31">
      <c r="A250" s="1290"/>
      <c r="B250" s="758"/>
      <c r="C250" s="758"/>
      <c r="D250" s="758"/>
      <c r="E250" s="758"/>
      <c r="G250" s="1992"/>
      <c r="H250" s="1993"/>
      <c r="I250" s="1993"/>
      <c r="J250" s="1993"/>
      <c r="K250" s="1993"/>
      <c r="L250" s="1992"/>
      <c r="M250" s="1947"/>
      <c r="P250" s="1947"/>
      <c r="Q250" s="1947"/>
      <c r="R250" s="1947"/>
      <c r="S250" s="1947"/>
      <c r="T250" s="1947"/>
      <c r="U250" s="1947"/>
      <c r="V250" s="1947"/>
      <c r="W250" s="1947"/>
      <c r="X250" s="1947"/>
      <c r="Y250" s="1947"/>
      <c r="Z250" s="1947"/>
      <c r="AA250" s="1947"/>
      <c r="AB250" s="1947"/>
      <c r="AC250" s="1947"/>
      <c r="AD250" s="1947"/>
      <c r="AE250" s="1947"/>
    </row>
    <row r="251" spans="1:31">
      <c r="A251" s="1951" t="s">
        <v>2065</v>
      </c>
      <c r="B251" s="1951"/>
      <c r="C251" s="1951"/>
      <c r="D251" s="1951"/>
      <c r="E251" s="1951"/>
      <c r="G251" s="1947"/>
      <c r="H251" s="1947"/>
      <c r="I251" s="1947"/>
      <c r="J251" s="1947"/>
      <c r="K251" s="1947"/>
      <c r="L251" s="1947"/>
      <c r="M251" s="1947"/>
      <c r="P251" s="1947"/>
      <c r="Q251" s="1947"/>
      <c r="R251" s="1947"/>
      <c r="S251" s="1947"/>
      <c r="T251" s="1947"/>
      <c r="U251" s="1947"/>
      <c r="V251" s="1947"/>
      <c r="W251" s="1947"/>
      <c r="X251" s="1947"/>
      <c r="Y251" s="1947"/>
      <c r="Z251" s="1947"/>
      <c r="AA251" s="1947"/>
      <c r="AB251" s="1947"/>
      <c r="AC251" s="1947"/>
      <c r="AD251" s="1947"/>
      <c r="AE251" s="1947"/>
    </row>
    <row r="252" spans="1:31">
      <c r="A252" s="1425" t="s">
        <v>2055</v>
      </c>
      <c r="B252" s="758"/>
      <c r="C252" s="758"/>
      <c r="D252" s="758"/>
      <c r="E252" s="758"/>
      <c r="G252" s="1947"/>
      <c r="H252" s="1947"/>
      <c r="I252" s="1947"/>
      <c r="J252" s="1947"/>
      <c r="K252" s="1947"/>
      <c r="L252" s="1947"/>
      <c r="M252" s="1947"/>
      <c r="P252" s="1947"/>
      <c r="Q252" s="1947"/>
      <c r="R252" s="1947"/>
      <c r="S252" s="1947"/>
      <c r="T252" s="1947"/>
      <c r="U252" s="1947"/>
      <c r="V252" s="1947"/>
      <c r="W252" s="1947"/>
      <c r="X252" s="1947"/>
      <c r="Y252" s="1947"/>
      <c r="Z252" s="1947"/>
      <c r="AA252" s="1947"/>
      <c r="AB252" s="1947"/>
      <c r="AC252" s="1947"/>
      <c r="AD252" s="1947"/>
      <c r="AE252" s="1947"/>
    </row>
    <row r="253" spans="1:31">
      <c r="A253" s="1981" t="s">
        <v>2056</v>
      </c>
      <c r="B253" s="1996">
        <v>2005</v>
      </c>
      <c r="C253" s="1996">
        <v>2008</v>
      </c>
      <c r="D253" s="1996">
        <v>2009</v>
      </c>
      <c r="E253" s="1982">
        <v>2010</v>
      </c>
      <c r="G253" s="1947"/>
      <c r="H253" s="1947"/>
      <c r="I253" s="1947"/>
      <c r="J253" s="1947"/>
      <c r="K253" s="1947"/>
      <c r="L253" s="1947"/>
      <c r="M253" s="1947"/>
      <c r="P253" s="1947"/>
      <c r="Q253" s="1947"/>
      <c r="R253" s="1947"/>
      <c r="S253" s="1947"/>
      <c r="T253" s="1947"/>
      <c r="U253" s="1947"/>
      <c r="V253" s="1947"/>
      <c r="W253" s="1947"/>
      <c r="X253" s="1947"/>
      <c r="Y253" s="1947"/>
      <c r="Z253" s="1947"/>
      <c r="AA253" s="1947"/>
      <c r="AB253" s="1947"/>
      <c r="AC253" s="1947"/>
      <c r="AD253" s="1947"/>
      <c r="AE253" s="1947"/>
    </row>
    <row r="254" spans="1:31">
      <c r="A254" s="1983" t="s">
        <v>619</v>
      </c>
      <c r="B254" s="1997">
        <v>25161.27</v>
      </c>
      <c r="C254" s="1997">
        <v>11307.25</v>
      </c>
      <c r="D254" s="1997">
        <v>14479.630000000001</v>
      </c>
      <c r="E254" s="1985">
        <v>13481.088</v>
      </c>
      <c r="P254" s="1947"/>
      <c r="Q254" s="1947"/>
      <c r="R254" s="1947"/>
      <c r="S254" s="1947"/>
      <c r="T254" s="1947"/>
      <c r="U254" s="1947"/>
      <c r="V254" s="1947"/>
      <c r="W254" s="1947"/>
      <c r="X254" s="1947"/>
      <c r="Y254" s="1947"/>
      <c r="Z254" s="1947"/>
      <c r="AA254" s="1947"/>
      <c r="AB254" s="1947"/>
      <c r="AC254" s="1947"/>
      <c r="AD254" s="1947"/>
      <c r="AE254" s="1947"/>
    </row>
    <row r="255" spans="1:31">
      <c r="A255" s="1912" t="s">
        <v>2057</v>
      </c>
      <c r="B255" s="1990">
        <v>18510</v>
      </c>
      <c r="C255" s="1990">
        <v>3324</v>
      </c>
      <c r="D255" s="1990">
        <v>5710</v>
      </c>
      <c r="E255" s="1988">
        <v>4759</v>
      </c>
      <c r="P255" s="1947"/>
      <c r="Q255" s="1947"/>
      <c r="R255" s="1947"/>
      <c r="S255" s="1947"/>
      <c r="T255" s="1947"/>
      <c r="U255" s="1947"/>
      <c r="V255" s="1947"/>
      <c r="W255" s="1947"/>
      <c r="X255" s="1947"/>
      <c r="Y255" s="1947"/>
      <c r="Z255" s="1947"/>
      <c r="AA255" s="1947"/>
      <c r="AB255" s="1947"/>
      <c r="AC255" s="1947"/>
      <c r="AD255" s="1947"/>
      <c r="AE255" s="1947"/>
    </row>
    <row r="256" spans="1:31">
      <c r="A256" s="1989" t="s">
        <v>2058</v>
      </c>
      <c r="B256" s="1990">
        <v>889</v>
      </c>
      <c r="C256" s="1990">
        <v>2349</v>
      </c>
      <c r="D256" s="1990">
        <v>2542</v>
      </c>
      <c r="E256" s="1988">
        <v>2927.0990000000002</v>
      </c>
      <c r="P256" s="1947"/>
      <c r="Q256" s="1947"/>
      <c r="R256" s="1947"/>
      <c r="S256" s="1947"/>
      <c r="T256" s="1947"/>
      <c r="U256" s="1947"/>
      <c r="V256" s="1947"/>
      <c r="W256" s="1947"/>
      <c r="X256" s="1947"/>
      <c r="Y256" s="1947"/>
      <c r="Z256" s="1947"/>
      <c r="AA256" s="1947"/>
      <c r="AB256" s="1947"/>
      <c r="AC256" s="1947"/>
      <c r="AD256" s="1947"/>
      <c r="AE256" s="1947"/>
    </row>
    <row r="257" spans="1:31">
      <c r="A257" s="1912" t="s">
        <v>2059</v>
      </c>
      <c r="B257" s="1990">
        <v>831.18</v>
      </c>
      <c r="C257" s="1990">
        <v>637.64</v>
      </c>
      <c r="D257" s="1990">
        <v>568.9</v>
      </c>
      <c r="E257" s="1988">
        <v>545.79</v>
      </c>
      <c r="P257" s="1947"/>
      <c r="Q257" s="1947"/>
      <c r="R257" s="1947"/>
      <c r="S257" s="1947"/>
      <c r="T257" s="1947"/>
      <c r="U257" s="1947"/>
      <c r="V257" s="1947"/>
      <c r="W257" s="1947"/>
      <c r="X257" s="1947"/>
      <c r="Y257" s="1947"/>
      <c r="Z257" s="1947"/>
      <c r="AA257" s="1947"/>
      <c r="AB257" s="1947"/>
      <c r="AC257" s="1947"/>
      <c r="AD257" s="1947"/>
      <c r="AE257" s="1947"/>
    </row>
    <row r="258" spans="1:31">
      <c r="A258" s="1912" t="s">
        <v>2060</v>
      </c>
      <c r="B258" s="1990">
        <v>1958.04</v>
      </c>
      <c r="C258" s="1990">
        <v>2094.48</v>
      </c>
      <c r="D258" s="1990">
        <v>2490.84</v>
      </c>
      <c r="E258" s="1988">
        <v>2724</v>
      </c>
      <c r="P258" s="1947"/>
      <c r="Q258" s="1947"/>
      <c r="R258" s="1947"/>
      <c r="S258" s="1947"/>
      <c r="T258" s="1947"/>
      <c r="U258" s="1947"/>
      <c r="V258" s="1947"/>
      <c r="W258" s="1947"/>
      <c r="X258" s="1947"/>
      <c r="Y258" s="1947"/>
      <c r="Z258" s="1947"/>
      <c r="AA258" s="1947"/>
      <c r="AB258" s="1947"/>
      <c r="AC258" s="1947"/>
      <c r="AD258" s="1947"/>
      <c r="AE258" s="1947"/>
    </row>
    <row r="259" spans="1:31">
      <c r="A259" s="1912" t="s">
        <v>2061</v>
      </c>
      <c r="B259" s="1990">
        <v>2368</v>
      </c>
      <c r="C259" s="1990">
        <v>1752</v>
      </c>
      <c r="D259" s="1990">
        <v>1836</v>
      </c>
      <c r="E259" s="1988">
        <v>2350.8490000000002</v>
      </c>
      <c r="P259" s="1947"/>
      <c r="Q259" s="1947"/>
      <c r="R259" s="1947"/>
      <c r="S259" s="1947"/>
      <c r="T259" s="1947"/>
      <c r="U259" s="1947"/>
      <c r="V259" s="1947"/>
      <c r="W259" s="1947"/>
      <c r="X259" s="1947"/>
      <c r="Y259" s="1947"/>
      <c r="Z259" s="1947"/>
      <c r="AA259" s="1947"/>
      <c r="AB259" s="1947"/>
      <c r="AC259" s="1947"/>
      <c r="AD259" s="1947"/>
      <c r="AE259" s="1947"/>
    </row>
    <row r="260" spans="1:31">
      <c r="A260" s="1912" t="s">
        <v>2062</v>
      </c>
      <c r="B260" s="1990">
        <v>526.25</v>
      </c>
      <c r="C260" s="1990">
        <v>1142.29</v>
      </c>
      <c r="D260" s="1990">
        <v>1326.86</v>
      </c>
      <c r="E260" s="1988">
        <v>174.35</v>
      </c>
      <c r="P260" s="1947"/>
      <c r="Q260" s="1947"/>
      <c r="R260" s="1947"/>
      <c r="S260" s="1947"/>
      <c r="T260" s="1947"/>
      <c r="U260" s="1947"/>
      <c r="V260" s="1947"/>
      <c r="W260" s="1947"/>
      <c r="X260" s="1947"/>
      <c r="Y260" s="1947"/>
      <c r="Z260" s="1947"/>
      <c r="AA260" s="1947"/>
      <c r="AB260" s="1947"/>
      <c r="AC260" s="1947"/>
      <c r="AD260" s="1947"/>
      <c r="AE260" s="1947"/>
    </row>
    <row r="261" spans="1:31">
      <c r="A261" s="1932" t="s">
        <v>2063</v>
      </c>
      <c r="B261" s="1995">
        <v>78.8</v>
      </c>
      <c r="C261" s="1995">
        <v>7.84</v>
      </c>
      <c r="D261" s="1995">
        <v>5.03</v>
      </c>
      <c r="E261" s="1995" t="s">
        <v>86</v>
      </c>
      <c r="P261" s="1947"/>
      <c r="Q261" s="1947"/>
      <c r="R261" s="1947"/>
      <c r="S261" s="1947"/>
      <c r="T261" s="1947"/>
      <c r="U261" s="1947"/>
      <c r="V261" s="1947"/>
      <c r="W261" s="1947"/>
      <c r="X261" s="1947"/>
      <c r="Y261" s="1947"/>
      <c r="Z261" s="1947"/>
      <c r="AA261" s="1947"/>
      <c r="AB261" s="1947"/>
      <c r="AC261" s="1947"/>
      <c r="AD261" s="1947"/>
      <c r="AE261" s="1947"/>
    </row>
    <row r="262" spans="1:31">
      <c r="A262" s="1793" t="s">
        <v>2064</v>
      </c>
      <c r="B262" s="758"/>
      <c r="C262" s="758"/>
      <c r="D262" s="758"/>
      <c r="E262" s="758"/>
      <c r="P262" s="1947"/>
      <c r="Q262" s="1947"/>
      <c r="R262" s="1947"/>
      <c r="S262" s="1947"/>
      <c r="T262" s="1947"/>
      <c r="U262" s="1947"/>
      <c r="V262" s="1947"/>
      <c r="W262" s="1947"/>
      <c r="X262" s="1947"/>
      <c r="Y262" s="1947"/>
      <c r="Z262" s="1947"/>
      <c r="AA262" s="1947"/>
      <c r="AB262" s="1947"/>
      <c r="AC262" s="1947"/>
      <c r="AD262" s="1947"/>
      <c r="AE262" s="1947"/>
    </row>
    <row r="263" spans="1:31">
      <c r="A263" s="758"/>
      <c r="B263" s="758"/>
      <c r="C263" s="758"/>
      <c r="D263" s="758"/>
      <c r="E263" s="758"/>
    </row>
    <row r="264" spans="1:31">
      <c r="A264" s="1951" t="s">
        <v>2066</v>
      </c>
      <c r="B264" s="1951"/>
      <c r="C264" s="1951"/>
      <c r="D264" s="1951"/>
      <c r="E264" s="1951"/>
    </row>
    <row r="265" spans="1:31">
      <c r="A265" s="1425" t="s">
        <v>2055</v>
      </c>
      <c r="B265" s="758"/>
      <c r="C265" s="758"/>
      <c r="D265" s="758"/>
      <c r="E265" s="758"/>
    </row>
    <row r="266" spans="1:31">
      <c r="A266" s="1981" t="s">
        <v>2056</v>
      </c>
      <c r="B266" s="1998">
        <v>2005</v>
      </c>
      <c r="C266" s="1998">
        <v>2008</v>
      </c>
      <c r="D266" s="1998">
        <v>2009</v>
      </c>
      <c r="E266" s="1999">
        <v>2010</v>
      </c>
    </row>
    <row r="267" spans="1:31">
      <c r="A267" s="1983" t="s">
        <v>619</v>
      </c>
      <c r="B267" s="2000">
        <v>167.05999999999997</v>
      </c>
      <c r="C267" s="2000">
        <v>224.29</v>
      </c>
      <c r="D267" s="2000">
        <v>231.02999999999997</v>
      </c>
      <c r="E267" s="1997">
        <v>189</v>
      </c>
    </row>
    <row r="268" spans="1:31">
      <c r="A268" s="1912" t="s">
        <v>2060</v>
      </c>
      <c r="B268" s="1990">
        <v>143.29</v>
      </c>
      <c r="C268" s="1990">
        <v>179.1</v>
      </c>
      <c r="D268" s="1990">
        <v>178.7</v>
      </c>
      <c r="E268" s="1990">
        <v>189</v>
      </c>
    </row>
    <row r="269" spans="1:31">
      <c r="A269" s="1989" t="s">
        <v>2062</v>
      </c>
      <c r="B269" s="1990">
        <v>20.67</v>
      </c>
      <c r="C269" s="1990">
        <v>44.88</v>
      </c>
      <c r="D269" s="2001">
        <v>52.13</v>
      </c>
      <c r="E269" s="1990" t="s">
        <v>86</v>
      </c>
    </row>
    <row r="270" spans="1:31">
      <c r="A270" s="1932" t="s">
        <v>2063</v>
      </c>
      <c r="B270" s="1995">
        <v>3.1</v>
      </c>
      <c r="C270" s="1995">
        <v>0.31</v>
      </c>
      <c r="D270" s="1995">
        <v>0.2</v>
      </c>
      <c r="E270" s="1995" t="s">
        <v>86</v>
      </c>
    </row>
    <row r="271" spans="1:31">
      <c r="A271" s="1793" t="s">
        <v>2064</v>
      </c>
      <c r="B271" s="2002"/>
      <c r="C271" s="2002"/>
      <c r="D271" s="2002"/>
      <c r="E271" s="2002"/>
    </row>
    <row r="272" spans="1:31">
      <c r="A272" s="1271"/>
      <c r="B272" s="2003"/>
      <c r="C272" s="2003"/>
      <c r="D272" s="2003"/>
      <c r="E272" s="2003"/>
    </row>
    <row r="273" spans="1:10" ht="18">
      <c r="A273" s="1951" t="s">
        <v>2067</v>
      </c>
      <c r="B273" s="1951"/>
      <c r="C273" s="1951"/>
      <c r="D273" s="1951"/>
      <c r="E273" s="2004"/>
    </row>
    <row r="274" spans="1:10">
      <c r="A274" s="1425" t="s">
        <v>602</v>
      </c>
      <c r="B274" s="870"/>
      <c r="C274" s="870"/>
      <c r="D274" s="870"/>
      <c r="E274" s="870"/>
    </row>
    <row r="275" spans="1:10">
      <c r="A275" s="1981" t="s">
        <v>2068</v>
      </c>
      <c r="B275" s="2005">
        <v>2005</v>
      </c>
      <c r="C275" s="2005">
        <v>2008</v>
      </c>
      <c r="D275" s="2005">
        <v>2009</v>
      </c>
      <c r="E275" s="2005">
        <v>2010</v>
      </c>
    </row>
    <row r="276" spans="1:10">
      <c r="A276" s="1983" t="s">
        <v>14</v>
      </c>
      <c r="B276" s="2000">
        <v>26469.4</v>
      </c>
      <c r="C276" s="2000">
        <v>12765.01</v>
      </c>
      <c r="D276" s="2000">
        <v>20093.7</v>
      </c>
      <c r="E276" s="2000">
        <v>17910.118000000002</v>
      </c>
    </row>
    <row r="277" spans="1:10">
      <c r="A277" s="1989" t="s">
        <v>2069</v>
      </c>
      <c r="B277" s="2006">
        <v>1141.07</v>
      </c>
      <c r="C277" s="2006">
        <v>1233.47</v>
      </c>
      <c r="D277" s="2007">
        <v>5383.04</v>
      </c>
      <c r="E277" s="1990">
        <v>4240.0300000000007</v>
      </c>
      <c r="G277" s="2008"/>
      <c r="H277" s="2008"/>
      <c r="I277" s="2008"/>
      <c r="J277" s="2008"/>
    </row>
    <row r="278" spans="1:10">
      <c r="A278" s="1912" t="s">
        <v>2043</v>
      </c>
      <c r="B278" s="2006">
        <v>25161.27</v>
      </c>
      <c r="C278" s="2006">
        <v>11307.25</v>
      </c>
      <c r="D278" s="2006">
        <v>14479.630000000001</v>
      </c>
      <c r="E278" s="1990">
        <v>13481.088</v>
      </c>
    </row>
    <row r="279" spans="1:10">
      <c r="A279" s="1932" t="s">
        <v>2044</v>
      </c>
      <c r="B279" s="2009">
        <v>167.05999999999997</v>
      </c>
      <c r="C279" s="2009">
        <v>224.29</v>
      </c>
      <c r="D279" s="2009">
        <v>231.02999999999997</v>
      </c>
      <c r="E279" s="1995">
        <v>189</v>
      </c>
    </row>
    <row r="280" spans="1:10">
      <c r="A280" s="1793" t="s">
        <v>2064</v>
      </c>
      <c r="B280" s="1236"/>
      <c r="C280" s="1236"/>
      <c r="D280" s="1236"/>
      <c r="E280" s="1236"/>
    </row>
    <row r="281" spans="1:10">
      <c r="A281" s="1874"/>
      <c r="B281" s="1236"/>
      <c r="C281" s="1236"/>
      <c r="D281" s="1236"/>
      <c r="E281" s="1236"/>
    </row>
    <row r="282" spans="1:10">
      <c r="A282" s="1742" t="s">
        <v>2070</v>
      </c>
      <c r="B282" s="1737"/>
      <c r="C282" s="1738"/>
      <c r="D282" s="1236"/>
      <c r="E282" s="1236"/>
    </row>
    <row r="283" spans="1:10">
      <c r="A283" s="2682"/>
      <c r="B283" s="2682"/>
      <c r="C283" s="2682"/>
      <c r="D283" s="1236"/>
      <c r="E283" s="1236"/>
    </row>
    <row r="284" spans="1:10">
      <c r="A284" s="1874"/>
      <c r="B284" s="1236"/>
      <c r="C284" s="1236"/>
      <c r="D284" s="1236"/>
      <c r="E284" s="1236"/>
    </row>
    <row r="285" spans="1:10">
      <c r="A285" s="1874"/>
      <c r="B285" s="1236"/>
      <c r="C285" s="1236"/>
      <c r="D285" s="1236"/>
      <c r="E285" s="1236"/>
    </row>
    <row r="286" spans="1:10">
      <c r="A286" s="1874"/>
      <c r="B286" s="1236"/>
      <c r="C286" s="1236"/>
      <c r="D286" s="1236"/>
      <c r="E286" s="1236"/>
    </row>
    <row r="287" spans="1:10">
      <c r="A287" s="1874"/>
      <c r="B287" s="1236"/>
      <c r="C287" s="1236"/>
      <c r="D287" s="1236"/>
      <c r="E287" s="1236"/>
    </row>
    <row r="288" spans="1:10">
      <c r="A288" s="1874"/>
      <c r="B288" s="1236"/>
      <c r="C288" s="1236"/>
      <c r="D288" s="1236"/>
      <c r="E288" s="1236"/>
      <c r="G288" s="1948" t="s">
        <v>2071</v>
      </c>
    </row>
    <row r="289" spans="1:5">
      <c r="A289" s="1874"/>
      <c r="B289" s="1236"/>
      <c r="C289" s="1236"/>
      <c r="D289" s="1236"/>
      <c r="E289" s="1236"/>
    </row>
    <row r="290" spans="1:5">
      <c r="A290" s="1874"/>
      <c r="B290" s="1236"/>
      <c r="C290" s="1236"/>
      <c r="D290" s="1236"/>
      <c r="E290" s="1236"/>
    </row>
    <row r="291" spans="1:5">
      <c r="A291" s="1874"/>
      <c r="B291" s="1236"/>
      <c r="C291" s="1236"/>
      <c r="D291" s="1236"/>
      <c r="E291" s="1236"/>
    </row>
    <row r="292" spans="1:5">
      <c r="A292" s="1874"/>
      <c r="B292" s="1236"/>
      <c r="C292" s="1236"/>
      <c r="D292" s="1236"/>
      <c r="E292" s="1236"/>
    </row>
    <row r="293" spans="1:5">
      <c r="A293" s="1874"/>
      <c r="B293" s="1236"/>
      <c r="C293" s="1236"/>
      <c r="D293" s="1236"/>
      <c r="E293" s="1236"/>
    </row>
    <row r="294" spans="1:5">
      <c r="A294" s="1874"/>
      <c r="B294" s="1236"/>
      <c r="C294" s="1236"/>
      <c r="D294" s="1236"/>
      <c r="E294" s="1236"/>
    </row>
    <row r="295" spans="1:5">
      <c r="A295" s="1874"/>
      <c r="B295" s="1236"/>
      <c r="C295" s="1236"/>
      <c r="D295" s="1236"/>
      <c r="E295" s="1236"/>
    </row>
    <row r="296" spans="1:5">
      <c r="A296" s="1874"/>
      <c r="B296" s="1236"/>
      <c r="C296" s="1236"/>
      <c r="D296" s="1236"/>
      <c r="E296" s="1236"/>
    </row>
    <row r="297" spans="1:5">
      <c r="A297" s="1874"/>
      <c r="B297" s="1236"/>
      <c r="C297" s="1236"/>
      <c r="D297" s="1236"/>
      <c r="E297" s="1236"/>
    </row>
    <row r="298" spans="1:5">
      <c r="A298" s="1874"/>
      <c r="B298" s="1236"/>
      <c r="C298" s="1236"/>
      <c r="D298" s="1236"/>
      <c r="E298" s="1236"/>
    </row>
    <row r="299" spans="1:5">
      <c r="A299" s="1874"/>
      <c r="B299" s="1236"/>
      <c r="C299" s="1236"/>
      <c r="D299" s="1236"/>
      <c r="E299" s="1236"/>
    </row>
    <row r="300" spans="1:5">
      <c r="A300" s="1874"/>
      <c r="B300" s="1236"/>
      <c r="C300" s="1236"/>
      <c r="D300" s="1236"/>
      <c r="E300" s="1236"/>
    </row>
    <row r="301" spans="1:5">
      <c r="A301" s="1874"/>
      <c r="B301" s="1236"/>
      <c r="C301" s="1236"/>
      <c r="D301" s="1236"/>
      <c r="E301" s="1236"/>
    </row>
    <row r="302" spans="1:5">
      <c r="A302" s="2010" t="s">
        <v>2072</v>
      </c>
      <c r="B302" s="2010"/>
      <c r="C302" s="2010"/>
      <c r="D302" s="2010"/>
      <c r="E302" s="2010"/>
    </row>
    <row r="303" spans="1:5">
      <c r="A303" s="1425" t="s">
        <v>2049</v>
      </c>
      <c r="B303"/>
      <c r="C303"/>
      <c r="D303"/>
      <c r="E303"/>
    </row>
    <row r="304" spans="1:5">
      <c r="A304" s="1981" t="s">
        <v>2056</v>
      </c>
      <c r="B304" s="2011">
        <v>2005</v>
      </c>
      <c r="C304" s="2011">
        <v>2008</v>
      </c>
      <c r="D304" s="2011">
        <v>2009</v>
      </c>
      <c r="E304" s="2011">
        <v>2010</v>
      </c>
    </row>
    <row r="305" spans="1:27">
      <c r="A305" s="1983" t="s">
        <v>619</v>
      </c>
      <c r="B305" s="2012">
        <f>SUM(B306:B312)</f>
        <v>19.758655000000005</v>
      </c>
      <c r="C305" s="2012">
        <v>24.15</v>
      </c>
      <c r="D305" s="2012">
        <v>26.88</v>
      </c>
      <c r="E305" s="1997">
        <v>27.1</v>
      </c>
    </row>
    <row r="306" spans="1:27">
      <c r="A306" s="1912" t="s">
        <v>2057</v>
      </c>
      <c r="B306" s="2006">
        <v>7.2540129999999996</v>
      </c>
      <c r="C306" s="2006">
        <v>6.4933860000000001</v>
      </c>
      <c r="D306" s="2006">
        <v>7.2277670000000001</v>
      </c>
      <c r="E306" s="2006">
        <v>8.0394769999999998</v>
      </c>
      <c r="F306" s="2013"/>
    </row>
    <row r="307" spans="1:27">
      <c r="A307" s="1989" t="s">
        <v>2058</v>
      </c>
      <c r="B307" s="2006">
        <v>2.308354</v>
      </c>
      <c r="C307" s="2006">
        <v>4.583075</v>
      </c>
      <c r="D307" s="2006">
        <v>5.246715</v>
      </c>
      <c r="E307" s="2006">
        <v>5.3067169999999999</v>
      </c>
    </row>
    <row r="308" spans="1:27">
      <c r="A308" s="1912" t="s">
        <v>2059</v>
      </c>
      <c r="B308" s="2006">
        <v>2.6609389999999999</v>
      </c>
      <c r="C308" s="2006">
        <v>2.5718000000000001</v>
      </c>
      <c r="D308" s="2006">
        <v>2.3902290000000002</v>
      </c>
      <c r="E308" s="2006">
        <v>2.486434</v>
      </c>
    </row>
    <row r="309" spans="1:27">
      <c r="A309" s="1912" t="s">
        <v>2060</v>
      </c>
      <c r="B309" s="2006">
        <v>3.0475530000000002</v>
      </c>
      <c r="C309" s="2006">
        <v>3.8724409999999998</v>
      </c>
      <c r="D309" s="2006">
        <v>3.8699279999999998</v>
      </c>
      <c r="E309" s="2006">
        <v>4.0845070000000003</v>
      </c>
    </row>
    <row r="310" spans="1:27">
      <c r="A310" s="1912" t="s">
        <v>2061</v>
      </c>
      <c r="B310" s="2006">
        <v>3.966726</v>
      </c>
      <c r="C310" s="2006">
        <v>5.6503410000000001</v>
      </c>
      <c r="D310" s="2006">
        <v>7.0011419999999998</v>
      </c>
      <c r="E310" s="2006">
        <v>7.1749229999999997</v>
      </c>
    </row>
    <row r="311" spans="1:27">
      <c r="A311" s="1912" t="s">
        <v>2062</v>
      </c>
      <c r="B311" s="2006">
        <v>0.45107000000000003</v>
      </c>
      <c r="C311" s="2006">
        <v>0.98</v>
      </c>
      <c r="D311" s="2006">
        <v>1.137308</v>
      </c>
      <c r="E311" s="1990">
        <v>1.3058999999999999E-2</v>
      </c>
    </row>
    <row r="312" spans="1:27">
      <c r="A312" s="1932" t="s">
        <v>2063</v>
      </c>
      <c r="B312" s="2009">
        <v>7.0000000000000007E-2</v>
      </c>
      <c r="C312" s="2009">
        <v>0.01</v>
      </c>
      <c r="D312" s="2009">
        <v>4.0000000000000001E-3</v>
      </c>
      <c r="E312" s="1995" t="s">
        <v>86</v>
      </c>
    </row>
    <row r="313" spans="1:27">
      <c r="A313" s="1793" t="s">
        <v>2064</v>
      </c>
      <c r="B313" s="2014"/>
      <c r="C313" s="2014"/>
      <c r="D313" s="2014"/>
      <c r="E313" s="2014"/>
      <c r="H313" s="1947"/>
      <c r="I313" s="1947"/>
      <c r="J313" s="1947"/>
      <c r="K313" s="1947"/>
      <c r="L313" s="1947"/>
      <c r="M313" s="1947"/>
      <c r="N313" s="1947"/>
      <c r="O313" s="1947"/>
      <c r="P313" s="1947"/>
      <c r="Q313" s="1947"/>
      <c r="R313" s="1947"/>
      <c r="S313" s="1947"/>
      <c r="T313" s="1947"/>
      <c r="U313" s="1947"/>
      <c r="V313" s="1947"/>
      <c r="W313" s="1947"/>
      <c r="X313" s="1947"/>
      <c r="Y313" s="1947"/>
      <c r="Z313" s="1947"/>
      <c r="AA313" s="1947"/>
    </row>
    <row r="314" spans="1:27">
      <c r="B314" s="1802"/>
      <c r="C314" s="1802"/>
      <c r="D314" s="1802"/>
      <c r="E314" s="1986"/>
      <c r="H314" s="1947"/>
      <c r="I314" s="1947"/>
      <c r="J314" s="1947"/>
      <c r="K314" s="1947"/>
      <c r="L314" s="1947"/>
      <c r="M314" s="1947"/>
      <c r="N314" s="1947"/>
      <c r="O314" s="1947"/>
      <c r="P314" s="1947"/>
      <c r="Q314" s="1947"/>
      <c r="R314" s="1947"/>
      <c r="S314" s="1947"/>
      <c r="T314" s="1947"/>
      <c r="U314" s="1947"/>
      <c r="V314" s="1947"/>
      <c r="W314" s="1947"/>
      <c r="X314" s="1947"/>
      <c r="Y314" s="1947"/>
      <c r="Z314" s="1947"/>
      <c r="AA314" s="1947"/>
    </row>
    <row r="315" spans="1:27">
      <c r="A315" s="1896" t="s">
        <v>2073</v>
      </c>
      <c r="B315" s="1951"/>
      <c r="C315" s="1951"/>
      <c r="D315" s="1951"/>
      <c r="E315" s="1236"/>
      <c r="H315" s="1947"/>
      <c r="I315" s="1947"/>
      <c r="J315" s="1947"/>
      <c r="K315" s="1947"/>
      <c r="L315" s="1947"/>
      <c r="M315" s="1947"/>
      <c r="N315" s="1947"/>
      <c r="O315" s="1947"/>
      <c r="P315" s="1947"/>
      <c r="Q315" s="1947"/>
      <c r="R315" s="1947"/>
      <c r="S315" s="1947"/>
      <c r="T315" s="1947"/>
      <c r="U315" s="1947"/>
      <c r="V315" s="1947"/>
      <c r="W315" s="1947"/>
      <c r="X315" s="1947"/>
      <c r="Y315" s="1947"/>
      <c r="Z315" s="1947"/>
      <c r="AA315" s="1947"/>
    </row>
    <row r="316" spans="1:27">
      <c r="A316" s="1425" t="s">
        <v>602</v>
      </c>
      <c r="B316" s="870"/>
      <c r="C316" s="870"/>
      <c r="D316" s="870"/>
      <c r="E316" s="870"/>
      <c r="H316" s="1947"/>
      <c r="I316" s="1947"/>
      <c r="J316" s="1947"/>
      <c r="K316" s="1947"/>
      <c r="L316" s="1947"/>
      <c r="M316" s="1947"/>
      <c r="N316" s="1947"/>
      <c r="O316" s="1947"/>
      <c r="P316" s="1947"/>
      <c r="Q316" s="1947"/>
      <c r="R316" s="1947"/>
      <c r="S316" s="1947"/>
      <c r="T316" s="1947"/>
      <c r="U316" s="1947"/>
      <c r="V316" s="1947"/>
      <c r="W316" s="1947"/>
      <c r="X316" s="1947"/>
      <c r="Y316" s="1947"/>
      <c r="Z316" s="1947"/>
      <c r="AA316" s="1947"/>
    </row>
    <row r="317" spans="1:27">
      <c r="A317" s="1115" t="s">
        <v>2068</v>
      </c>
      <c r="B317" s="2015">
        <v>2005</v>
      </c>
      <c r="C317" s="2015">
        <v>2008</v>
      </c>
      <c r="D317" s="2015">
        <v>2009</v>
      </c>
      <c r="E317" s="2015">
        <v>2010</v>
      </c>
      <c r="H317" s="1947"/>
      <c r="I317" s="2016"/>
      <c r="J317" s="2016"/>
      <c r="K317" s="2016"/>
      <c r="L317" s="2016"/>
      <c r="M317" s="2016"/>
      <c r="N317" s="2016"/>
      <c r="O317" s="1947"/>
      <c r="P317" s="1991"/>
      <c r="Q317" s="1992"/>
      <c r="R317" s="1992"/>
      <c r="S317" s="1992"/>
      <c r="T317" s="1992"/>
      <c r="U317" s="1947"/>
      <c r="V317" s="1947"/>
      <c r="W317" s="1947"/>
      <c r="X317" s="1947"/>
      <c r="Y317" s="1947"/>
      <c r="Z317" s="1947"/>
      <c r="AA317" s="1947"/>
    </row>
    <row r="318" spans="1:27">
      <c r="A318" s="1912" t="s">
        <v>2074</v>
      </c>
      <c r="B318" s="2006">
        <v>3505.6600000000003</v>
      </c>
      <c r="C318" s="2006">
        <v>4896.82</v>
      </c>
      <c r="D318" s="2006">
        <v>5360.69</v>
      </c>
      <c r="E318" s="1990">
        <v>5236.3379999999997</v>
      </c>
      <c r="H318" s="1947"/>
      <c r="I318" s="1992"/>
      <c r="J318" s="1993"/>
      <c r="K318" s="1993"/>
      <c r="L318" s="1993"/>
      <c r="M318" s="1993"/>
      <c r="N318" s="1992"/>
      <c r="O318" s="1947"/>
      <c r="P318" s="1991"/>
      <c r="Q318" s="1993"/>
      <c r="R318" s="1993"/>
      <c r="S318" s="1993"/>
      <c r="T318" s="1993"/>
      <c r="U318" s="1947"/>
      <c r="V318" s="1947"/>
      <c r="W318" s="1947"/>
      <c r="X318" s="1947"/>
      <c r="Y318" s="1947"/>
      <c r="Z318" s="1947"/>
      <c r="AA318" s="1947"/>
    </row>
    <row r="319" spans="1:27">
      <c r="A319" s="1989" t="s">
        <v>2075</v>
      </c>
      <c r="B319" s="2006">
        <v>1.52E-2</v>
      </c>
      <c r="C319" s="2006">
        <v>2.0399999999999998E-2</v>
      </c>
      <c r="D319" s="2006">
        <v>2.0299999999999999E-2</v>
      </c>
      <c r="E319" s="1990">
        <v>1.7100000000000001E-2</v>
      </c>
      <c r="H319" s="1947"/>
      <c r="I319" s="1992"/>
      <c r="J319" s="1993"/>
      <c r="K319" s="1993"/>
      <c r="L319" s="1993"/>
      <c r="M319" s="1993"/>
      <c r="N319" s="1992"/>
      <c r="O319" s="1947"/>
      <c r="P319" s="1991"/>
      <c r="Q319" s="1993"/>
      <c r="R319" s="1993"/>
      <c r="S319" s="1993"/>
      <c r="T319" s="1993"/>
      <c r="U319" s="1947"/>
      <c r="V319" s="1947"/>
      <c r="W319" s="1947"/>
      <c r="X319" s="1947"/>
      <c r="Y319" s="1947"/>
      <c r="Z319" s="1947"/>
      <c r="AA319" s="1947"/>
    </row>
    <row r="320" spans="1:27">
      <c r="A320" s="1932" t="s">
        <v>2076</v>
      </c>
      <c r="B320" s="2009">
        <v>69.940000000000012</v>
      </c>
      <c r="C320" s="2009">
        <v>93.889999999999986</v>
      </c>
      <c r="D320" s="2009">
        <v>96.61</v>
      </c>
      <c r="E320" s="1995">
        <v>79</v>
      </c>
      <c r="H320" s="1947"/>
      <c r="I320" s="1992"/>
      <c r="J320" s="1993"/>
      <c r="K320" s="1993"/>
      <c r="L320" s="1993"/>
      <c r="M320" s="1993"/>
      <c r="N320" s="1992"/>
      <c r="O320" s="1947"/>
      <c r="P320" s="1991"/>
      <c r="Q320" s="1993"/>
      <c r="R320" s="1993"/>
      <c r="S320" s="1993"/>
      <c r="T320" s="1993"/>
      <c r="U320" s="1947"/>
      <c r="V320" s="1947"/>
      <c r="W320" s="1947"/>
      <c r="X320" s="1947"/>
      <c r="Y320" s="1947"/>
      <c r="Z320" s="1947"/>
      <c r="AA320" s="1947"/>
    </row>
    <row r="321" spans="1:28">
      <c r="A321" s="1793" t="s">
        <v>2064</v>
      </c>
      <c r="B321" s="1236"/>
      <c r="C321" s="1236"/>
      <c r="D321" s="1236"/>
      <c r="E321" s="1236"/>
      <c r="H321" s="1947"/>
      <c r="I321" s="1992"/>
      <c r="J321" s="1993"/>
      <c r="K321" s="1993"/>
      <c r="L321" s="1993"/>
      <c r="M321" s="1993"/>
      <c r="N321" s="1992"/>
      <c r="O321" s="1947"/>
      <c r="P321" s="1991"/>
      <c r="Q321" s="1993"/>
      <c r="R321" s="1993"/>
      <c r="S321" s="1993"/>
      <c r="T321" s="1993"/>
      <c r="U321" s="1947"/>
      <c r="V321" s="1947"/>
      <c r="W321" s="1947"/>
      <c r="X321" s="1947"/>
      <c r="Y321" s="1947"/>
      <c r="Z321" s="1947"/>
      <c r="AA321" s="1947"/>
    </row>
    <row r="322" spans="1:28">
      <c r="B322" s="1802"/>
      <c r="C322" s="1802"/>
      <c r="D322" s="1802"/>
      <c r="E322" s="1802"/>
      <c r="H322" s="1947"/>
      <c r="I322" s="1992"/>
      <c r="J322" s="1993"/>
      <c r="K322" s="1993"/>
      <c r="L322" s="1993"/>
      <c r="M322" s="1993"/>
      <c r="N322" s="1992"/>
      <c r="O322" s="1947"/>
      <c r="P322" s="1991"/>
      <c r="Q322" s="1993"/>
      <c r="R322" s="1993"/>
      <c r="S322" s="1993"/>
      <c r="T322" s="1993"/>
      <c r="U322" s="1947"/>
      <c r="V322" s="1947"/>
      <c r="W322" s="1947"/>
      <c r="X322" s="1947"/>
      <c r="Y322" s="1947"/>
      <c r="Z322" s="1947"/>
      <c r="AA322" s="1947"/>
    </row>
    <row r="323" spans="1:28" ht="18.75">
      <c r="A323" s="2017" t="s">
        <v>394</v>
      </c>
      <c r="B323" s="1737"/>
      <c r="H323" s="1947"/>
      <c r="I323" s="1947"/>
      <c r="J323" s="1947"/>
      <c r="K323" s="1947"/>
      <c r="L323" s="1947"/>
      <c r="M323" s="1947"/>
      <c r="N323" s="1947"/>
      <c r="O323" s="1947"/>
      <c r="P323" s="1947"/>
      <c r="Q323" s="1947"/>
      <c r="R323" s="1947"/>
      <c r="S323" s="1947"/>
      <c r="T323" s="1947"/>
      <c r="U323" s="1947"/>
      <c r="V323" s="1947"/>
      <c r="W323" s="1947"/>
      <c r="X323" s="1947"/>
      <c r="Y323" s="1947"/>
      <c r="Z323" s="1947"/>
      <c r="AA323" s="1947"/>
    </row>
    <row r="324" spans="1:28" ht="203.25" customHeight="1">
      <c r="A324" s="2693" t="s">
        <v>2077</v>
      </c>
      <c r="B324" s="2693"/>
      <c r="C324" s="2693"/>
      <c r="D324" s="2693"/>
      <c r="E324" s="2693"/>
      <c r="F324" s="2018"/>
      <c r="H324" s="1947"/>
      <c r="I324" s="1947"/>
      <c r="J324" s="1947"/>
      <c r="K324" s="1947"/>
      <c r="L324" s="1947"/>
      <c r="M324" s="1947"/>
      <c r="N324" s="1947"/>
      <c r="O324" s="1947"/>
      <c r="P324" s="1947"/>
      <c r="Q324" s="1947"/>
      <c r="R324" s="1947"/>
      <c r="S324" s="1947"/>
      <c r="T324" s="1947"/>
      <c r="U324" s="1947"/>
      <c r="V324" s="1947"/>
      <c r="W324" s="1947"/>
      <c r="X324" s="1947"/>
      <c r="Y324" s="1947"/>
      <c r="Z324" s="1947"/>
      <c r="AA324" s="1947"/>
    </row>
    <row r="326" spans="1:28">
      <c r="A326" s="1639" t="s">
        <v>2078</v>
      </c>
      <c r="B326" s="2019"/>
      <c r="C326" s="2019"/>
      <c r="D326" s="2019"/>
      <c r="F326" s="1742"/>
    </row>
    <row r="327" spans="1:28">
      <c r="A327" s="1946" t="s">
        <v>94</v>
      </c>
      <c r="B327" s="1878">
        <v>2005</v>
      </c>
      <c r="C327" s="1878">
        <v>2008</v>
      </c>
      <c r="D327" s="1878">
        <v>2009</v>
      </c>
      <c r="E327" s="1459" t="s">
        <v>2079</v>
      </c>
    </row>
    <row r="328" spans="1:28">
      <c r="A328" s="1879" t="s">
        <v>14</v>
      </c>
      <c r="B328" s="1880"/>
      <c r="C328" s="1880"/>
      <c r="D328" s="1880"/>
      <c r="E328" s="1948"/>
    </row>
    <row r="329" spans="1:28">
      <c r="A329" s="1883" t="s">
        <v>2080</v>
      </c>
      <c r="B329" s="2020">
        <v>74870</v>
      </c>
      <c r="C329" s="2020">
        <v>69250</v>
      </c>
      <c r="D329" s="2020">
        <v>65290</v>
      </c>
      <c r="E329" s="2020">
        <v>68200</v>
      </c>
      <c r="F329" s="2008"/>
      <c r="G329" s="2008"/>
      <c r="H329" s="2008"/>
      <c r="I329" s="2008"/>
      <c r="AB329" s="2008"/>
    </row>
    <row r="330" spans="1:28">
      <c r="A330" s="1883" t="s">
        <v>2081</v>
      </c>
      <c r="B330" s="2020">
        <v>41050</v>
      </c>
      <c r="C330" s="2020">
        <v>34840</v>
      </c>
      <c r="D330" s="2020">
        <v>31330</v>
      </c>
      <c r="E330" s="2020">
        <v>21800</v>
      </c>
      <c r="F330" s="2008"/>
      <c r="G330" s="2008"/>
      <c r="H330" s="2008"/>
      <c r="I330" s="2008"/>
      <c r="AB330" s="2008"/>
    </row>
    <row r="331" spans="1:28">
      <c r="A331" s="1885" t="s">
        <v>10</v>
      </c>
      <c r="B331" s="1849"/>
      <c r="C331" s="1849"/>
      <c r="D331" s="1849"/>
      <c r="E331" s="1849"/>
    </row>
    <row r="332" spans="1:28">
      <c r="A332" s="1883" t="s">
        <v>2080</v>
      </c>
      <c r="B332" s="1849">
        <v>4240</v>
      </c>
      <c r="C332" s="1849">
        <v>3780</v>
      </c>
      <c r="D332" s="1849">
        <v>2980</v>
      </c>
      <c r="E332" s="1849">
        <v>8500</v>
      </c>
    </row>
    <row r="333" spans="1:28">
      <c r="A333" s="1883" t="s">
        <v>2081</v>
      </c>
      <c r="B333" s="1849">
        <v>2130</v>
      </c>
      <c r="C333" s="1849">
        <v>1160</v>
      </c>
      <c r="D333" s="1849">
        <v>1100</v>
      </c>
      <c r="E333" s="1849">
        <v>1500</v>
      </c>
    </row>
    <row r="334" spans="1:28">
      <c r="A334" s="1885" t="s">
        <v>11</v>
      </c>
      <c r="B334" s="1849"/>
      <c r="C334" s="1849"/>
      <c r="D334" s="1849"/>
      <c r="E334" s="1849"/>
    </row>
    <row r="335" spans="1:28">
      <c r="A335" s="1883" t="s">
        <v>2080</v>
      </c>
      <c r="B335" s="1849">
        <v>41650</v>
      </c>
      <c r="C335" s="1849">
        <v>39820</v>
      </c>
      <c r="D335" s="1849">
        <v>35460</v>
      </c>
      <c r="E335" s="1849">
        <v>32000</v>
      </c>
    </row>
    <row r="336" spans="1:28">
      <c r="A336" s="1883" t="s">
        <v>2081</v>
      </c>
      <c r="B336" s="1849">
        <v>22250</v>
      </c>
      <c r="C336" s="1849">
        <v>18760</v>
      </c>
      <c r="D336" s="1849">
        <v>16350</v>
      </c>
      <c r="E336" s="1849">
        <v>11000</v>
      </c>
    </row>
    <row r="337" spans="1:31">
      <c r="A337" s="1885" t="s">
        <v>12</v>
      </c>
      <c r="B337" s="1849"/>
      <c r="C337" s="1948"/>
      <c r="D337" s="1849"/>
      <c r="E337" s="1849"/>
    </row>
    <row r="338" spans="1:31">
      <c r="A338" s="1883" t="s">
        <v>2080</v>
      </c>
      <c r="B338" s="1849">
        <v>28980</v>
      </c>
      <c r="C338" s="1849">
        <v>25650</v>
      </c>
      <c r="D338" s="1849">
        <v>26850</v>
      </c>
      <c r="E338" s="1849">
        <v>27700</v>
      </c>
    </row>
    <row r="339" spans="1:31">
      <c r="A339" s="1889" t="s">
        <v>2081</v>
      </c>
      <c r="B339" s="1850">
        <v>16670</v>
      </c>
      <c r="C339" s="1850">
        <v>14920</v>
      </c>
      <c r="D339" s="1850">
        <v>13880</v>
      </c>
      <c r="E339" s="1850">
        <v>9300</v>
      </c>
    </row>
    <row r="340" spans="1:31">
      <c r="A340" s="2021" t="s">
        <v>1864</v>
      </c>
      <c r="B340" s="1849"/>
      <c r="C340" s="1849"/>
      <c r="D340" s="1849"/>
      <c r="E340" s="1849"/>
    </row>
    <row r="341" spans="1:31">
      <c r="A341" s="2022" t="s">
        <v>2082</v>
      </c>
      <c r="B341" s="1873"/>
      <c r="C341" s="1873"/>
      <c r="D341" s="1873"/>
      <c r="E341" s="1873"/>
    </row>
    <row r="342" spans="1:31">
      <c r="A342" s="1734"/>
      <c r="B342" s="1737"/>
      <c r="C342" s="1737"/>
      <c r="D342" s="1737"/>
      <c r="E342" s="1737"/>
      <c r="F342" s="2018"/>
    </row>
    <row r="343" spans="1:31">
      <c r="A343" s="1405" t="s">
        <v>2083</v>
      </c>
      <c r="B343" s="2023"/>
      <c r="C343" s="2023"/>
      <c r="D343" s="2023"/>
      <c r="E343" s="2023"/>
      <c r="F343" s="1734"/>
    </row>
    <row r="344" spans="1:31">
      <c r="A344" s="1783" t="s">
        <v>2084</v>
      </c>
      <c r="B344" s="2024"/>
      <c r="C344" s="2024"/>
      <c r="D344" s="2024"/>
      <c r="E344" s="2024"/>
      <c r="G344" s="1734"/>
    </row>
    <row r="345" spans="1:31">
      <c r="A345" s="1946" t="s">
        <v>94</v>
      </c>
      <c r="B345" s="1853">
        <v>2005</v>
      </c>
      <c r="C345" s="1853">
        <v>2008</v>
      </c>
      <c r="D345" s="1739">
        <v>2009</v>
      </c>
      <c r="E345" s="1853">
        <v>2010</v>
      </c>
      <c r="AE345" s="2025">
        <v>2006</v>
      </c>
    </row>
    <row r="346" spans="1:31">
      <c r="A346" s="1879" t="s">
        <v>1785</v>
      </c>
      <c r="B346" s="1904">
        <v>2862.1</v>
      </c>
      <c r="C346" s="1904">
        <v>2585.6</v>
      </c>
      <c r="D346" s="1904">
        <v>2400</v>
      </c>
      <c r="E346" s="1904">
        <v>2250.9</v>
      </c>
      <c r="F346" s="2026"/>
      <c r="G346" s="2026"/>
      <c r="H346" s="2026"/>
      <c r="I346" s="2026"/>
      <c r="AB346" s="2027"/>
      <c r="AC346" s="2027"/>
      <c r="AD346" s="2027"/>
      <c r="AE346" s="2027"/>
    </row>
    <row r="347" spans="1:31">
      <c r="A347" s="1912" t="s">
        <v>10</v>
      </c>
      <c r="B347" s="1819">
        <v>158.22809195018192</v>
      </c>
      <c r="C347" s="1819">
        <v>122.70720299209948</v>
      </c>
      <c r="D347" s="1819">
        <v>101.3451172156831</v>
      </c>
      <c r="E347" s="1819">
        <v>78</v>
      </c>
      <c r="AB347" s="2027"/>
      <c r="AC347" s="2027"/>
      <c r="AD347" s="2027"/>
      <c r="AE347" s="2027"/>
    </row>
    <row r="348" spans="1:31">
      <c r="A348" s="1912" t="s">
        <v>11</v>
      </c>
      <c r="B348" s="1819">
        <v>1569.9728303272989</v>
      </c>
      <c r="C348" s="1819">
        <v>1455.1026351389801</v>
      </c>
      <c r="D348" s="1819">
        <v>1286.9386047608484</v>
      </c>
      <c r="E348" s="1819">
        <v>1260.81</v>
      </c>
      <c r="AB348" s="2027"/>
      <c r="AC348" s="2027"/>
      <c r="AD348" s="2027"/>
      <c r="AE348" s="2027"/>
    </row>
    <row r="349" spans="1:31">
      <c r="A349" s="1932" t="s">
        <v>12</v>
      </c>
      <c r="B349" s="1821">
        <v>1133.9266986416646</v>
      </c>
      <c r="C349" s="1821">
        <v>1007.7417353561073</v>
      </c>
      <c r="D349" s="1821">
        <v>1011.7159288836116</v>
      </c>
      <c r="E349" s="1821">
        <v>912.04</v>
      </c>
      <c r="AB349" s="2027"/>
      <c r="AC349" s="2027"/>
      <c r="AD349" s="2027"/>
      <c r="AE349" s="2027"/>
    </row>
    <row r="350" spans="1:31">
      <c r="A350" s="2018" t="s">
        <v>1864</v>
      </c>
      <c r="B350" s="2028"/>
      <c r="C350" s="2028"/>
      <c r="D350" s="2028"/>
      <c r="E350" s="2028"/>
    </row>
    <row r="351" spans="1:31">
      <c r="A351" s="1528" t="s">
        <v>1787</v>
      </c>
      <c r="B351" s="2028"/>
      <c r="C351" s="2028"/>
      <c r="D351" s="2028"/>
      <c r="E351" s="2028"/>
    </row>
    <row r="352" spans="1:31">
      <c r="A352" s="2029"/>
      <c r="B352" s="2030"/>
      <c r="C352" s="2030"/>
      <c r="D352" s="2030"/>
      <c r="E352" s="2031"/>
    </row>
    <row r="353" spans="1:31">
      <c r="A353" s="2032" t="s">
        <v>2085</v>
      </c>
      <c r="B353" s="2030"/>
      <c r="C353" s="2030"/>
      <c r="D353" s="2030"/>
      <c r="E353" s="2033"/>
    </row>
    <row r="354" spans="1:31">
      <c r="A354" s="1783" t="s">
        <v>2084</v>
      </c>
      <c r="B354" s="2024"/>
      <c r="C354" s="2024"/>
      <c r="D354" s="2024"/>
      <c r="E354" s="2024"/>
    </row>
    <row r="355" spans="1:31">
      <c r="A355" s="1946" t="s">
        <v>1157</v>
      </c>
      <c r="B355" s="1853">
        <v>2005</v>
      </c>
      <c r="C355" s="1853">
        <v>2008</v>
      </c>
      <c r="D355" s="1853">
        <v>2009</v>
      </c>
      <c r="E355" s="1853">
        <v>2010</v>
      </c>
    </row>
    <row r="356" spans="1:31">
      <c r="A356" s="1879" t="s">
        <v>14</v>
      </c>
      <c r="B356" s="1880">
        <v>646750</v>
      </c>
      <c r="C356" s="1880">
        <v>640280</v>
      </c>
      <c r="D356" s="1880">
        <v>638410</v>
      </c>
      <c r="E356" s="1880">
        <v>636620</v>
      </c>
      <c r="F356" s="2026"/>
      <c r="G356" s="2026"/>
      <c r="H356" s="2026"/>
      <c r="I356" s="2026"/>
      <c r="AB356" s="2027"/>
      <c r="AC356" s="2027"/>
      <c r="AD356" s="2027"/>
      <c r="AE356" s="2027"/>
    </row>
    <row r="357" spans="1:31">
      <c r="A357" s="1912" t="s">
        <v>2086</v>
      </c>
      <c r="B357" s="1849">
        <v>16250</v>
      </c>
      <c r="C357" s="1849">
        <v>16380</v>
      </c>
      <c r="D357" s="1849">
        <v>16410</v>
      </c>
      <c r="E357" s="1849">
        <v>16420</v>
      </c>
      <c r="AB357" s="2027"/>
      <c r="AC357" s="2027"/>
      <c r="AD357" s="2027"/>
      <c r="AE357" s="2027"/>
    </row>
    <row r="358" spans="1:31">
      <c r="A358" s="1912" t="s">
        <v>2087</v>
      </c>
      <c r="B358" s="1849">
        <v>119000</v>
      </c>
      <c r="C358" s="1849">
        <v>115300</v>
      </c>
      <c r="D358" s="1849">
        <v>114800</v>
      </c>
      <c r="E358" s="1849">
        <v>114000</v>
      </c>
      <c r="AB358" s="2027"/>
      <c r="AC358" s="2027"/>
      <c r="AD358" s="2027"/>
      <c r="AE358" s="2027"/>
    </row>
    <row r="359" spans="1:31">
      <c r="A359" s="1932" t="s">
        <v>2088</v>
      </c>
      <c r="B359" s="1850">
        <v>511500</v>
      </c>
      <c r="C359" s="1850">
        <v>508600</v>
      </c>
      <c r="D359" s="1850">
        <v>507200</v>
      </c>
      <c r="E359" s="1850">
        <v>506200</v>
      </c>
      <c r="AB359" s="2027"/>
      <c r="AC359" s="2027"/>
      <c r="AD359" s="2027"/>
      <c r="AE359" s="2027"/>
    </row>
    <row r="360" spans="1:31">
      <c r="A360" s="2018" t="s">
        <v>1864</v>
      </c>
      <c r="B360" s="2028"/>
      <c r="C360" s="2028"/>
      <c r="D360" s="2028"/>
      <c r="E360" s="2028"/>
    </row>
    <row r="361" spans="1:31">
      <c r="A361" s="2018"/>
      <c r="B361" s="1873"/>
      <c r="C361" s="1873"/>
      <c r="D361" s="1873"/>
      <c r="E361" s="1873"/>
    </row>
    <row r="362" spans="1:31">
      <c r="A362" s="1742" t="s">
        <v>2089</v>
      </c>
      <c r="B362" s="1737"/>
      <c r="C362" s="1738"/>
      <c r="D362" s="1873"/>
      <c r="E362" s="1873"/>
    </row>
    <row r="363" spans="1:31">
      <c r="A363" s="2682"/>
      <c r="B363" s="2682"/>
      <c r="C363" s="2682"/>
      <c r="D363" s="1873"/>
      <c r="E363" s="1873"/>
    </row>
    <row r="364" spans="1:31">
      <c r="A364" s="2018"/>
      <c r="B364" s="1873"/>
      <c r="C364" s="1873"/>
      <c r="D364" s="1873"/>
      <c r="E364" s="1873"/>
    </row>
    <row r="365" spans="1:31">
      <c r="A365" s="2018"/>
      <c r="B365" s="1873"/>
      <c r="C365" s="1873"/>
      <c r="D365" s="1873"/>
      <c r="E365" s="1873"/>
    </row>
    <row r="366" spans="1:31">
      <c r="A366" s="2018"/>
      <c r="B366" s="1873"/>
      <c r="C366" s="1873"/>
      <c r="D366" s="1873"/>
      <c r="E366" s="1873"/>
    </row>
    <row r="367" spans="1:31">
      <c r="A367" s="2018"/>
      <c r="B367" s="1873"/>
      <c r="C367" s="1873"/>
      <c r="D367" s="1873"/>
      <c r="E367" s="1873"/>
    </row>
    <row r="368" spans="1:31">
      <c r="A368" s="2018"/>
      <c r="B368" s="1873"/>
      <c r="C368" s="1873"/>
      <c r="D368" s="1873"/>
      <c r="E368" s="1873"/>
    </row>
    <row r="369" spans="1:29">
      <c r="A369" s="2018"/>
      <c r="B369" s="1873"/>
      <c r="C369" s="1873"/>
      <c r="D369" s="1873"/>
      <c r="E369" s="1873"/>
    </row>
    <row r="370" spans="1:29">
      <c r="A370" s="2018"/>
      <c r="B370" s="1873"/>
      <c r="C370" s="1873"/>
      <c r="D370" s="1873"/>
      <c r="E370" s="1873"/>
    </row>
    <row r="371" spans="1:29" ht="19.5">
      <c r="A371" s="2018"/>
      <c r="B371" s="1873"/>
      <c r="C371" s="1873"/>
      <c r="D371" s="1873"/>
      <c r="E371" s="1873"/>
      <c r="AB371" s="2034"/>
    </row>
    <row r="372" spans="1:29">
      <c r="A372" s="2018"/>
      <c r="B372" s="1873"/>
      <c r="C372" s="1873"/>
      <c r="D372" s="1873"/>
      <c r="E372" s="1873"/>
    </row>
    <row r="373" spans="1:29">
      <c r="A373" s="2018"/>
      <c r="B373" s="1873"/>
      <c r="C373" s="1873"/>
      <c r="D373" s="1873"/>
      <c r="E373" s="1873"/>
      <c r="AB373" s="2035"/>
    </row>
    <row r="374" spans="1:29">
      <c r="A374" s="2018"/>
      <c r="B374" s="1873"/>
      <c r="C374" s="1873"/>
      <c r="D374" s="1873"/>
      <c r="E374" s="1873"/>
    </row>
    <row r="375" spans="1:29">
      <c r="A375" s="2018"/>
      <c r="B375" s="1873"/>
      <c r="C375" s="1873"/>
      <c r="D375" s="1873"/>
      <c r="E375" s="1873"/>
    </row>
    <row r="376" spans="1:29">
      <c r="A376" s="2018"/>
      <c r="B376" s="1873"/>
      <c r="C376" s="1873"/>
      <c r="D376" s="1873"/>
      <c r="E376" s="1873"/>
    </row>
    <row r="377" spans="1:29">
      <c r="A377" s="2018"/>
      <c r="B377" s="1873"/>
      <c r="C377" s="1873"/>
      <c r="D377" s="1873"/>
      <c r="E377" s="1873"/>
    </row>
    <row r="378" spans="1:29">
      <c r="A378" s="2018"/>
      <c r="B378" s="1873"/>
      <c r="C378" s="1873"/>
      <c r="D378" s="1873"/>
      <c r="E378" s="1873"/>
    </row>
    <row r="379" spans="1:29">
      <c r="A379" s="2018"/>
      <c r="B379" s="1873"/>
      <c r="C379" s="1873"/>
      <c r="D379" s="1873"/>
      <c r="E379" s="1873"/>
    </row>
    <row r="380" spans="1:29">
      <c r="A380" s="2032" t="s">
        <v>2090</v>
      </c>
      <c r="B380" s="2030"/>
      <c r="C380" s="2030"/>
      <c r="D380" s="2030"/>
      <c r="E380" s="2033"/>
    </row>
    <row r="381" spans="1:29">
      <c r="A381" s="1783" t="s">
        <v>2084</v>
      </c>
      <c r="B381" s="2024"/>
      <c r="C381" s="2024"/>
      <c r="D381" s="2024"/>
      <c r="E381" s="2024"/>
      <c r="AC381" s="2036"/>
    </row>
    <row r="382" spans="1:29">
      <c r="A382" s="1946" t="s">
        <v>1157</v>
      </c>
      <c r="B382" s="1853">
        <v>2005</v>
      </c>
      <c r="C382" s="1853">
        <v>2008</v>
      </c>
      <c r="D382" s="1853">
        <v>2009</v>
      </c>
      <c r="E382" s="2037">
        <v>2010</v>
      </c>
    </row>
    <row r="383" spans="1:29">
      <c r="A383" s="1879" t="s">
        <v>14</v>
      </c>
      <c r="B383" s="1904">
        <v>770.03442327676009</v>
      </c>
      <c r="C383" s="1904">
        <v>897.85393015976013</v>
      </c>
      <c r="D383" s="1904">
        <v>909.62439299828009</v>
      </c>
      <c r="E383" s="1904">
        <v>999.3</v>
      </c>
      <c r="F383" s="2038"/>
      <c r="G383" s="2156" t="s">
        <v>2193</v>
      </c>
      <c r="H383" s="2157"/>
      <c r="I383" s="2156" t="s">
        <v>2194</v>
      </c>
      <c r="J383" s="2157"/>
    </row>
    <row r="384" spans="1:29">
      <c r="A384" s="1912" t="s">
        <v>2091</v>
      </c>
      <c r="B384" s="1819">
        <v>667.03442327676009</v>
      </c>
      <c r="C384" s="1819">
        <v>773.7539301597601</v>
      </c>
      <c r="D384" s="1819">
        <v>790.02439299828006</v>
      </c>
      <c r="E384" s="1819">
        <v>873</v>
      </c>
      <c r="G384" s="2158" t="s">
        <v>10</v>
      </c>
      <c r="H384" s="2159">
        <v>183.04</v>
      </c>
      <c r="I384" s="2158" t="s">
        <v>10</v>
      </c>
      <c r="J384" s="2159">
        <v>65.53</v>
      </c>
    </row>
    <row r="385" spans="1:30">
      <c r="A385" s="1932" t="s">
        <v>2092</v>
      </c>
      <c r="B385" s="1821">
        <v>103</v>
      </c>
      <c r="C385" s="1821">
        <v>124.1</v>
      </c>
      <c r="D385" s="1821">
        <v>119.6</v>
      </c>
      <c r="E385" s="1821">
        <v>126.3</v>
      </c>
      <c r="G385" s="2158" t="s">
        <v>11</v>
      </c>
      <c r="H385" s="2159">
        <v>54.75</v>
      </c>
      <c r="I385" s="2158" t="s">
        <v>11</v>
      </c>
      <c r="J385" s="2159">
        <v>52.012999999999998</v>
      </c>
    </row>
    <row r="386" spans="1:30">
      <c r="A386" s="2018" t="s">
        <v>725</v>
      </c>
      <c r="B386" s="2028"/>
      <c r="C386" s="2028"/>
      <c r="D386" s="2028"/>
      <c r="E386" s="2028"/>
      <c r="G386" s="2160" t="s">
        <v>12</v>
      </c>
      <c r="H386" s="2161">
        <v>8.7530000000000001</v>
      </c>
      <c r="I386" s="2160" t="s">
        <v>12</v>
      </c>
      <c r="J386" s="2161">
        <v>8.7530000000000001</v>
      </c>
    </row>
    <row r="387" spans="1:30">
      <c r="A387" s="2018"/>
      <c r="B387" s="1873"/>
      <c r="C387" s="1873"/>
      <c r="D387" s="1873"/>
      <c r="E387" s="1873"/>
    </row>
    <row r="388" spans="1:30">
      <c r="A388" s="1844" t="s">
        <v>2093</v>
      </c>
      <c r="B388" s="2023"/>
      <c r="C388" s="2023"/>
      <c r="D388" s="2023"/>
      <c r="E388" s="2023"/>
    </row>
    <row r="389" spans="1:30">
      <c r="A389" s="1783" t="s">
        <v>2084</v>
      </c>
      <c r="B389" s="2024"/>
      <c r="C389" s="2024"/>
      <c r="D389" s="2024"/>
      <c r="E389" s="2024"/>
    </row>
    <row r="390" spans="1:30">
      <c r="A390" s="1946" t="s">
        <v>94</v>
      </c>
      <c r="B390" s="1853">
        <v>2005</v>
      </c>
      <c r="C390" s="1853">
        <v>2008</v>
      </c>
      <c r="D390" s="1853">
        <v>2009</v>
      </c>
      <c r="E390" s="1853">
        <v>2010</v>
      </c>
    </row>
    <row r="391" spans="1:30">
      <c r="A391" s="1879" t="s">
        <v>14</v>
      </c>
      <c r="B391" s="1904">
        <v>148.30000000000001</v>
      </c>
      <c r="C391" s="1904">
        <v>213.8</v>
      </c>
      <c r="D391" s="1904">
        <v>220.9</v>
      </c>
      <c r="E391" s="1904">
        <v>246.6</v>
      </c>
      <c r="F391" s="2026"/>
      <c r="G391" s="2026"/>
      <c r="H391" s="2026"/>
      <c r="I391" s="2026"/>
    </row>
    <row r="392" spans="1:30">
      <c r="A392" s="1912" t="s">
        <v>10</v>
      </c>
      <c r="B392" s="1819">
        <v>113.9</v>
      </c>
      <c r="C392" s="1819">
        <v>156.30000000000001</v>
      </c>
      <c r="D392" s="1819">
        <v>165.2</v>
      </c>
      <c r="E392" s="1819">
        <v>183.04</v>
      </c>
    </row>
    <row r="393" spans="1:30">
      <c r="A393" s="1912" t="s">
        <v>11</v>
      </c>
      <c r="B393" s="1819">
        <v>33</v>
      </c>
      <c r="C393" s="1819">
        <v>50.03</v>
      </c>
      <c r="D393" s="1819">
        <v>48.1</v>
      </c>
      <c r="E393" s="1819">
        <v>54.75</v>
      </c>
    </row>
    <row r="394" spans="1:30">
      <c r="A394" s="1932" t="s">
        <v>12</v>
      </c>
      <c r="B394" s="1821">
        <v>1.4</v>
      </c>
      <c r="C394" s="1821">
        <v>7.5</v>
      </c>
      <c r="D394" s="1821">
        <v>7.6</v>
      </c>
      <c r="E394" s="1821">
        <v>8.7530000000000001</v>
      </c>
    </row>
    <row r="395" spans="1:30">
      <c r="A395" s="2018" t="s">
        <v>2094</v>
      </c>
      <c r="B395" s="2028"/>
      <c r="C395" s="2028"/>
      <c r="D395" s="2028"/>
      <c r="E395" s="2028"/>
    </row>
    <row r="397" spans="1:30">
      <c r="A397" s="1846" t="s">
        <v>2095</v>
      </c>
      <c r="B397" s="1743"/>
      <c r="C397" s="1743"/>
      <c r="D397" s="1743"/>
      <c r="E397" s="1937"/>
    </row>
    <row r="398" spans="1:30">
      <c r="A398" s="1783" t="s">
        <v>2084</v>
      </c>
      <c r="B398" s="2039"/>
      <c r="C398" s="2039"/>
      <c r="D398" s="2039"/>
      <c r="E398" s="2039"/>
    </row>
    <row r="399" spans="1:30">
      <c r="A399" s="1946" t="s">
        <v>94</v>
      </c>
      <c r="B399" s="1853">
        <v>2005</v>
      </c>
      <c r="C399" s="1853">
        <v>2008</v>
      </c>
      <c r="D399" s="1853">
        <v>2009</v>
      </c>
      <c r="E399" s="1853">
        <v>2010</v>
      </c>
    </row>
    <row r="400" spans="1:30">
      <c r="A400" s="1879" t="s">
        <v>14</v>
      </c>
      <c r="B400" s="1904">
        <v>103</v>
      </c>
      <c r="C400" s="1904">
        <v>124.1</v>
      </c>
      <c r="D400" s="1904">
        <v>119.6</v>
      </c>
      <c r="E400" s="1904">
        <v>126.3</v>
      </c>
      <c r="F400" s="2026"/>
      <c r="G400" s="2026"/>
      <c r="H400" s="2026"/>
      <c r="I400" s="2026"/>
      <c r="J400" s="2026"/>
      <c r="K400" s="2026"/>
      <c r="L400" s="2026"/>
      <c r="M400" s="2026"/>
      <c r="N400" s="2026"/>
      <c r="O400" s="2026"/>
      <c r="P400" s="2026"/>
      <c r="Q400" s="2026"/>
      <c r="R400" s="2026"/>
      <c r="S400" s="2026"/>
      <c r="T400" s="2026"/>
      <c r="U400" s="2026"/>
      <c r="V400" s="2026"/>
      <c r="W400" s="2026"/>
      <c r="X400" s="2026"/>
      <c r="Y400" s="2026"/>
      <c r="Z400" s="2026"/>
      <c r="AA400" s="2026"/>
      <c r="AB400" s="2026"/>
      <c r="AC400" s="2026"/>
      <c r="AD400" s="2026"/>
    </row>
    <row r="401" spans="1:29">
      <c r="A401" s="1912" t="s">
        <v>10</v>
      </c>
      <c r="B401" s="1819">
        <v>69.7</v>
      </c>
      <c r="C401" s="1819">
        <v>73.3</v>
      </c>
      <c r="D401" s="1819">
        <v>71.7</v>
      </c>
      <c r="E401" s="1819">
        <v>65.53</v>
      </c>
      <c r="F401" s="2026"/>
      <c r="AC401" s="2040"/>
    </row>
    <row r="402" spans="1:29">
      <c r="A402" s="1912" t="s">
        <v>11</v>
      </c>
      <c r="B402" s="1819">
        <v>31.9</v>
      </c>
      <c r="C402" s="1819">
        <v>45.3</v>
      </c>
      <c r="D402" s="1819">
        <v>40.630000000000003</v>
      </c>
      <c r="E402" s="1819">
        <v>52.012999999999998</v>
      </c>
    </row>
    <row r="403" spans="1:29">
      <c r="A403" s="1932" t="s">
        <v>12</v>
      </c>
      <c r="B403" s="1821">
        <v>1.4</v>
      </c>
      <c r="C403" s="1821">
        <v>5.5</v>
      </c>
      <c r="D403" s="1821">
        <v>7.3</v>
      </c>
      <c r="E403" s="1821">
        <v>8.7530000000000001</v>
      </c>
      <c r="AB403" s="2026"/>
      <c r="AC403" s="2026"/>
    </row>
    <row r="404" spans="1:29" ht="16.5" customHeight="1">
      <c r="A404" s="2018" t="s">
        <v>2094</v>
      </c>
      <c r="B404" s="2041"/>
      <c r="C404" s="2041"/>
      <c r="D404" s="2041"/>
      <c r="E404" s="2041"/>
    </row>
    <row r="405" spans="1:29" ht="16.5" customHeight="1">
      <c r="A405" s="2018"/>
      <c r="B405" s="2041"/>
      <c r="C405" s="1873"/>
      <c r="D405" s="1873"/>
      <c r="E405" s="1873"/>
    </row>
    <row r="406" spans="1:29" ht="16.5" customHeight="1">
      <c r="A406" s="2042" t="s">
        <v>2096</v>
      </c>
    </row>
    <row r="407" spans="1:29" ht="16.5" customHeight="1">
      <c r="A407" s="1783" t="s">
        <v>2084</v>
      </c>
      <c r="F407" s="2043"/>
    </row>
    <row r="408" spans="1:29" ht="16.5" customHeight="1">
      <c r="A408" s="1946" t="s">
        <v>94</v>
      </c>
      <c r="B408" s="1853">
        <v>2005</v>
      </c>
      <c r="C408" s="1853">
        <v>2008</v>
      </c>
      <c r="D408" s="1853">
        <v>2009</v>
      </c>
      <c r="E408" s="1853">
        <v>2010</v>
      </c>
    </row>
    <row r="409" spans="1:29" ht="16.5" customHeight="1">
      <c r="A409" s="1879" t="s">
        <v>14</v>
      </c>
      <c r="B409" s="2044" t="s">
        <v>2097</v>
      </c>
      <c r="C409" s="2044" t="s">
        <v>2097</v>
      </c>
      <c r="D409" s="2045">
        <v>183.19799999999998</v>
      </c>
      <c r="E409" s="2046">
        <v>511.363</v>
      </c>
    </row>
    <row r="410" spans="1:29" ht="16.5" customHeight="1">
      <c r="A410" s="1912" t="s">
        <v>49</v>
      </c>
      <c r="B410" s="1877" t="s">
        <v>2098</v>
      </c>
      <c r="C410" s="1877" t="s">
        <v>2098</v>
      </c>
      <c r="D410" s="2047">
        <v>130.32</v>
      </c>
      <c r="E410" s="2048">
        <v>360.26</v>
      </c>
    </row>
    <row r="411" spans="1:29" ht="16.5" customHeight="1">
      <c r="A411" s="1912" t="s">
        <v>1022</v>
      </c>
      <c r="B411" s="1877" t="s">
        <v>2099</v>
      </c>
      <c r="C411" s="1877" t="s">
        <v>2099</v>
      </c>
      <c r="D411" s="2047">
        <v>41.584999999999994</v>
      </c>
      <c r="E411" s="2048">
        <v>139.76</v>
      </c>
    </row>
    <row r="412" spans="1:29" ht="16.5" customHeight="1">
      <c r="A412" s="1932" t="s">
        <v>12</v>
      </c>
      <c r="B412" s="1890" t="s">
        <v>2100</v>
      </c>
      <c r="C412" s="1890" t="s">
        <v>2100</v>
      </c>
      <c r="D412" s="2049">
        <v>11.293000000000001</v>
      </c>
      <c r="E412" s="2050">
        <v>11.343</v>
      </c>
    </row>
    <row r="413" spans="1:29" ht="16.5" customHeight="1">
      <c r="A413" s="2051" t="s">
        <v>2094</v>
      </c>
      <c r="E413" s="1802"/>
    </row>
    <row r="414" spans="1:29" ht="16.5" customHeight="1">
      <c r="E414" s="1802"/>
    </row>
    <row r="415" spans="1:29" ht="16.5" customHeight="1">
      <c r="A415" s="1893" t="s">
        <v>2101</v>
      </c>
      <c r="E415" s="1802"/>
    </row>
    <row r="416" spans="1:29" ht="16.5" customHeight="1">
      <c r="A416" s="1783" t="s">
        <v>2084</v>
      </c>
      <c r="E416" s="1802"/>
    </row>
    <row r="417" spans="1:5" ht="16.5" customHeight="1">
      <c r="A417" s="1946" t="s">
        <v>94</v>
      </c>
      <c r="B417" s="1853">
        <v>2005</v>
      </c>
      <c r="C417" s="1853">
        <v>2008</v>
      </c>
      <c r="D417" s="1853">
        <v>2009</v>
      </c>
      <c r="E417" s="1853">
        <v>2010</v>
      </c>
    </row>
    <row r="418" spans="1:5" ht="16.5" customHeight="1">
      <c r="A418" s="1879" t="s">
        <v>14</v>
      </c>
      <c r="B418" s="2044">
        <v>134.39099999999999</v>
      </c>
      <c r="C418" s="2044">
        <v>134.39099999999999</v>
      </c>
      <c r="D418" s="2045">
        <f>SUM(D419:D421)</f>
        <v>171.60499999999999</v>
      </c>
      <c r="E418" s="2046">
        <v>488.78</v>
      </c>
    </row>
    <row r="419" spans="1:5" ht="16.5" customHeight="1">
      <c r="A419" s="1912" t="s">
        <v>49</v>
      </c>
      <c r="B419" s="1877">
        <v>95.872</v>
      </c>
      <c r="C419" s="1877">
        <v>95.872</v>
      </c>
      <c r="D419" s="2047">
        <v>124.845</v>
      </c>
      <c r="E419" s="2048">
        <v>343.83</v>
      </c>
    </row>
    <row r="420" spans="1:5" ht="16.5" customHeight="1">
      <c r="A420" s="1912" t="s">
        <v>1022</v>
      </c>
      <c r="B420" s="1877">
        <v>29.210999999999999</v>
      </c>
      <c r="C420" s="1877">
        <v>29.210999999999999</v>
      </c>
      <c r="D420" s="2047">
        <v>35.69</v>
      </c>
      <c r="E420" s="2048">
        <v>133.87</v>
      </c>
    </row>
    <row r="421" spans="1:5" ht="16.5" customHeight="1">
      <c r="A421" s="1932" t="s">
        <v>12</v>
      </c>
      <c r="B421" s="1890">
        <v>9.3079999999999998</v>
      </c>
      <c r="C421" s="1890">
        <v>9.3079999999999998</v>
      </c>
      <c r="D421" s="2049">
        <v>11.07</v>
      </c>
      <c r="E421" s="2050">
        <v>11.08</v>
      </c>
    </row>
    <row r="422" spans="1:5" ht="16.5" customHeight="1">
      <c r="A422" s="2051" t="s">
        <v>2094</v>
      </c>
      <c r="E422" s="1802"/>
    </row>
    <row r="423" spans="1:5" ht="16.5" customHeight="1">
      <c r="E423" s="1802"/>
    </row>
    <row r="424" spans="1:5" ht="16.5" customHeight="1">
      <c r="A424" s="1893" t="s">
        <v>2102</v>
      </c>
      <c r="E424" s="1802"/>
    </row>
    <row r="425" spans="1:5" ht="16.5" customHeight="1">
      <c r="A425" s="1783" t="s">
        <v>2084</v>
      </c>
      <c r="E425" s="1802"/>
    </row>
    <row r="426" spans="1:5" ht="16.5" customHeight="1">
      <c r="A426" s="1946" t="s">
        <v>94</v>
      </c>
      <c r="B426" s="1853">
        <v>2005</v>
      </c>
      <c r="C426" s="1853">
        <v>2008</v>
      </c>
      <c r="D426" s="1853">
        <v>2009</v>
      </c>
      <c r="E426" s="1853">
        <v>2010</v>
      </c>
    </row>
    <row r="427" spans="1:5" ht="16.5" customHeight="1">
      <c r="A427" s="1879" t="s">
        <v>14</v>
      </c>
      <c r="B427" s="2044" t="s">
        <v>2103</v>
      </c>
      <c r="C427" s="2044" t="s">
        <v>2103</v>
      </c>
      <c r="D427" s="2045">
        <f>SUM(D428:D430)</f>
        <v>11.593</v>
      </c>
      <c r="E427" s="2046">
        <v>22.583000000000002</v>
      </c>
    </row>
    <row r="428" spans="1:5" ht="16.5" customHeight="1">
      <c r="A428" s="1912" t="s">
        <v>49</v>
      </c>
      <c r="B428" s="1877" t="s">
        <v>86</v>
      </c>
      <c r="C428" s="1877" t="s">
        <v>86</v>
      </c>
      <c r="D428" s="2047">
        <v>5.4749999999999996</v>
      </c>
      <c r="E428" s="2048">
        <v>16.43</v>
      </c>
    </row>
    <row r="429" spans="1:5" ht="16.5" customHeight="1">
      <c r="A429" s="1912" t="s">
        <v>1022</v>
      </c>
      <c r="B429" s="1877" t="s">
        <v>2104</v>
      </c>
      <c r="C429" s="1877" t="s">
        <v>2104</v>
      </c>
      <c r="D429" s="2047">
        <v>5.8949999999999996</v>
      </c>
      <c r="E429" s="2048">
        <v>5.89</v>
      </c>
    </row>
    <row r="430" spans="1:5" ht="16.5" customHeight="1">
      <c r="A430" s="1932" t="s">
        <v>12</v>
      </c>
      <c r="B430" s="1890" t="s">
        <v>2105</v>
      </c>
      <c r="C430" s="1890" t="s">
        <v>2105</v>
      </c>
      <c r="D430" s="2049">
        <v>0.223</v>
      </c>
      <c r="E430" s="2050">
        <v>0.26300000000000001</v>
      </c>
    </row>
    <row r="431" spans="1:5" ht="16.5" customHeight="1">
      <c r="A431" s="2051" t="s">
        <v>2094</v>
      </c>
    </row>
    <row r="432" spans="1:5" ht="16.5" customHeight="1">
      <c r="A432" s="2018"/>
      <c r="B432" s="2052"/>
      <c r="C432" s="1873"/>
      <c r="D432" s="1873"/>
      <c r="E432" s="1873"/>
    </row>
    <row r="433" spans="1:33" ht="19.5">
      <c r="A433" s="1742" t="s">
        <v>2106</v>
      </c>
      <c r="AB433" s="1802">
        <v>126.3</v>
      </c>
      <c r="AC433" s="2034">
        <v>4.5460918800000003E-3</v>
      </c>
    </row>
    <row r="434" spans="1:33">
      <c r="A434" s="1783" t="s">
        <v>2084</v>
      </c>
    </row>
    <row r="435" spans="1:33">
      <c r="A435" s="1946" t="s">
        <v>82</v>
      </c>
      <c r="B435" s="1853">
        <v>2007</v>
      </c>
      <c r="C435" s="1853">
        <v>2008</v>
      </c>
      <c r="D435" s="1853">
        <v>2009</v>
      </c>
      <c r="E435" s="1853">
        <v>2010</v>
      </c>
      <c r="F435" s="2053"/>
      <c r="I435" s="1947"/>
      <c r="J435" s="1947"/>
      <c r="K435" s="1947"/>
      <c r="L435" s="1947"/>
      <c r="M435" s="1947"/>
      <c r="N435" s="1947"/>
      <c r="AB435" s="1802">
        <f>AB433/AC433</f>
        <v>27782.104571102507</v>
      </c>
      <c r="AD435" s="2054">
        <f>B436/$AC$433</f>
        <v>587053.68708913994</v>
      </c>
      <c r="AE435" s="2054">
        <f t="shared" ref="AE435:AG438" si="0">C436/$AC$433</f>
        <v>568752.25319907081</v>
      </c>
      <c r="AF435" s="2054">
        <f t="shared" si="0"/>
        <v>527925.97759814735</v>
      </c>
      <c r="AG435" s="2054">
        <f t="shared" si="0"/>
        <v>495128.57623986254</v>
      </c>
    </row>
    <row r="436" spans="1:33">
      <c r="A436" s="2055" t="s">
        <v>2107</v>
      </c>
      <c r="B436" s="2056">
        <v>2668.8</v>
      </c>
      <c r="C436" s="2056">
        <v>2585.6</v>
      </c>
      <c r="D436" s="2056">
        <v>2400</v>
      </c>
      <c r="E436" s="2056">
        <v>2250.9</v>
      </c>
      <c r="F436" s="2057"/>
      <c r="G436" s="2057"/>
      <c r="H436" s="2057"/>
      <c r="I436" s="2057"/>
      <c r="J436" s="1992"/>
      <c r="K436" s="1992"/>
      <c r="L436" s="1992"/>
      <c r="M436" s="1992"/>
      <c r="N436" s="1947"/>
      <c r="AD436" s="2054">
        <f>B437/$AC$433</f>
        <v>5697.2011749133408</v>
      </c>
      <c r="AE436" s="2054">
        <f t="shared" si="0"/>
        <v>5829.1826693128778</v>
      </c>
      <c r="AF436" s="2054">
        <f t="shared" si="0"/>
        <v>5939.1672479791587</v>
      </c>
      <c r="AG436" s="2054">
        <f t="shared" si="0"/>
        <v>7127.0006975749893</v>
      </c>
    </row>
    <row r="437" spans="1:33">
      <c r="A437" s="2055" t="s">
        <v>2108</v>
      </c>
      <c r="B437" s="2056">
        <v>25.9</v>
      </c>
      <c r="C437" s="2056">
        <v>26.5</v>
      </c>
      <c r="D437" s="2056">
        <v>27</v>
      </c>
      <c r="E437" s="2058">
        <v>32.4</v>
      </c>
      <c r="F437" s="1892"/>
      <c r="I437" s="1947"/>
      <c r="J437" s="1947"/>
      <c r="K437" s="1947"/>
      <c r="L437" s="1947"/>
      <c r="M437" s="1947"/>
      <c r="N437" s="1947"/>
      <c r="AD437" s="2054">
        <f>B438/$AC$433</f>
        <v>25802.382155109455</v>
      </c>
      <c r="AE437" s="2054">
        <f t="shared" si="0"/>
        <v>27298.172424970871</v>
      </c>
      <c r="AF437" s="2054">
        <f t="shared" si="0"/>
        <v>26308.311216974344</v>
      </c>
      <c r="AG437" s="2054">
        <f t="shared" si="0"/>
        <v>27782.104571102507</v>
      </c>
    </row>
    <row r="438" spans="1:33">
      <c r="A438" s="2055" t="s">
        <v>2109</v>
      </c>
      <c r="B438" s="2059">
        <v>117.3</v>
      </c>
      <c r="C438" s="2059">
        <v>124.1</v>
      </c>
      <c r="D438" s="2059">
        <v>119.6</v>
      </c>
      <c r="E438" s="2059">
        <v>126.3</v>
      </c>
      <c r="F438" s="1892"/>
      <c r="I438" s="1947"/>
      <c r="J438" s="1947"/>
      <c r="K438" s="1947"/>
      <c r="L438" s="1947"/>
      <c r="M438" s="1947"/>
      <c r="N438" s="1947"/>
      <c r="AD438" s="2054">
        <f>B439/$AC$433</f>
        <v>618553.2704191627</v>
      </c>
      <c r="AE438" s="2054">
        <f t="shared" si="0"/>
        <v>601879.60829335451</v>
      </c>
      <c r="AF438" s="2054">
        <f t="shared" si="0"/>
        <v>560173.45606310084</v>
      </c>
      <c r="AG438" s="2054">
        <f t="shared" si="0"/>
        <v>530037.68150853994</v>
      </c>
    </row>
    <row r="439" spans="1:33">
      <c r="A439" s="2060" t="s">
        <v>95</v>
      </c>
      <c r="B439" s="2061">
        <v>2812</v>
      </c>
      <c r="C439" s="2061">
        <v>2736.2</v>
      </c>
      <c r="D439" s="2061">
        <v>2546.6</v>
      </c>
      <c r="E439" s="2061">
        <v>2409.6</v>
      </c>
      <c r="F439" s="1832"/>
      <c r="I439" s="2062"/>
      <c r="J439" s="2062"/>
      <c r="K439" s="1947"/>
      <c r="L439" s="1947"/>
      <c r="M439" s="1947"/>
      <c r="N439" s="1947"/>
      <c r="AB439" s="1802">
        <f>(D441-C441)/D441</f>
        <v>-8.3917725333827714E-2</v>
      </c>
      <c r="AD439" s="1737">
        <v>70374.8</v>
      </c>
      <c r="AE439" s="1737">
        <v>73151.199999999997</v>
      </c>
      <c r="AF439" s="1737">
        <v>73795.7</v>
      </c>
      <c r="AG439" s="1737">
        <v>74767.899999999994</v>
      </c>
    </row>
    <row r="440" spans="1:33">
      <c r="A440" s="2055" t="s">
        <v>2110</v>
      </c>
      <c r="B440" s="2056">
        <v>70374.8</v>
      </c>
      <c r="C440" s="2056">
        <v>73151.199999999997</v>
      </c>
      <c r="D440" s="2056">
        <v>73795.7</v>
      </c>
      <c r="E440" s="2056">
        <v>74767.899999999994</v>
      </c>
      <c r="F440" s="2063"/>
      <c r="G440" s="2064"/>
      <c r="H440" s="2063"/>
      <c r="I440" s="2062"/>
      <c r="J440" s="2062"/>
      <c r="K440" s="1947"/>
      <c r="L440" s="1947"/>
      <c r="M440" s="1947"/>
      <c r="N440" s="1947"/>
      <c r="AB440" s="1802">
        <f>(C441-B441)/C441</f>
        <v>-6.8248107858103479E-2</v>
      </c>
      <c r="AD440" s="2054">
        <f>AD438/AD439</f>
        <v>8.7894142565117441</v>
      </c>
      <c r="AE440" s="2054">
        <f>AE438/AE439</f>
        <v>8.2278842765854083</v>
      </c>
      <c r="AF440" s="2054">
        <f>AF438/AF439</f>
        <v>7.5908685202945545</v>
      </c>
      <c r="AG440" s="2054">
        <f>AG438/AG439</f>
        <v>7.0891075114927657</v>
      </c>
    </row>
    <row r="441" spans="1:33" ht="26.25">
      <c r="A441" s="2065" t="s">
        <v>2111</v>
      </c>
      <c r="B441" s="2059">
        <v>39957.5</v>
      </c>
      <c r="C441" s="2059">
        <v>37404.699999999997</v>
      </c>
      <c r="D441" s="2059">
        <v>34508.800000000003</v>
      </c>
      <c r="E441" s="2059">
        <v>32227.7</v>
      </c>
      <c r="F441" s="1892"/>
      <c r="G441" s="1892"/>
      <c r="H441" s="1892"/>
      <c r="I441" s="1892"/>
      <c r="J441" s="2062"/>
      <c r="K441" s="1947"/>
      <c r="L441" s="1947"/>
      <c r="M441" s="1947"/>
      <c r="N441" s="1947"/>
      <c r="AB441" s="1802">
        <f>(E441-D441)/E441</f>
        <v>-7.0780725897287178E-2</v>
      </c>
      <c r="AC441" s="2043"/>
      <c r="AD441" s="2054"/>
      <c r="AE441" s="2054"/>
      <c r="AF441" s="2054"/>
      <c r="AG441" s="2054"/>
    </row>
    <row r="442" spans="1:33" ht="26.25">
      <c r="A442" s="2066" t="s">
        <v>2112</v>
      </c>
      <c r="B442" s="2067" t="s">
        <v>86</v>
      </c>
      <c r="C442" s="2068">
        <v>6.39</v>
      </c>
      <c r="D442" s="2068">
        <v>7.7386516783474777</v>
      </c>
      <c r="E442" s="2068">
        <v>6.6117437806429331</v>
      </c>
      <c r="F442" s="1892"/>
      <c r="I442" s="2062"/>
      <c r="J442" s="2062"/>
      <c r="K442" s="1947"/>
      <c r="L442" s="1947"/>
      <c r="M442" s="1947"/>
      <c r="N442" s="1947"/>
      <c r="AB442" s="2038">
        <f>(E439*1000000)/E440</f>
        <v>32227.734094444277</v>
      </c>
    </row>
    <row r="443" spans="1:33" ht="26.25" customHeight="1">
      <c r="A443" s="2695" t="s">
        <v>2113</v>
      </c>
      <c r="B443" s="2695"/>
      <c r="C443" s="2695"/>
      <c r="D443" s="2695"/>
      <c r="E443" s="2695"/>
      <c r="F443" s="1947"/>
      <c r="I443" s="2062"/>
      <c r="J443" s="2062"/>
      <c r="K443" s="1947"/>
      <c r="L443" s="1947"/>
      <c r="M443" s="1947"/>
      <c r="N443" s="1947"/>
    </row>
    <row r="444" spans="1:33">
      <c r="A444" s="2069"/>
      <c r="F444" s="1947"/>
      <c r="G444" s="2013"/>
      <c r="I444" s="1947"/>
      <c r="J444" s="1947"/>
      <c r="K444" s="1947"/>
      <c r="L444" s="1947"/>
      <c r="M444" s="1947"/>
      <c r="N444" s="1947"/>
    </row>
    <row r="445" spans="1:33" ht="18.75">
      <c r="A445" s="2070" t="s">
        <v>395</v>
      </c>
    </row>
    <row r="446" spans="1:33" ht="175.5" customHeight="1">
      <c r="A446" s="2696" t="s">
        <v>2114</v>
      </c>
      <c r="B446" s="2696"/>
      <c r="C446" s="2696"/>
      <c r="D446" s="2696"/>
      <c r="E446" s="2696"/>
    </row>
    <row r="447" spans="1:33">
      <c r="A447" s="1734"/>
      <c r="B447" s="1737"/>
      <c r="C447" s="1737"/>
      <c r="D447" s="1737"/>
      <c r="E447" s="1737"/>
    </row>
    <row r="448" spans="1:33" s="2072" customFormat="1">
      <c r="A448" s="2032" t="s">
        <v>2115</v>
      </c>
      <c r="B448" s="2071"/>
      <c r="C448" s="2071"/>
      <c r="D448" s="2071"/>
      <c r="E448" s="2071"/>
      <c r="F448" s="1734"/>
    </row>
    <row r="449" spans="1:9" s="2072" customFormat="1">
      <c r="A449" s="1783" t="s">
        <v>602</v>
      </c>
      <c r="B449" s="2039"/>
      <c r="C449" s="2039"/>
      <c r="D449" s="2039"/>
      <c r="E449" s="2039"/>
      <c r="F449" s="1734"/>
      <c r="G449" s="2073"/>
    </row>
    <row r="450" spans="1:9" s="2072" customFormat="1">
      <c r="A450" s="1946" t="s">
        <v>2056</v>
      </c>
      <c r="B450" s="1878" t="s">
        <v>14</v>
      </c>
      <c r="C450" s="1878" t="s">
        <v>10</v>
      </c>
      <c r="D450" s="1878" t="s">
        <v>11</v>
      </c>
      <c r="E450" s="1878" t="s">
        <v>12</v>
      </c>
      <c r="F450" s="1734"/>
    </row>
    <row r="451" spans="1:9" s="2072" customFormat="1">
      <c r="A451" s="1879" t="s">
        <v>14</v>
      </c>
      <c r="B451" s="1880">
        <v>9974190</v>
      </c>
      <c r="C451" s="1880">
        <v>8155950</v>
      </c>
      <c r="D451" s="1880">
        <v>1206780</v>
      </c>
      <c r="E451" s="1880">
        <v>611460</v>
      </c>
      <c r="F451" s="1911"/>
      <c r="G451" s="1911"/>
      <c r="H451" s="1911"/>
      <c r="I451" s="1911"/>
    </row>
    <row r="452" spans="1:9" s="2072" customFormat="1">
      <c r="A452" s="1983" t="s">
        <v>2116</v>
      </c>
      <c r="B452" s="2074">
        <v>27326.547945205501</v>
      </c>
      <c r="C452" s="2074">
        <v>22345.068493150684</v>
      </c>
      <c r="D452" s="2074">
        <v>3306.2465753424658</v>
      </c>
      <c r="E452" s="2074">
        <v>1675.2328767123288</v>
      </c>
      <c r="F452" s="2075"/>
      <c r="I452" s="2076"/>
    </row>
    <row r="453" spans="1:9" s="2072" customFormat="1">
      <c r="A453" s="1912" t="s">
        <v>2117</v>
      </c>
      <c r="B453" s="2020">
        <v>834300</v>
      </c>
      <c r="C453" s="1849">
        <v>525000</v>
      </c>
      <c r="D453" s="1849">
        <v>234300</v>
      </c>
      <c r="E453" s="1849">
        <v>75000</v>
      </c>
      <c r="F453" s="1911"/>
      <c r="I453" s="2076"/>
    </row>
    <row r="454" spans="1:9" s="2072" customFormat="1">
      <c r="A454" s="1912" t="s">
        <v>2118</v>
      </c>
      <c r="B454" s="2077">
        <v>875400</v>
      </c>
      <c r="C454" s="1849">
        <v>761400</v>
      </c>
      <c r="D454" s="1849">
        <v>82500</v>
      </c>
      <c r="E454" s="1849">
        <v>31500</v>
      </c>
      <c r="F454" s="1911"/>
      <c r="G454" s="2078"/>
      <c r="I454" s="2076"/>
    </row>
    <row r="455" spans="1:9" s="2072" customFormat="1">
      <c r="A455" s="1912" t="s">
        <v>2119</v>
      </c>
      <c r="B455" s="2020">
        <v>828600</v>
      </c>
      <c r="C455" s="1849">
        <v>250200</v>
      </c>
      <c r="D455" s="1849">
        <v>184800</v>
      </c>
      <c r="E455" s="1849">
        <v>393600</v>
      </c>
      <c r="F455" s="1911"/>
    </row>
    <row r="456" spans="1:9" s="2072" customFormat="1">
      <c r="A456" s="1912" t="s">
        <v>2120</v>
      </c>
      <c r="B456" s="2020">
        <v>7402500</v>
      </c>
      <c r="C456" s="1849">
        <v>6587700</v>
      </c>
      <c r="D456" s="1849">
        <v>703800</v>
      </c>
      <c r="E456" s="1849">
        <v>111000</v>
      </c>
      <c r="F456" s="1911"/>
    </row>
    <row r="457" spans="1:9" s="2072" customFormat="1">
      <c r="A457" s="1912" t="s">
        <v>2121</v>
      </c>
      <c r="B457" s="2020">
        <v>4890</v>
      </c>
      <c r="C457" s="1849">
        <v>3150</v>
      </c>
      <c r="D457" s="1849">
        <v>1380</v>
      </c>
      <c r="E457" s="1849">
        <v>360</v>
      </c>
      <c r="F457" s="1911"/>
    </row>
    <row r="458" spans="1:9" s="2072" customFormat="1">
      <c r="A458" s="1912" t="s">
        <v>2122</v>
      </c>
      <c r="B458" s="2079">
        <v>28500</v>
      </c>
      <c r="C458" s="1849">
        <v>28500</v>
      </c>
      <c r="D458" s="1849">
        <v>0</v>
      </c>
      <c r="E458" s="1850">
        <v>0</v>
      </c>
      <c r="F458" s="1911"/>
    </row>
    <row r="459" spans="1:9" s="2072" customFormat="1">
      <c r="A459" s="1793" t="s">
        <v>2123</v>
      </c>
      <c r="B459" s="1734"/>
      <c r="C459" s="2080"/>
      <c r="D459" s="2080"/>
      <c r="E459" s="1737"/>
      <c r="F459" s="1734"/>
    </row>
    <row r="460" spans="1:9" s="2072" customFormat="1">
      <c r="A460" s="1799" t="s">
        <v>2124</v>
      </c>
      <c r="B460" s="1734"/>
      <c r="C460" s="2081"/>
      <c r="D460" s="2081"/>
      <c r="E460" s="1737"/>
      <c r="F460" s="1734"/>
    </row>
    <row r="461" spans="1:9" s="2072" customFormat="1">
      <c r="A461" s="1874"/>
      <c r="B461" s="1734"/>
      <c r="C461" s="2081"/>
      <c r="D461" s="2081"/>
      <c r="E461" s="1737"/>
      <c r="F461" s="1734"/>
    </row>
    <row r="462" spans="1:9" s="2072" customFormat="1">
      <c r="A462" s="1742" t="s">
        <v>2125</v>
      </c>
      <c r="B462" s="1737"/>
      <c r="C462" s="1738"/>
      <c r="D462" s="2081"/>
      <c r="E462" s="1737"/>
      <c r="F462" s="1734"/>
    </row>
    <row r="463" spans="1:9" s="2072" customFormat="1">
      <c r="A463" s="2682"/>
      <c r="B463" s="2682"/>
      <c r="C463" s="2682"/>
      <c r="D463" s="2081"/>
      <c r="E463" s="1737"/>
      <c r="F463" s="1734"/>
    </row>
    <row r="464" spans="1:9" s="2072" customFormat="1">
      <c r="A464" s="1874"/>
      <c r="B464" s="1734"/>
      <c r="C464" s="2081"/>
      <c r="D464" s="2081"/>
      <c r="E464" s="1737"/>
      <c r="F464" s="1734"/>
    </row>
    <row r="465" spans="1:6" s="2072" customFormat="1">
      <c r="A465" s="1874"/>
      <c r="B465" s="1734"/>
      <c r="C465" s="2081"/>
      <c r="D465" s="2081"/>
      <c r="E465" s="1737"/>
      <c r="F465" s="1734"/>
    </row>
    <row r="466" spans="1:6" s="2072" customFormat="1">
      <c r="A466" s="1874"/>
      <c r="B466" s="1734"/>
      <c r="C466" s="2081"/>
      <c r="D466" s="2081"/>
      <c r="E466" s="1737"/>
      <c r="F466" s="1734"/>
    </row>
    <row r="467" spans="1:6" s="2072" customFormat="1">
      <c r="A467" s="1874"/>
      <c r="B467" s="1734"/>
      <c r="C467" s="2081"/>
      <c r="D467" s="2081"/>
      <c r="E467" s="1737"/>
      <c r="F467" s="1734"/>
    </row>
    <row r="468" spans="1:6" s="2072" customFormat="1">
      <c r="A468" s="1874"/>
      <c r="B468" s="1734"/>
      <c r="C468" s="2081"/>
      <c r="D468" s="2081"/>
      <c r="E468" s="1737"/>
      <c r="F468" s="1734"/>
    </row>
    <row r="469" spans="1:6" s="2072" customFormat="1">
      <c r="A469" s="1874"/>
      <c r="B469" s="1734"/>
      <c r="C469" s="2081"/>
      <c r="D469" s="2081"/>
      <c r="E469" s="1737"/>
      <c r="F469" s="1734"/>
    </row>
    <row r="470" spans="1:6" s="2072" customFormat="1">
      <c r="A470" s="1874"/>
      <c r="B470" s="1734"/>
      <c r="C470" s="2081"/>
      <c r="D470" s="2081"/>
      <c r="E470" s="1737"/>
      <c r="F470" s="1734"/>
    </row>
    <row r="471" spans="1:6" s="2072" customFormat="1">
      <c r="A471" s="1874"/>
      <c r="B471" s="1734"/>
      <c r="C471" s="2081"/>
      <c r="D471" s="2081"/>
      <c r="E471" s="1737"/>
      <c r="F471" s="1734"/>
    </row>
    <row r="472" spans="1:6" s="2072" customFormat="1">
      <c r="A472" s="1874"/>
      <c r="B472" s="1734"/>
      <c r="C472" s="2081"/>
      <c r="D472" s="2081"/>
      <c r="E472" s="1737"/>
      <c r="F472" s="1734"/>
    </row>
    <row r="473" spans="1:6" s="2072" customFormat="1">
      <c r="A473" s="1874"/>
      <c r="B473" s="1734"/>
      <c r="C473" s="2081"/>
      <c r="D473" s="2081"/>
      <c r="E473" s="1737"/>
      <c r="F473" s="1734"/>
    </row>
    <row r="474" spans="1:6" s="2072" customFormat="1">
      <c r="A474" s="1874"/>
      <c r="B474" s="1734"/>
      <c r="C474" s="2081"/>
      <c r="D474" s="2081"/>
      <c r="E474" s="1737"/>
      <c r="F474" s="1734"/>
    </row>
    <row r="475" spans="1:6" s="2072" customFormat="1">
      <c r="A475" s="1874"/>
      <c r="B475" s="1734"/>
      <c r="C475" s="2081"/>
      <c r="D475" s="2081"/>
      <c r="E475" s="1737"/>
      <c r="F475" s="1734"/>
    </row>
    <row r="476" spans="1:6" s="2072" customFormat="1">
      <c r="A476" s="1874"/>
      <c r="B476" s="1734"/>
      <c r="C476" s="2081"/>
      <c r="D476" s="2081"/>
      <c r="E476" s="1737"/>
      <c r="F476" s="1734"/>
    </row>
    <row r="477" spans="1:6" s="2072" customFormat="1">
      <c r="A477" s="1874"/>
      <c r="B477" s="1734"/>
      <c r="C477" s="2081"/>
      <c r="D477" s="2081"/>
      <c r="E477" s="1737"/>
      <c r="F477" s="1734"/>
    </row>
    <row r="478" spans="1:6" s="2072" customFormat="1">
      <c r="A478" s="1874"/>
      <c r="B478" s="1734"/>
      <c r="C478" s="2081"/>
      <c r="D478" s="2081"/>
      <c r="E478" s="1737"/>
      <c r="F478" s="1734"/>
    </row>
    <row r="479" spans="1:6" s="2072" customFormat="1">
      <c r="A479" s="1874"/>
      <c r="B479" s="1734"/>
      <c r="C479" s="2081"/>
      <c r="D479" s="2081"/>
      <c r="E479" s="1737"/>
      <c r="F479" s="1734"/>
    </row>
    <row r="480" spans="1:6">
      <c r="A480" s="1874"/>
      <c r="B480" s="2081"/>
      <c r="C480" s="2081"/>
      <c r="D480" s="2081"/>
      <c r="E480" s="1737"/>
      <c r="F480" s="1734"/>
    </row>
    <row r="481" spans="1:32" ht="18.75">
      <c r="A481" s="2082" t="s">
        <v>1705</v>
      </c>
      <c r="B481" s="2081"/>
      <c r="C481" s="2081"/>
      <c r="D481" s="2081"/>
    </row>
    <row r="482" spans="1:32" ht="150.75" customHeight="1">
      <c r="A482" s="2693" t="s">
        <v>2126</v>
      </c>
      <c r="B482" s="2693"/>
      <c r="C482" s="2693"/>
      <c r="D482" s="2693"/>
      <c r="E482" s="2693"/>
    </row>
    <row r="483" spans="1:32">
      <c r="A483" s="1846" t="s">
        <v>2127</v>
      </c>
      <c r="B483" s="1423"/>
      <c r="C483" s="2083"/>
      <c r="D483" s="1423"/>
      <c r="AB483" s="2084"/>
      <c r="AC483" s="1432"/>
      <c r="AD483" s="1432"/>
      <c r="AE483" s="1432"/>
      <c r="AF483" s="1892"/>
    </row>
    <row r="484" spans="1:32">
      <c r="A484" s="2085" t="s">
        <v>1157</v>
      </c>
      <c r="B484" s="2086">
        <v>2007</v>
      </c>
      <c r="C484" s="2086">
        <v>2008</v>
      </c>
      <c r="D484" s="2086">
        <v>2009</v>
      </c>
      <c r="E484" s="2086">
        <v>2010</v>
      </c>
      <c r="AB484" s="1771"/>
      <c r="AC484" s="2087"/>
      <c r="AD484" s="2087"/>
      <c r="AE484" s="1740"/>
      <c r="AF484" s="2087"/>
    </row>
    <row r="485" spans="1:32">
      <c r="A485" s="2088" t="s">
        <v>14</v>
      </c>
      <c r="B485" s="2089">
        <v>1051</v>
      </c>
      <c r="C485" s="2089">
        <v>489</v>
      </c>
      <c r="D485" s="2089">
        <v>1114</v>
      </c>
      <c r="E485" s="2089">
        <v>1259</v>
      </c>
      <c r="AB485" s="1771"/>
      <c r="AC485" s="2087"/>
      <c r="AD485" s="2087"/>
      <c r="AE485" s="1740"/>
      <c r="AF485" s="2087"/>
    </row>
    <row r="486" spans="1:32">
      <c r="A486" s="2090" t="s">
        <v>2128</v>
      </c>
      <c r="B486" s="2091">
        <v>128</v>
      </c>
      <c r="C486" s="2091">
        <v>47</v>
      </c>
      <c r="D486" s="2091">
        <v>205</v>
      </c>
      <c r="E486" s="2091">
        <v>90</v>
      </c>
      <c r="AB486" s="1771"/>
      <c r="AC486" s="2087"/>
      <c r="AD486" s="2087"/>
      <c r="AE486" s="1740"/>
      <c r="AF486" s="2087"/>
    </row>
    <row r="487" spans="1:32">
      <c r="A487" s="2090" t="s">
        <v>2129</v>
      </c>
      <c r="B487" s="2091">
        <v>215</v>
      </c>
      <c r="C487" s="2091">
        <v>85</v>
      </c>
      <c r="D487" s="2091">
        <v>309</v>
      </c>
      <c r="E487" s="2091">
        <v>471</v>
      </c>
      <c r="AB487" s="1771"/>
      <c r="AC487" s="2087"/>
      <c r="AD487" s="2087"/>
      <c r="AE487" s="1740"/>
      <c r="AF487" s="2087"/>
    </row>
    <row r="488" spans="1:32">
      <c r="A488" s="2090" t="s">
        <v>1346</v>
      </c>
      <c r="B488" s="2091">
        <v>77</v>
      </c>
      <c r="C488" s="2091">
        <v>117</v>
      </c>
      <c r="D488" s="2091">
        <v>133</v>
      </c>
      <c r="E488" s="2091">
        <v>335</v>
      </c>
      <c r="AB488" s="1771"/>
      <c r="AC488" s="2087"/>
      <c r="AD488" s="2087"/>
      <c r="AE488" s="1740"/>
      <c r="AF488" s="2087"/>
    </row>
    <row r="489" spans="1:32">
      <c r="A489" s="2090" t="s">
        <v>2130</v>
      </c>
      <c r="B489" s="2091">
        <v>211</v>
      </c>
      <c r="C489" s="2091">
        <v>212</v>
      </c>
      <c r="D489" s="2091">
        <v>181</v>
      </c>
      <c r="E489" s="2091">
        <v>193</v>
      </c>
      <c r="AB489" s="1771"/>
      <c r="AC489" s="2087"/>
      <c r="AD489" s="2087"/>
      <c r="AE489" s="1740"/>
      <c r="AF489" s="2087"/>
    </row>
    <row r="490" spans="1:32">
      <c r="A490" s="2090" t="s">
        <v>1377</v>
      </c>
      <c r="B490" s="2091">
        <v>170</v>
      </c>
      <c r="C490" s="2091" t="s">
        <v>86</v>
      </c>
      <c r="D490" s="2091">
        <v>36</v>
      </c>
      <c r="E490" s="2091">
        <v>55</v>
      </c>
      <c r="AB490" s="1771"/>
      <c r="AC490" s="2087"/>
      <c r="AD490" s="2087"/>
      <c r="AE490" s="1740"/>
      <c r="AF490" s="2087"/>
    </row>
    <row r="491" spans="1:32">
      <c r="A491" s="2090" t="s">
        <v>2131</v>
      </c>
      <c r="B491" s="2091">
        <v>71</v>
      </c>
      <c r="C491" s="2091" t="s">
        <v>86</v>
      </c>
      <c r="D491" s="2091">
        <v>52</v>
      </c>
      <c r="E491" s="2091">
        <v>51</v>
      </c>
      <c r="AB491" s="1771"/>
      <c r="AC491" s="2087"/>
      <c r="AD491" s="2087"/>
      <c r="AE491" s="1740"/>
      <c r="AF491" s="2087"/>
    </row>
    <row r="492" spans="1:32">
      <c r="A492" s="2090" t="s">
        <v>2132</v>
      </c>
      <c r="B492" s="2091" t="s">
        <v>86</v>
      </c>
      <c r="C492" s="2091" t="s">
        <v>86</v>
      </c>
      <c r="D492" s="2091">
        <v>123</v>
      </c>
      <c r="E492" s="2091" t="s">
        <v>86</v>
      </c>
      <c r="AB492" s="1771"/>
      <c r="AC492" s="2087"/>
      <c r="AD492" s="2087"/>
      <c r="AE492" s="1740"/>
      <c r="AF492" s="2087"/>
    </row>
    <row r="493" spans="1:32">
      <c r="A493" s="2090" t="s">
        <v>2133</v>
      </c>
      <c r="B493" s="2091">
        <v>5</v>
      </c>
      <c r="C493" s="2091">
        <v>12</v>
      </c>
      <c r="D493" s="2091">
        <v>30</v>
      </c>
      <c r="E493" s="2091">
        <v>12</v>
      </c>
      <c r="AB493" s="1771"/>
      <c r="AC493" s="2087"/>
      <c r="AD493" s="2087"/>
      <c r="AE493" s="1740"/>
      <c r="AF493" s="2087"/>
    </row>
    <row r="494" spans="1:32">
      <c r="A494" s="2090" t="s">
        <v>1371</v>
      </c>
      <c r="B494" s="2091">
        <v>69</v>
      </c>
      <c r="C494" s="2091" t="s">
        <v>86</v>
      </c>
      <c r="D494" s="2091">
        <v>45</v>
      </c>
      <c r="E494" s="2091">
        <v>52</v>
      </c>
      <c r="AB494" s="1771"/>
      <c r="AC494" s="2087"/>
      <c r="AD494" s="2087"/>
      <c r="AE494" s="1740"/>
      <c r="AF494" s="2087"/>
    </row>
    <row r="495" spans="1:32">
      <c r="A495" s="2092" t="s">
        <v>2134</v>
      </c>
      <c r="B495" s="2093">
        <v>105</v>
      </c>
      <c r="C495" s="2093">
        <v>16</v>
      </c>
      <c r="D495" s="2093" t="s">
        <v>86</v>
      </c>
      <c r="E495" s="2093" t="s">
        <v>86</v>
      </c>
      <c r="AB495" s="1771"/>
      <c r="AC495" s="2087"/>
      <c r="AD495" s="2087"/>
      <c r="AE495" s="1740"/>
      <c r="AF495" s="2087"/>
    </row>
    <row r="496" spans="1:32">
      <c r="A496" s="2094" t="s">
        <v>2135</v>
      </c>
      <c r="B496" s="2095"/>
      <c r="C496" s="2095"/>
      <c r="D496" s="2095"/>
      <c r="E496" s="2095"/>
      <c r="AB496" s="1771"/>
      <c r="AC496" s="2087"/>
      <c r="AD496" s="2087"/>
      <c r="AE496" s="1740"/>
      <c r="AF496" s="2087"/>
    </row>
    <row r="497" spans="1:32">
      <c r="A497" s="2096"/>
      <c r="B497" s="2097"/>
      <c r="C497" s="2098"/>
      <c r="D497" s="2098"/>
      <c r="E497" s="2098"/>
      <c r="AB497" s="2096"/>
      <c r="AC497" s="2097">
        <v>1967658.9103448601</v>
      </c>
      <c r="AD497" s="2098">
        <f>AC497/100000</f>
        <v>19.676589103448599</v>
      </c>
      <c r="AE497" s="2098"/>
      <c r="AF497" s="2098"/>
    </row>
    <row r="498" spans="1:32">
      <c r="A498" s="2099" t="s">
        <v>2136</v>
      </c>
      <c r="B498" s="1737"/>
      <c r="C498" s="1737"/>
      <c r="D498" s="1737"/>
      <c r="E498" s="1737"/>
      <c r="F498" s="2100"/>
    </row>
    <row r="499" spans="1:32" s="1815" customFormat="1">
      <c r="A499" s="1946" t="s">
        <v>2137</v>
      </c>
      <c r="B499" s="1853">
        <v>2007</v>
      </c>
      <c r="C499" s="1853">
        <v>2008</v>
      </c>
      <c r="D499" s="1535">
        <v>2009</v>
      </c>
      <c r="E499" s="1535">
        <v>2010</v>
      </c>
      <c r="G499" s="1802"/>
      <c r="H499" s="1802"/>
      <c r="I499" s="1802"/>
      <c r="J499" s="1802"/>
      <c r="K499" s="1802"/>
      <c r="L499" s="1802"/>
      <c r="M499" s="1802"/>
      <c r="N499" s="1802"/>
      <c r="O499" s="1802"/>
      <c r="P499" s="1802"/>
      <c r="Q499" s="1802"/>
      <c r="R499" s="1802"/>
      <c r="S499" s="1802"/>
      <c r="T499" s="1802"/>
      <c r="U499" s="1802"/>
      <c r="V499" s="1802"/>
      <c r="W499" s="1802"/>
      <c r="X499" s="1802"/>
      <c r="Y499" s="1802"/>
      <c r="Z499" s="1802"/>
      <c r="AA499" s="1802"/>
      <c r="AB499" s="1802"/>
      <c r="AC499" s="1802"/>
      <c r="AD499" s="1802"/>
      <c r="AE499" s="1802"/>
    </row>
    <row r="500" spans="1:32">
      <c r="A500" s="1879" t="s">
        <v>14</v>
      </c>
      <c r="B500" s="2101">
        <v>527</v>
      </c>
      <c r="C500" s="2081">
        <v>498</v>
      </c>
      <c r="D500" s="1703">
        <f>SUM(D501:D503)</f>
        <v>538</v>
      </c>
      <c r="E500" s="2044">
        <v>451</v>
      </c>
    </row>
    <row r="501" spans="1:32">
      <c r="A501" s="1912" t="s">
        <v>2138</v>
      </c>
      <c r="B501" s="1894">
        <v>427</v>
      </c>
      <c r="C501" s="2102">
        <v>422</v>
      </c>
      <c r="D501" s="1379">
        <v>430</v>
      </c>
      <c r="E501" s="1379">
        <v>350</v>
      </c>
    </row>
    <row r="502" spans="1:32">
      <c r="A502" s="1912" t="s">
        <v>2139</v>
      </c>
      <c r="B502" s="1894">
        <v>66</v>
      </c>
      <c r="C502" s="2102">
        <v>68</v>
      </c>
      <c r="D502" s="1379">
        <v>82</v>
      </c>
      <c r="E502" s="1379">
        <v>75</v>
      </c>
    </row>
    <row r="503" spans="1:32">
      <c r="A503" s="1932" t="s">
        <v>2140</v>
      </c>
      <c r="B503" s="1895">
        <v>34</v>
      </c>
      <c r="C503" s="1895">
        <v>8</v>
      </c>
      <c r="D503" s="2103">
        <v>26</v>
      </c>
      <c r="E503" s="2103">
        <v>26</v>
      </c>
      <c r="G503" s="1947"/>
    </row>
    <row r="504" spans="1:32">
      <c r="A504" s="2104" t="s">
        <v>2141</v>
      </c>
      <c r="B504" s="1737"/>
      <c r="C504" s="1737"/>
      <c r="D504" s="1737"/>
      <c r="E504" s="1737"/>
      <c r="F504" s="2100"/>
      <c r="G504" s="2105"/>
    </row>
    <row r="505" spans="1:32">
      <c r="A505" s="2106"/>
      <c r="B505" s="1737"/>
      <c r="C505" s="1737"/>
      <c r="D505" s="1737"/>
      <c r="E505" s="1737"/>
      <c r="F505" s="2100"/>
      <c r="G505" s="2107"/>
    </row>
    <row r="506" spans="1:32">
      <c r="A506" s="2108" t="s">
        <v>2142</v>
      </c>
      <c r="B506" s="1737"/>
      <c r="C506" s="1737"/>
      <c r="D506" s="1737"/>
      <c r="E506" s="1737"/>
    </row>
    <row r="507" spans="1:32">
      <c r="A507" s="1734"/>
      <c r="B507" s="1737"/>
      <c r="C507" s="1737"/>
      <c r="D507" s="1737"/>
      <c r="E507" s="1737"/>
    </row>
    <row r="508" spans="1:32">
      <c r="A508" s="1946" t="s">
        <v>82</v>
      </c>
      <c r="B508" s="1853">
        <v>2005</v>
      </c>
      <c r="C508" s="1853">
        <v>2008</v>
      </c>
      <c r="D508" s="1853">
        <v>2009</v>
      </c>
      <c r="E508" s="1853">
        <v>2010</v>
      </c>
    </row>
    <row r="509" spans="1:32">
      <c r="A509" s="2109" t="s">
        <v>2143</v>
      </c>
      <c r="B509" s="1894">
        <v>6</v>
      </c>
      <c r="C509" s="1894">
        <v>4</v>
      </c>
      <c r="D509" s="1894">
        <v>7</v>
      </c>
      <c r="E509" s="2110">
        <v>4</v>
      </c>
    </row>
    <row r="510" spans="1:32">
      <c r="A510" s="1912" t="s">
        <v>2144</v>
      </c>
      <c r="B510" s="1894" t="s">
        <v>86</v>
      </c>
      <c r="C510" s="1894">
        <v>9</v>
      </c>
      <c r="D510" s="1894">
        <v>7</v>
      </c>
      <c r="E510" s="1874">
        <v>11</v>
      </c>
    </row>
    <row r="511" spans="1:32">
      <c r="A511" s="1912" t="s">
        <v>2145</v>
      </c>
      <c r="B511" s="1894">
        <v>0</v>
      </c>
      <c r="C511" s="1894">
        <v>2</v>
      </c>
      <c r="D511" s="1894">
        <v>1</v>
      </c>
      <c r="E511" s="1874">
        <v>0</v>
      </c>
    </row>
    <row r="512" spans="1:32">
      <c r="A512" s="1912" t="s">
        <v>2146</v>
      </c>
      <c r="B512" s="1894">
        <v>53</v>
      </c>
      <c r="C512" s="1894">
        <v>68</v>
      </c>
      <c r="D512" s="1894">
        <v>75</v>
      </c>
      <c r="E512" s="1874">
        <v>66</v>
      </c>
    </row>
    <row r="513" spans="1:5">
      <c r="A513" s="1912" t="s">
        <v>2147</v>
      </c>
      <c r="B513" s="1894">
        <v>123</v>
      </c>
      <c r="C513" s="1894">
        <v>114</v>
      </c>
      <c r="D513" s="1894">
        <v>93</v>
      </c>
      <c r="E513" s="1874">
        <v>144</v>
      </c>
    </row>
    <row r="514" spans="1:5">
      <c r="A514" s="2109" t="s">
        <v>2148</v>
      </c>
      <c r="B514" s="1894">
        <v>41</v>
      </c>
      <c r="C514" s="1894">
        <v>48</v>
      </c>
      <c r="D514" s="1894">
        <v>44</v>
      </c>
      <c r="E514" s="2110">
        <v>58</v>
      </c>
    </row>
    <row r="515" spans="1:5">
      <c r="A515" s="1912" t="s">
        <v>2149</v>
      </c>
      <c r="B515" s="1894" t="s">
        <v>86</v>
      </c>
      <c r="C515" s="1894" t="s">
        <v>86</v>
      </c>
      <c r="D515" s="1894">
        <v>164</v>
      </c>
      <c r="E515" s="1874">
        <v>131</v>
      </c>
    </row>
    <row r="516" spans="1:5">
      <c r="A516" s="2109" t="s">
        <v>2150</v>
      </c>
      <c r="B516" s="1894" t="s">
        <v>86</v>
      </c>
      <c r="C516" s="1894" t="s">
        <v>86</v>
      </c>
      <c r="D516" s="1894" t="s">
        <v>86</v>
      </c>
      <c r="E516" s="1894" t="s">
        <v>86</v>
      </c>
    </row>
    <row r="517" spans="1:5">
      <c r="A517" s="2109" t="s">
        <v>2151</v>
      </c>
      <c r="B517" s="1894" t="s">
        <v>86</v>
      </c>
      <c r="C517" s="1894" t="s">
        <v>86</v>
      </c>
      <c r="D517" s="1894" t="s">
        <v>86</v>
      </c>
      <c r="E517" s="1894" t="s">
        <v>86</v>
      </c>
    </row>
    <row r="518" spans="1:5">
      <c r="A518" s="1912" t="s">
        <v>2152</v>
      </c>
      <c r="B518" s="1894" t="s">
        <v>86</v>
      </c>
      <c r="C518" s="1894" t="s">
        <v>86</v>
      </c>
      <c r="D518" s="1894" t="s">
        <v>86</v>
      </c>
      <c r="E518" s="1894" t="s">
        <v>86</v>
      </c>
    </row>
    <row r="519" spans="1:5">
      <c r="A519" s="1912" t="s">
        <v>2153</v>
      </c>
      <c r="B519" s="1894">
        <v>171</v>
      </c>
      <c r="C519" s="1894">
        <v>169</v>
      </c>
      <c r="D519" s="1894">
        <v>135</v>
      </c>
      <c r="E519" s="1874">
        <v>177</v>
      </c>
    </row>
    <row r="520" spans="1:5">
      <c r="A520" s="1932" t="s">
        <v>2154</v>
      </c>
      <c r="B520" s="1895" t="s">
        <v>86</v>
      </c>
      <c r="C520" s="1895" t="s">
        <v>86</v>
      </c>
      <c r="D520" s="2111">
        <v>24255</v>
      </c>
      <c r="E520" s="2111">
        <v>30055</v>
      </c>
    </row>
    <row r="521" spans="1:5">
      <c r="A521" s="2112" t="s">
        <v>2038</v>
      </c>
      <c r="B521" s="1737"/>
      <c r="C521" s="1737"/>
      <c r="D521" s="1737"/>
      <c r="E521" s="1737"/>
    </row>
    <row r="522" spans="1:5">
      <c r="A522" s="1734"/>
      <c r="B522" s="1737"/>
      <c r="C522" s="1737"/>
      <c r="D522" s="1737"/>
      <c r="E522" s="1737"/>
    </row>
    <row r="523" spans="1:5">
      <c r="A523" s="2113" t="s">
        <v>2155</v>
      </c>
      <c r="B523" s="2114"/>
      <c r="C523" s="2114"/>
      <c r="D523" s="2114"/>
      <c r="E523" s="1737"/>
    </row>
    <row r="524" spans="1:5">
      <c r="A524" s="2115"/>
      <c r="B524" s="2114"/>
      <c r="C524" s="2114"/>
      <c r="D524" s="2114"/>
      <c r="E524" s="1737"/>
    </row>
    <row r="525" spans="1:5">
      <c r="A525" s="1946" t="s">
        <v>82</v>
      </c>
      <c r="B525" s="2116">
        <v>2005</v>
      </c>
      <c r="C525" s="2116">
        <v>2008</v>
      </c>
      <c r="D525" s="2116">
        <v>2009</v>
      </c>
      <c r="E525" s="1946">
        <v>2010</v>
      </c>
    </row>
    <row r="526" spans="1:5">
      <c r="A526" s="2117" t="s">
        <v>2156</v>
      </c>
      <c r="B526" s="2118">
        <v>171</v>
      </c>
      <c r="C526" s="2118">
        <v>298</v>
      </c>
      <c r="D526" s="2118">
        <v>313</v>
      </c>
      <c r="E526" s="2119">
        <v>355</v>
      </c>
    </row>
    <row r="527" spans="1:5">
      <c r="A527" s="2120" t="s">
        <v>2157</v>
      </c>
      <c r="B527" s="2118">
        <v>0.31</v>
      </c>
      <c r="C527" s="2118">
        <v>0.23</v>
      </c>
      <c r="D527" s="2118">
        <v>0.24</v>
      </c>
      <c r="E527" s="2121">
        <v>0.19</v>
      </c>
    </row>
    <row r="528" spans="1:5">
      <c r="A528" s="2120" t="s">
        <v>2158</v>
      </c>
      <c r="B528" s="2118" t="s">
        <v>86</v>
      </c>
      <c r="C528" s="2118" t="s">
        <v>86</v>
      </c>
      <c r="D528" s="2118" t="s">
        <v>86</v>
      </c>
      <c r="E528" s="1762" t="s">
        <v>86</v>
      </c>
    </row>
    <row r="529" spans="1:5">
      <c r="A529" s="2120" t="s">
        <v>2159</v>
      </c>
      <c r="B529" s="2118">
        <v>1.27</v>
      </c>
      <c r="C529" s="2118">
        <v>0.79</v>
      </c>
      <c r="D529" s="2118">
        <v>0.68</v>
      </c>
      <c r="E529" s="2121">
        <v>0.76</v>
      </c>
    </row>
    <row r="530" spans="1:5">
      <c r="A530" s="2122" t="s">
        <v>2160</v>
      </c>
      <c r="B530" s="2123">
        <v>3.5</v>
      </c>
      <c r="C530" s="2123">
        <v>1.34</v>
      </c>
      <c r="D530" s="2123">
        <v>2.23</v>
      </c>
      <c r="E530" s="2124">
        <v>1.1299999999999999</v>
      </c>
    </row>
    <row r="531" spans="1:5">
      <c r="A531" s="2125" t="s">
        <v>2038</v>
      </c>
      <c r="B531" s="2114"/>
      <c r="C531" s="2114"/>
      <c r="D531" s="2114"/>
      <c r="E531" s="1737"/>
    </row>
    <row r="532" spans="1:5">
      <c r="A532" s="1734"/>
      <c r="B532" s="1737"/>
      <c r="C532" s="1737"/>
      <c r="D532" s="1737"/>
      <c r="E532" s="1737"/>
    </row>
    <row r="533" spans="1:5">
      <c r="A533" s="2126" t="s">
        <v>2161</v>
      </c>
      <c r="B533" s="1398"/>
      <c r="C533" s="1398"/>
      <c r="D533" s="1398"/>
      <c r="E533" s="1737"/>
    </row>
    <row r="534" spans="1:5">
      <c r="A534" s="1946" t="s">
        <v>82</v>
      </c>
      <c r="B534" s="1535">
        <v>2005</v>
      </c>
      <c r="C534" s="1535">
        <v>2008</v>
      </c>
      <c r="D534" s="1535">
        <v>2009</v>
      </c>
      <c r="E534" s="1853">
        <v>2010</v>
      </c>
    </row>
    <row r="535" spans="1:5">
      <c r="A535" s="2109" t="s">
        <v>2143</v>
      </c>
      <c r="B535" s="1379">
        <v>1</v>
      </c>
      <c r="C535" s="1379">
        <v>3</v>
      </c>
      <c r="D535" s="1379">
        <v>3</v>
      </c>
      <c r="E535" s="2110">
        <v>6</v>
      </c>
    </row>
    <row r="536" spans="1:5">
      <c r="A536" s="1912" t="s">
        <v>2144</v>
      </c>
      <c r="B536" s="1379">
        <v>0</v>
      </c>
      <c r="C536" s="1379">
        <v>0</v>
      </c>
      <c r="D536" s="1379">
        <v>0</v>
      </c>
      <c r="E536" s="1874">
        <v>0</v>
      </c>
    </row>
    <row r="537" spans="1:5">
      <c r="A537" s="1912" t="s">
        <v>2145</v>
      </c>
      <c r="B537" s="1379">
        <v>0</v>
      </c>
      <c r="C537" s="1379">
        <v>0</v>
      </c>
      <c r="D537" s="1379">
        <v>0</v>
      </c>
      <c r="E537" s="1874">
        <v>1</v>
      </c>
    </row>
    <row r="538" spans="1:5">
      <c r="A538" s="1912" t="s">
        <v>2146</v>
      </c>
      <c r="B538" s="1379">
        <v>9</v>
      </c>
      <c r="C538" s="1379">
        <v>27</v>
      </c>
      <c r="D538" s="1379">
        <v>19</v>
      </c>
      <c r="E538" s="2110">
        <v>22</v>
      </c>
    </row>
    <row r="539" spans="1:5">
      <c r="A539" s="1912" t="s">
        <v>2147</v>
      </c>
      <c r="B539" s="1379">
        <v>5</v>
      </c>
      <c r="C539" s="1379">
        <v>290</v>
      </c>
      <c r="D539" s="1379">
        <v>531</v>
      </c>
      <c r="E539" s="1874">
        <v>472</v>
      </c>
    </row>
    <row r="540" spans="1:5">
      <c r="A540" s="2109" t="s">
        <v>2148</v>
      </c>
      <c r="B540" s="1379">
        <v>0</v>
      </c>
      <c r="C540" s="1379">
        <v>3</v>
      </c>
      <c r="D540" s="1379">
        <v>4</v>
      </c>
      <c r="E540" s="1874">
        <v>1</v>
      </c>
    </row>
    <row r="541" spans="1:5">
      <c r="A541" s="1912" t="s">
        <v>2149</v>
      </c>
      <c r="B541" s="1379">
        <v>4</v>
      </c>
      <c r="C541" s="1379">
        <v>66</v>
      </c>
      <c r="D541" s="1379">
        <v>72</v>
      </c>
      <c r="E541" s="2110">
        <v>51</v>
      </c>
    </row>
    <row r="542" spans="1:5">
      <c r="A542" s="2109" t="s">
        <v>2150</v>
      </c>
      <c r="B542" s="1379">
        <v>0</v>
      </c>
      <c r="C542" s="1379">
        <v>0</v>
      </c>
      <c r="D542" s="1379">
        <v>3</v>
      </c>
      <c r="E542" s="1874">
        <v>0</v>
      </c>
    </row>
    <row r="543" spans="1:5">
      <c r="A543" s="2109" t="s">
        <v>2151</v>
      </c>
      <c r="B543" s="1379">
        <v>0</v>
      </c>
      <c r="C543" s="1379">
        <v>6</v>
      </c>
      <c r="D543" s="1379">
        <v>9</v>
      </c>
      <c r="E543" s="1874">
        <v>4</v>
      </c>
    </row>
    <row r="544" spans="1:5">
      <c r="A544" s="1912" t="s">
        <v>2152</v>
      </c>
      <c r="B544" s="1379">
        <v>0</v>
      </c>
      <c r="C544" s="1379">
        <v>0</v>
      </c>
      <c r="D544" s="1379">
        <v>0</v>
      </c>
      <c r="E544" s="2110">
        <v>0</v>
      </c>
    </row>
    <row r="545" spans="1:5">
      <c r="A545" s="1912" t="s">
        <v>2153</v>
      </c>
      <c r="B545" s="1379">
        <v>44</v>
      </c>
      <c r="C545" s="1379">
        <v>15</v>
      </c>
      <c r="D545" s="1379">
        <v>8</v>
      </c>
      <c r="E545" s="1874">
        <v>3</v>
      </c>
    </row>
    <row r="546" spans="1:5">
      <c r="A546" s="1487" t="s">
        <v>2154</v>
      </c>
      <c r="B546" s="2103">
        <v>43</v>
      </c>
      <c r="C546" s="2103">
        <v>948</v>
      </c>
      <c r="D546" s="1448">
        <v>1423</v>
      </c>
      <c r="E546" s="1871">
        <v>545</v>
      </c>
    </row>
    <row r="547" spans="1:5">
      <c r="A547" s="2127" t="s">
        <v>2064</v>
      </c>
      <c r="B547" s="1398"/>
      <c r="C547" s="1398"/>
      <c r="D547" s="1398"/>
      <c r="E547" s="1737"/>
    </row>
    <row r="548" spans="1:5">
      <c r="A548" s="1734"/>
      <c r="B548" s="1737"/>
      <c r="C548" s="1737"/>
      <c r="D548" s="1737"/>
      <c r="E548" s="1737"/>
    </row>
    <row r="549" spans="1:5" ht="15" customHeight="1">
      <c r="A549" s="2694" t="s">
        <v>2162</v>
      </c>
      <c r="B549" s="2694"/>
      <c r="C549" s="2694"/>
      <c r="D549" s="2694"/>
      <c r="E549" s="1737"/>
    </row>
    <row r="550" spans="1:5">
      <c r="A550" s="1946" t="s">
        <v>82</v>
      </c>
      <c r="B550" s="1853">
        <v>2005</v>
      </c>
      <c r="C550" s="1853">
        <v>2008</v>
      </c>
      <c r="D550" s="1853">
        <v>2009</v>
      </c>
      <c r="E550" s="1853">
        <v>2010</v>
      </c>
    </row>
    <row r="551" spans="1:5">
      <c r="A551" s="2117" t="s">
        <v>2156</v>
      </c>
      <c r="B551" s="2128">
        <v>9.8549790000000002</v>
      </c>
      <c r="C551" s="2129">
        <v>36.846744999999999</v>
      </c>
      <c r="D551" s="2128">
        <v>50.568640000000002</v>
      </c>
      <c r="E551" s="2128">
        <v>42.131225999999998</v>
      </c>
    </row>
    <row r="552" spans="1:5">
      <c r="A552" s="1912" t="s">
        <v>2157</v>
      </c>
      <c r="B552" s="2128">
        <v>0.91324395516215717</v>
      </c>
      <c r="C552" s="2130">
        <v>0.73276486159089493</v>
      </c>
      <c r="D552" s="2128">
        <v>0.37572693273934199</v>
      </c>
      <c r="E552" s="2128">
        <v>0.52217801589728252</v>
      </c>
    </row>
    <row r="553" spans="1:5">
      <c r="A553" s="1912" t="s">
        <v>2158</v>
      </c>
      <c r="B553" s="2128">
        <v>2.1</v>
      </c>
      <c r="C553" s="2130">
        <v>6.1</v>
      </c>
      <c r="D553" s="2128">
        <v>4.7</v>
      </c>
      <c r="E553" s="2128">
        <v>17.100000000000001</v>
      </c>
    </row>
    <row r="554" spans="1:5">
      <c r="A554" s="1932" t="s">
        <v>2163</v>
      </c>
      <c r="B554" s="2131">
        <v>0.1</v>
      </c>
      <c r="C554" s="2131">
        <v>8</v>
      </c>
      <c r="D554" s="2131">
        <v>10.6</v>
      </c>
      <c r="E554" s="2131">
        <v>11.3</v>
      </c>
    </row>
    <row r="555" spans="1:5" hidden="1">
      <c r="A555" s="1883" t="s">
        <v>2164</v>
      </c>
      <c r="B555" s="2132"/>
      <c r="C555" s="2132"/>
      <c r="D555" s="2133"/>
      <c r="E555" s="2133"/>
    </row>
    <row r="556" spans="1:5">
      <c r="A556" s="2134" t="s">
        <v>2064</v>
      </c>
      <c r="B556" s="1737"/>
      <c r="C556" s="1737"/>
      <c r="D556" s="1737"/>
      <c r="E556" s="1737"/>
    </row>
    <row r="557" spans="1:5">
      <c r="A557" s="2135" t="s">
        <v>2165</v>
      </c>
    </row>
  </sheetData>
  <protectedRanges>
    <protectedRange sqref="B357:E359 B347:D349 B392:C394 B385:D385" name="Range1"/>
    <protectedRange sqref="B401:C403 D7 B6:B8 D6:E6 D8:E8" name="Range1_1"/>
    <protectedRange sqref="C452:C458" name="Range1_2_1"/>
    <protectedRange sqref="D452:D458" name="Range1_2_1_1"/>
    <protectedRange sqref="E452:E458" name="Range1_2_1_2"/>
  </protectedRanges>
  <mergeCells count="14">
    <mergeCell ref="A192:C192"/>
    <mergeCell ref="A2:E2"/>
    <mergeCell ref="A4:A5"/>
    <mergeCell ref="B4:C4"/>
    <mergeCell ref="B11:C11"/>
    <mergeCell ref="A12:D12"/>
    <mergeCell ref="A482:E482"/>
    <mergeCell ref="A549:D549"/>
    <mergeCell ref="A283:C283"/>
    <mergeCell ref="A324:E324"/>
    <mergeCell ref="A363:C363"/>
    <mergeCell ref="A443:E443"/>
    <mergeCell ref="A446:E446"/>
    <mergeCell ref="A463:C463"/>
  </mergeCells>
  <pageMargins left="0.7" right="0.7" top="0.75" bottom="0.56999999999999995" header="0.3" footer="0.3"/>
  <pageSetup paperSize="9" scale="72" orientation="portrait" r:id="rId1"/>
  <headerFooter>
    <oddFooter>&amp;C&amp;P</oddFooter>
  </headerFooter>
  <rowBreaks count="12" manualBreakCount="12">
    <brk id="46" max="4" man="1"/>
    <brk id="97" max="4" man="1"/>
    <brk id="140" max="4" man="1"/>
    <brk id="180" max="4" man="1"/>
    <brk id="236" max="4" man="1"/>
    <brk id="271" max="4" man="1"/>
    <brk id="321" max="4" man="1"/>
    <brk id="379" max="4" man="1"/>
    <brk id="404" max="4" man="1"/>
    <brk id="443" max="4" man="1"/>
    <brk id="480" max="4" man="1"/>
    <brk id="532"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849"/>
  <sheetViews>
    <sheetView view="pageBreakPreview" topLeftCell="A39" zoomScaleSheetLayoutView="100" workbookViewId="0">
      <selection activeCell="C17" sqref="C17"/>
    </sheetView>
  </sheetViews>
  <sheetFormatPr defaultRowHeight="15"/>
  <cols>
    <col min="1" max="1" width="42.42578125" style="58" customWidth="1"/>
    <col min="2" max="2" width="12.42578125" style="58" customWidth="1"/>
    <col min="3" max="4" width="12.7109375" style="58" customWidth="1"/>
    <col min="5" max="6" width="10.85546875" style="58" customWidth="1"/>
    <col min="7" max="7" width="11" style="58" customWidth="1"/>
    <col min="8" max="256" width="9.140625" style="58"/>
    <col min="257" max="257" width="42.42578125" style="58" customWidth="1"/>
    <col min="258" max="258" width="12.42578125" style="58" customWidth="1"/>
    <col min="259" max="259" width="11.85546875" style="58" customWidth="1"/>
    <col min="260" max="260" width="12.7109375" style="58" customWidth="1"/>
    <col min="261" max="262" width="10.85546875" style="58" customWidth="1"/>
    <col min="263" max="263" width="11" style="58" customWidth="1"/>
    <col min="264" max="512" width="9.140625" style="58"/>
    <col min="513" max="513" width="42.42578125" style="58" customWidth="1"/>
    <col min="514" max="514" width="12.42578125" style="58" customWidth="1"/>
    <col min="515" max="515" width="11.85546875" style="58" customWidth="1"/>
    <col min="516" max="516" width="12.7109375" style="58" customWidth="1"/>
    <col min="517" max="518" width="10.85546875" style="58" customWidth="1"/>
    <col min="519" max="519" width="11" style="58" customWidth="1"/>
    <col min="520" max="768" width="9.140625" style="58"/>
    <col min="769" max="769" width="42.42578125" style="58" customWidth="1"/>
    <col min="770" max="770" width="12.42578125" style="58" customWidth="1"/>
    <col min="771" max="771" width="11.85546875" style="58" customWidth="1"/>
    <col min="772" max="772" width="12.7109375" style="58" customWidth="1"/>
    <col min="773" max="774" width="10.85546875" style="58" customWidth="1"/>
    <col min="775" max="775" width="11" style="58" customWidth="1"/>
    <col min="776" max="1024" width="9.140625" style="58"/>
    <col min="1025" max="1025" width="42.42578125" style="58" customWidth="1"/>
    <col min="1026" max="1026" width="12.42578125" style="58" customWidth="1"/>
    <col min="1027" max="1027" width="11.85546875" style="58" customWidth="1"/>
    <col min="1028" max="1028" width="12.7109375" style="58" customWidth="1"/>
    <col min="1029" max="1030" width="10.85546875" style="58" customWidth="1"/>
    <col min="1031" max="1031" width="11" style="58" customWidth="1"/>
    <col min="1032" max="1280" width="9.140625" style="58"/>
    <col min="1281" max="1281" width="42.42578125" style="58" customWidth="1"/>
    <col min="1282" max="1282" width="12.42578125" style="58" customWidth="1"/>
    <col min="1283" max="1283" width="11.85546875" style="58" customWidth="1"/>
    <col min="1284" max="1284" width="12.7109375" style="58" customWidth="1"/>
    <col min="1285" max="1286" width="10.85546875" style="58" customWidth="1"/>
    <col min="1287" max="1287" width="11" style="58" customWidth="1"/>
    <col min="1288" max="1536" width="9.140625" style="58"/>
    <col min="1537" max="1537" width="42.42578125" style="58" customWidth="1"/>
    <col min="1538" max="1538" width="12.42578125" style="58" customWidth="1"/>
    <col min="1539" max="1539" width="11.85546875" style="58" customWidth="1"/>
    <col min="1540" max="1540" width="12.7109375" style="58" customWidth="1"/>
    <col min="1541" max="1542" width="10.85546875" style="58" customWidth="1"/>
    <col min="1543" max="1543" width="11" style="58" customWidth="1"/>
    <col min="1544" max="1792" width="9.140625" style="58"/>
    <col min="1793" max="1793" width="42.42578125" style="58" customWidth="1"/>
    <col min="1794" max="1794" width="12.42578125" style="58" customWidth="1"/>
    <col min="1795" max="1795" width="11.85546875" style="58" customWidth="1"/>
    <col min="1796" max="1796" width="12.7109375" style="58" customWidth="1"/>
    <col min="1797" max="1798" width="10.85546875" style="58" customWidth="1"/>
    <col min="1799" max="1799" width="11" style="58" customWidth="1"/>
    <col min="1800" max="2048" width="9.140625" style="58"/>
    <col min="2049" max="2049" width="42.42578125" style="58" customWidth="1"/>
    <col min="2050" max="2050" width="12.42578125" style="58" customWidth="1"/>
    <col min="2051" max="2051" width="11.85546875" style="58" customWidth="1"/>
    <col min="2052" max="2052" width="12.7109375" style="58" customWidth="1"/>
    <col min="2053" max="2054" width="10.85546875" style="58" customWidth="1"/>
    <col min="2055" max="2055" width="11" style="58" customWidth="1"/>
    <col min="2056" max="2304" width="9.140625" style="58"/>
    <col min="2305" max="2305" width="42.42578125" style="58" customWidth="1"/>
    <col min="2306" max="2306" width="12.42578125" style="58" customWidth="1"/>
    <col min="2307" max="2307" width="11.85546875" style="58" customWidth="1"/>
    <col min="2308" max="2308" width="12.7109375" style="58" customWidth="1"/>
    <col min="2309" max="2310" width="10.85546875" style="58" customWidth="1"/>
    <col min="2311" max="2311" width="11" style="58" customWidth="1"/>
    <col min="2312" max="2560" width="9.140625" style="58"/>
    <col min="2561" max="2561" width="42.42578125" style="58" customWidth="1"/>
    <col min="2562" max="2562" width="12.42578125" style="58" customWidth="1"/>
    <col min="2563" max="2563" width="11.85546875" style="58" customWidth="1"/>
    <col min="2564" max="2564" width="12.7109375" style="58" customWidth="1"/>
    <col min="2565" max="2566" width="10.85546875" style="58" customWidth="1"/>
    <col min="2567" max="2567" width="11" style="58" customWidth="1"/>
    <col min="2568" max="2816" width="9.140625" style="58"/>
    <col min="2817" max="2817" width="42.42578125" style="58" customWidth="1"/>
    <col min="2818" max="2818" width="12.42578125" style="58" customWidth="1"/>
    <col min="2819" max="2819" width="11.85546875" style="58" customWidth="1"/>
    <col min="2820" max="2820" width="12.7109375" style="58" customWidth="1"/>
    <col min="2821" max="2822" width="10.85546875" style="58" customWidth="1"/>
    <col min="2823" max="2823" width="11" style="58" customWidth="1"/>
    <col min="2824" max="3072" width="9.140625" style="58"/>
    <col min="3073" max="3073" width="42.42578125" style="58" customWidth="1"/>
    <col min="3074" max="3074" width="12.42578125" style="58" customWidth="1"/>
    <col min="3075" max="3075" width="11.85546875" style="58" customWidth="1"/>
    <col min="3076" max="3076" width="12.7109375" style="58" customWidth="1"/>
    <col min="3077" max="3078" width="10.85546875" style="58" customWidth="1"/>
    <col min="3079" max="3079" width="11" style="58" customWidth="1"/>
    <col min="3080" max="3328" width="9.140625" style="58"/>
    <col min="3329" max="3329" width="42.42578125" style="58" customWidth="1"/>
    <col min="3330" max="3330" width="12.42578125" style="58" customWidth="1"/>
    <col min="3331" max="3331" width="11.85546875" style="58" customWidth="1"/>
    <col min="3332" max="3332" width="12.7109375" style="58" customWidth="1"/>
    <col min="3333" max="3334" width="10.85546875" style="58" customWidth="1"/>
    <col min="3335" max="3335" width="11" style="58" customWidth="1"/>
    <col min="3336" max="3584" width="9.140625" style="58"/>
    <col min="3585" max="3585" width="42.42578125" style="58" customWidth="1"/>
    <col min="3586" max="3586" width="12.42578125" style="58" customWidth="1"/>
    <col min="3587" max="3587" width="11.85546875" style="58" customWidth="1"/>
    <col min="3588" max="3588" width="12.7109375" style="58" customWidth="1"/>
    <col min="3589" max="3590" width="10.85546875" style="58" customWidth="1"/>
    <col min="3591" max="3591" width="11" style="58" customWidth="1"/>
    <col min="3592" max="3840" width="9.140625" style="58"/>
    <col min="3841" max="3841" width="42.42578125" style="58" customWidth="1"/>
    <col min="3842" max="3842" width="12.42578125" style="58" customWidth="1"/>
    <col min="3843" max="3843" width="11.85546875" style="58" customWidth="1"/>
    <col min="3844" max="3844" width="12.7109375" style="58" customWidth="1"/>
    <col min="3845" max="3846" width="10.85546875" style="58" customWidth="1"/>
    <col min="3847" max="3847" width="11" style="58" customWidth="1"/>
    <col min="3848" max="4096" width="9.140625" style="58"/>
    <col min="4097" max="4097" width="42.42578125" style="58" customWidth="1"/>
    <col min="4098" max="4098" width="12.42578125" style="58" customWidth="1"/>
    <col min="4099" max="4099" width="11.85546875" style="58" customWidth="1"/>
    <col min="4100" max="4100" width="12.7109375" style="58" customWidth="1"/>
    <col min="4101" max="4102" width="10.85546875" style="58" customWidth="1"/>
    <col min="4103" max="4103" width="11" style="58" customWidth="1"/>
    <col min="4104" max="4352" width="9.140625" style="58"/>
    <col min="4353" max="4353" width="42.42578125" style="58" customWidth="1"/>
    <col min="4354" max="4354" width="12.42578125" style="58" customWidth="1"/>
    <col min="4355" max="4355" width="11.85546875" style="58" customWidth="1"/>
    <col min="4356" max="4356" width="12.7109375" style="58" customWidth="1"/>
    <col min="4357" max="4358" width="10.85546875" style="58" customWidth="1"/>
    <col min="4359" max="4359" width="11" style="58" customWidth="1"/>
    <col min="4360" max="4608" width="9.140625" style="58"/>
    <col min="4609" max="4609" width="42.42578125" style="58" customWidth="1"/>
    <col min="4610" max="4610" width="12.42578125" style="58" customWidth="1"/>
    <col min="4611" max="4611" width="11.85546875" style="58" customWidth="1"/>
    <col min="4612" max="4612" width="12.7109375" style="58" customWidth="1"/>
    <col min="4613" max="4614" width="10.85546875" style="58" customWidth="1"/>
    <col min="4615" max="4615" width="11" style="58" customWidth="1"/>
    <col min="4616" max="4864" width="9.140625" style="58"/>
    <col min="4865" max="4865" width="42.42578125" style="58" customWidth="1"/>
    <col min="4866" max="4866" width="12.42578125" style="58" customWidth="1"/>
    <col min="4867" max="4867" width="11.85546875" style="58" customWidth="1"/>
    <col min="4868" max="4868" width="12.7109375" style="58" customWidth="1"/>
    <col min="4869" max="4870" width="10.85546875" style="58" customWidth="1"/>
    <col min="4871" max="4871" width="11" style="58" customWidth="1"/>
    <col min="4872" max="5120" width="9.140625" style="58"/>
    <col min="5121" max="5121" width="42.42578125" style="58" customWidth="1"/>
    <col min="5122" max="5122" width="12.42578125" style="58" customWidth="1"/>
    <col min="5123" max="5123" width="11.85546875" style="58" customWidth="1"/>
    <col min="5124" max="5124" width="12.7109375" style="58" customWidth="1"/>
    <col min="5125" max="5126" width="10.85546875" style="58" customWidth="1"/>
    <col min="5127" max="5127" width="11" style="58" customWidth="1"/>
    <col min="5128" max="5376" width="9.140625" style="58"/>
    <col min="5377" max="5377" width="42.42578125" style="58" customWidth="1"/>
    <col min="5378" max="5378" width="12.42578125" style="58" customWidth="1"/>
    <col min="5379" max="5379" width="11.85546875" style="58" customWidth="1"/>
    <col min="5380" max="5380" width="12.7109375" style="58" customWidth="1"/>
    <col min="5381" max="5382" width="10.85546875" style="58" customWidth="1"/>
    <col min="5383" max="5383" width="11" style="58" customWidth="1"/>
    <col min="5384" max="5632" width="9.140625" style="58"/>
    <col min="5633" max="5633" width="42.42578125" style="58" customWidth="1"/>
    <col min="5634" max="5634" width="12.42578125" style="58" customWidth="1"/>
    <col min="5635" max="5635" width="11.85546875" style="58" customWidth="1"/>
    <col min="5636" max="5636" width="12.7109375" style="58" customWidth="1"/>
    <col min="5637" max="5638" width="10.85546875" style="58" customWidth="1"/>
    <col min="5639" max="5639" width="11" style="58" customWidth="1"/>
    <col min="5640" max="5888" width="9.140625" style="58"/>
    <col min="5889" max="5889" width="42.42578125" style="58" customWidth="1"/>
    <col min="5890" max="5890" width="12.42578125" style="58" customWidth="1"/>
    <col min="5891" max="5891" width="11.85546875" style="58" customWidth="1"/>
    <col min="5892" max="5892" width="12.7109375" style="58" customWidth="1"/>
    <col min="5893" max="5894" width="10.85546875" style="58" customWidth="1"/>
    <col min="5895" max="5895" width="11" style="58" customWidth="1"/>
    <col min="5896" max="6144" width="9.140625" style="58"/>
    <col min="6145" max="6145" width="42.42578125" style="58" customWidth="1"/>
    <col min="6146" max="6146" width="12.42578125" style="58" customWidth="1"/>
    <col min="6147" max="6147" width="11.85546875" style="58" customWidth="1"/>
    <col min="6148" max="6148" width="12.7109375" style="58" customWidth="1"/>
    <col min="6149" max="6150" width="10.85546875" style="58" customWidth="1"/>
    <col min="6151" max="6151" width="11" style="58" customWidth="1"/>
    <col min="6152" max="6400" width="9.140625" style="58"/>
    <col min="6401" max="6401" width="42.42578125" style="58" customWidth="1"/>
    <col min="6402" max="6402" width="12.42578125" style="58" customWidth="1"/>
    <col min="6403" max="6403" width="11.85546875" style="58" customWidth="1"/>
    <col min="6404" max="6404" width="12.7109375" style="58" customWidth="1"/>
    <col min="6405" max="6406" width="10.85546875" style="58" customWidth="1"/>
    <col min="6407" max="6407" width="11" style="58" customWidth="1"/>
    <col min="6408" max="6656" width="9.140625" style="58"/>
    <col min="6657" max="6657" width="42.42578125" style="58" customWidth="1"/>
    <col min="6658" max="6658" width="12.42578125" style="58" customWidth="1"/>
    <col min="6659" max="6659" width="11.85546875" style="58" customWidth="1"/>
    <col min="6660" max="6660" width="12.7109375" style="58" customWidth="1"/>
    <col min="6661" max="6662" width="10.85546875" style="58" customWidth="1"/>
    <col min="6663" max="6663" width="11" style="58" customWidth="1"/>
    <col min="6664" max="6912" width="9.140625" style="58"/>
    <col min="6913" max="6913" width="42.42578125" style="58" customWidth="1"/>
    <col min="6914" max="6914" width="12.42578125" style="58" customWidth="1"/>
    <col min="6915" max="6915" width="11.85546875" style="58" customWidth="1"/>
    <col min="6916" max="6916" width="12.7109375" style="58" customWidth="1"/>
    <col min="6917" max="6918" width="10.85546875" style="58" customWidth="1"/>
    <col min="6919" max="6919" width="11" style="58" customWidth="1"/>
    <col min="6920" max="7168" width="9.140625" style="58"/>
    <col min="7169" max="7169" width="42.42578125" style="58" customWidth="1"/>
    <col min="7170" max="7170" width="12.42578125" style="58" customWidth="1"/>
    <col min="7171" max="7171" width="11.85546875" style="58" customWidth="1"/>
    <col min="7172" max="7172" width="12.7109375" style="58" customWidth="1"/>
    <col min="7173" max="7174" width="10.85546875" style="58" customWidth="1"/>
    <col min="7175" max="7175" width="11" style="58" customWidth="1"/>
    <col min="7176" max="7424" width="9.140625" style="58"/>
    <col min="7425" max="7425" width="42.42578125" style="58" customWidth="1"/>
    <col min="7426" max="7426" width="12.42578125" style="58" customWidth="1"/>
    <col min="7427" max="7427" width="11.85546875" style="58" customWidth="1"/>
    <col min="7428" max="7428" width="12.7109375" style="58" customWidth="1"/>
    <col min="7429" max="7430" width="10.85546875" style="58" customWidth="1"/>
    <col min="7431" max="7431" width="11" style="58" customWidth="1"/>
    <col min="7432" max="7680" width="9.140625" style="58"/>
    <col min="7681" max="7681" width="42.42578125" style="58" customWidth="1"/>
    <col min="7682" max="7682" width="12.42578125" style="58" customWidth="1"/>
    <col min="7683" max="7683" width="11.85546875" style="58" customWidth="1"/>
    <col min="7684" max="7684" width="12.7109375" style="58" customWidth="1"/>
    <col min="7685" max="7686" width="10.85546875" style="58" customWidth="1"/>
    <col min="7687" max="7687" width="11" style="58" customWidth="1"/>
    <col min="7688" max="7936" width="9.140625" style="58"/>
    <col min="7937" max="7937" width="42.42578125" style="58" customWidth="1"/>
    <col min="7938" max="7938" width="12.42578125" style="58" customWidth="1"/>
    <col min="7939" max="7939" width="11.85546875" style="58" customWidth="1"/>
    <col min="7940" max="7940" width="12.7109375" style="58" customWidth="1"/>
    <col min="7941" max="7942" width="10.85546875" style="58" customWidth="1"/>
    <col min="7943" max="7943" width="11" style="58" customWidth="1"/>
    <col min="7944" max="8192" width="9.140625" style="58"/>
    <col min="8193" max="8193" width="42.42578125" style="58" customWidth="1"/>
    <col min="8194" max="8194" width="12.42578125" style="58" customWidth="1"/>
    <col min="8195" max="8195" width="11.85546875" style="58" customWidth="1"/>
    <col min="8196" max="8196" width="12.7109375" style="58" customWidth="1"/>
    <col min="8197" max="8198" width="10.85546875" style="58" customWidth="1"/>
    <col min="8199" max="8199" width="11" style="58" customWidth="1"/>
    <col min="8200" max="8448" width="9.140625" style="58"/>
    <col min="8449" max="8449" width="42.42578125" style="58" customWidth="1"/>
    <col min="8450" max="8450" width="12.42578125" style="58" customWidth="1"/>
    <col min="8451" max="8451" width="11.85546875" style="58" customWidth="1"/>
    <col min="8452" max="8452" width="12.7109375" style="58" customWidth="1"/>
    <col min="8453" max="8454" width="10.85546875" style="58" customWidth="1"/>
    <col min="8455" max="8455" width="11" style="58" customWidth="1"/>
    <col min="8456" max="8704" width="9.140625" style="58"/>
    <col min="8705" max="8705" width="42.42578125" style="58" customWidth="1"/>
    <col min="8706" max="8706" width="12.42578125" style="58" customWidth="1"/>
    <col min="8707" max="8707" width="11.85546875" style="58" customWidth="1"/>
    <col min="8708" max="8708" width="12.7109375" style="58" customWidth="1"/>
    <col min="8709" max="8710" width="10.85546875" style="58" customWidth="1"/>
    <col min="8711" max="8711" width="11" style="58" customWidth="1"/>
    <col min="8712" max="8960" width="9.140625" style="58"/>
    <col min="8961" max="8961" width="42.42578125" style="58" customWidth="1"/>
    <col min="8962" max="8962" width="12.42578125" style="58" customWidth="1"/>
    <col min="8963" max="8963" width="11.85546875" style="58" customWidth="1"/>
    <col min="8964" max="8964" width="12.7109375" style="58" customWidth="1"/>
    <col min="8965" max="8966" width="10.85546875" style="58" customWidth="1"/>
    <col min="8967" max="8967" width="11" style="58" customWidth="1"/>
    <col min="8968" max="9216" width="9.140625" style="58"/>
    <col min="9217" max="9217" width="42.42578125" style="58" customWidth="1"/>
    <col min="9218" max="9218" width="12.42578125" style="58" customWidth="1"/>
    <col min="9219" max="9219" width="11.85546875" style="58" customWidth="1"/>
    <col min="9220" max="9220" width="12.7109375" style="58" customWidth="1"/>
    <col min="9221" max="9222" width="10.85546875" style="58" customWidth="1"/>
    <col min="9223" max="9223" width="11" style="58" customWidth="1"/>
    <col min="9224" max="9472" width="9.140625" style="58"/>
    <col min="9473" max="9473" width="42.42578125" style="58" customWidth="1"/>
    <col min="9474" max="9474" width="12.42578125" style="58" customWidth="1"/>
    <col min="9475" max="9475" width="11.85546875" style="58" customWidth="1"/>
    <col min="9476" max="9476" width="12.7109375" style="58" customWidth="1"/>
    <col min="9477" max="9478" width="10.85546875" style="58" customWidth="1"/>
    <col min="9479" max="9479" width="11" style="58" customWidth="1"/>
    <col min="9480" max="9728" width="9.140625" style="58"/>
    <col min="9729" max="9729" width="42.42578125" style="58" customWidth="1"/>
    <col min="9730" max="9730" width="12.42578125" style="58" customWidth="1"/>
    <col min="9731" max="9731" width="11.85546875" style="58" customWidth="1"/>
    <col min="9732" max="9732" width="12.7109375" style="58" customWidth="1"/>
    <col min="9733" max="9734" width="10.85546875" style="58" customWidth="1"/>
    <col min="9735" max="9735" width="11" style="58" customWidth="1"/>
    <col min="9736" max="9984" width="9.140625" style="58"/>
    <col min="9985" max="9985" width="42.42578125" style="58" customWidth="1"/>
    <col min="9986" max="9986" width="12.42578125" style="58" customWidth="1"/>
    <col min="9987" max="9987" width="11.85546875" style="58" customWidth="1"/>
    <col min="9988" max="9988" width="12.7109375" style="58" customWidth="1"/>
    <col min="9989" max="9990" width="10.85546875" style="58" customWidth="1"/>
    <col min="9991" max="9991" width="11" style="58" customWidth="1"/>
    <col min="9992" max="10240" width="9.140625" style="58"/>
    <col min="10241" max="10241" width="42.42578125" style="58" customWidth="1"/>
    <col min="10242" max="10242" width="12.42578125" style="58" customWidth="1"/>
    <col min="10243" max="10243" width="11.85546875" style="58" customWidth="1"/>
    <col min="10244" max="10244" width="12.7109375" style="58" customWidth="1"/>
    <col min="10245" max="10246" width="10.85546875" style="58" customWidth="1"/>
    <col min="10247" max="10247" width="11" style="58" customWidth="1"/>
    <col min="10248" max="10496" width="9.140625" style="58"/>
    <col min="10497" max="10497" width="42.42578125" style="58" customWidth="1"/>
    <col min="10498" max="10498" width="12.42578125" style="58" customWidth="1"/>
    <col min="10499" max="10499" width="11.85546875" style="58" customWidth="1"/>
    <col min="10500" max="10500" width="12.7109375" style="58" customWidth="1"/>
    <col min="10501" max="10502" width="10.85546875" style="58" customWidth="1"/>
    <col min="10503" max="10503" width="11" style="58" customWidth="1"/>
    <col min="10504" max="10752" width="9.140625" style="58"/>
    <col min="10753" max="10753" width="42.42578125" style="58" customWidth="1"/>
    <col min="10754" max="10754" width="12.42578125" style="58" customWidth="1"/>
    <col min="10755" max="10755" width="11.85546875" style="58" customWidth="1"/>
    <col min="10756" max="10756" width="12.7109375" style="58" customWidth="1"/>
    <col min="10757" max="10758" width="10.85546875" style="58" customWidth="1"/>
    <col min="10759" max="10759" width="11" style="58" customWidth="1"/>
    <col min="10760" max="11008" width="9.140625" style="58"/>
    <col min="11009" max="11009" width="42.42578125" style="58" customWidth="1"/>
    <col min="11010" max="11010" width="12.42578125" style="58" customWidth="1"/>
    <col min="11011" max="11011" width="11.85546875" style="58" customWidth="1"/>
    <col min="11012" max="11012" width="12.7109375" style="58" customWidth="1"/>
    <col min="11013" max="11014" width="10.85546875" style="58" customWidth="1"/>
    <col min="11015" max="11015" width="11" style="58" customWidth="1"/>
    <col min="11016" max="11264" width="9.140625" style="58"/>
    <col min="11265" max="11265" width="42.42578125" style="58" customWidth="1"/>
    <col min="11266" max="11266" width="12.42578125" style="58" customWidth="1"/>
    <col min="11267" max="11267" width="11.85546875" style="58" customWidth="1"/>
    <col min="11268" max="11268" width="12.7109375" style="58" customWidth="1"/>
    <col min="11269" max="11270" width="10.85546875" style="58" customWidth="1"/>
    <col min="11271" max="11271" width="11" style="58" customWidth="1"/>
    <col min="11272" max="11520" width="9.140625" style="58"/>
    <col min="11521" max="11521" width="42.42578125" style="58" customWidth="1"/>
    <col min="11522" max="11522" width="12.42578125" style="58" customWidth="1"/>
    <col min="11523" max="11523" width="11.85546875" style="58" customWidth="1"/>
    <col min="11524" max="11524" width="12.7109375" style="58" customWidth="1"/>
    <col min="11525" max="11526" width="10.85546875" style="58" customWidth="1"/>
    <col min="11527" max="11527" width="11" style="58" customWidth="1"/>
    <col min="11528" max="11776" width="9.140625" style="58"/>
    <col min="11777" max="11777" width="42.42578125" style="58" customWidth="1"/>
    <col min="11778" max="11778" width="12.42578125" style="58" customWidth="1"/>
    <col min="11779" max="11779" width="11.85546875" style="58" customWidth="1"/>
    <col min="11780" max="11780" width="12.7109375" style="58" customWidth="1"/>
    <col min="11781" max="11782" width="10.85546875" style="58" customWidth="1"/>
    <col min="11783" max="11783" width="11" style="58" customWidth="1"/>
    <col min="11784" max="12032" width="9.140625" style="58"/>
    <col min="12033" max="12033" width="42.42578125" style="58" customWidth="1"/>
    <col min="12034" max="12034" width="12.42578125" style="58" customWidth="1"/>
    <col min="12035" max="12035" width="11.85546875" style="58" customWidth="1"/>
    <col min="12036" max="12036" width="12.7109375" style="58" customWidth="1"/>
    <col min="12037" max="12038" width="10.85546875" style="58" customWidth="1"/>
    <col min="12039" max="12039" width="11" style="58" customWidth="1"/>
    <col min="12040" max="12288" width="9.140625" style="58"/>
    <col min="12289" max="12289" width="42.42578125" style="58" customWidth="1"/>
    <col min="12290" max="12290" width="12.42578125" style="58" customWidth="1"/>
    <col min="12291" max="12291" width="11.85546875" style="58" customWidth="1"/>
    <col min="12292" max="12292" width="12.7109375" style="58" customWidth="1"/>
    <col min="12293" max="12294" width="10.85546875" style="58" customWidth="1"/>
    <col min="12295" max="12295" width="11" style="58" customWidth="1"/>
    <col min="12296" max="12544" width="9.140625" style="58"/>
    <col min="12545" max="12545" width="42.42578125" style="58" customWidth="1"/>
    <col min="12546" max="12546" width="12.42578125" style="58" customWidth="1"/>
    <col min="12547" max="12547" width="11.85546875" style="58" customWidth="1"/>
    <col min="12548" max="12548" width="12.7109375" style="58" customWidth="1"/>
    <col min="12549" max="12550" width="10.85546875" style="58" customWidth="1"/>
    <col min="12551" max="12551" width="11" style="58" customWidth="1"/>
    <col min="12552" max="12800" width="9.140625" style="58"/>
    <col min="12801" max="12801" width="42.42578125" style="58" customWidth="1"/>
    <col min="12802" max="12802" width="12.42578125" style="58" customWidth="1"/>
    <col min="12803" max="12803" width="11.85546875" style="58" customWidth="1"/>
    <col min="12804" max="12804" width="12.7109375" style="58" customWidth="1"/>
    <col min="12805" max="12806" width="10.85546875" style="58" customWidth="1"/>
    <col min="12807" max="12807" width="11" style="58" customWidth="1"/>
    <col min="12808" max="13056" width="9.140625" style="58"/>
    <col min="13057" max="13057" width="42.42578125" style="58" customWidth="1"/>
    <col min="13058" max="13058" width="12.42578125" style="58" customWidth="1"/>
    <col min="13059" max="13059" width="11.85546875" style="58" customWidth="1"/>
    <col min="13060" max="13060" width="12.7109375" style="58" customWidth="1"/>
    <col min="13061" max="13062" width="10.85546875" style="58" customWidth="1"/>
    <col min="13063" max="13063" width="11" style="58" customWidth="1"/>
    <col min="13064" max="13312" width="9.140625" style="58"/>
    <col min="13313" max="13313" width="42.42578125" style="58" customWidth="1"/>
    <col min="13314" max="13314" width="12.42578125" style="58" customWidth="1"/>
    <col min="13315" max="13315" width="11.85546875" style="58" customWidth="1"/>
    <col min="13316" max="13316" width="12.7109375" style="58" customWidth="1"/>
    <col min="13317" max="13318" width="10.85546875" style="58" customWidth="1"/>
    <col min="13319" max="13319" width="11" style="58" customWidth="1"/>
    <col min="13320" max="13568" width="9.140625" style="58"/>
    <col min="13569" max="13569" width="42.42578125" style="58" customWidth="1"/>
    <col min="13570" max="13570" width="12.42578125" style="58" customWidth="1"/>
    <col min="13571" max="13571" width="11.85546875" style="58" customWidth="1"/>
    <col min="13572" max="13572" width="12.7109375" style="58" customWidth="1"/>
    <col min="13573" max="13574" width="10.85546875" style="58" customWidth="1"/>
    <col min="13575" max="13575" width="11" style="58" customWidth="1"/>
    <col min="13576" max="13824" width="9.140625" style="58"/>
    <col min="13825" max="13825" width="42.42578125" style="58" customWidth="1"/>
    <col min="13826" max="13826" width="12.42578125" style="58" customWidth="1"/>
    <col min="13827" max="13827" width="11.85546875" style="58" customWidth="1"/>
    <col min="13828" max="13828" width="12.7109375" style="58" customWidth="1"/>
    <col min="13829" max="13830" width="10.85546875" style="58" customWidth="1"/>
    <col min="13831" max="13831" width="11" style="58" customWidth="1"/>
    <col min="13832" max="14080" width="9.140625" style="58"/>
    <col min="14081" max="14081" width="42.42578125" style="58" customWidth="1"/>
    <col min="14082" max="14082" width="12.42578125" style="58" customWidth="1"/>
    <col min="14083" max="14083" width="11.85546875" style="58" customWidth="1"/>
    <col min="14084" max="14084" width="12.7109375" style="58" customWidth="1"/>
    <col min="14085" max="14086" width="10.85546875" style="58" customWidth="1"/>
    <col min="14087" max="14087" width="11" style="58" customWidth="1"/>
    <col min="14088" max="14336" width="9.140625" style="58"/>
    <col min="14337" max="14337" width="42.42578125" style="58" customWidth="1"/>
    <col min="14338" max="14338" width="12.42578125" style="58" customWidth="1"/>
    <col min="14339" max="14339" width="11.85546875" style="58" customWidth="1"/>
    <col min="14340" max="14340" width="12.7109375" style="58" customWidth="1"/>
    <col min="14341" max="14342" width="10.85546875" style="58" customWidth="1"/>
    <col min="14343" max="14343" width="11" style="58" customWidth="1"/>
    <col min="14344" max="14592" width="9.140625" style="58"/>
    <col min="14593" max="14593" width="42.42578125" style="58" customWidth="1"/>
    <col min="14594" max="14594" width="12.42578125" style="58" customWidth="1"/>
    <col min="14595" max="14595" width="11.85546875" style="58" customWidth="1"/>
    <col min="14596" max="14596" width="12.7109375" style="58" customWidth="1"/>
    <col min="14597" max="14598" width="10.85546875" style="58" customWidth="1"/>
    <col min="14599" max="14599" width="11" style="58" customWidth="1"/>
    <col min="14600" max="14848" width="9.140625" style="58"/>
    <col min="14849" max="14849" width="42.42578125" style="58" customWidth="1"/>
    <col min="14850" max="14850" width="12.42578125" style="58" customWidth="1"/>
    <col min="14851" max="14851" width="11.85546875" style="58" customWidth="1"/>
    <col min="14852" max="14852" width="12.7109375" style="58" customWidth="1"/>
    <col min="14853" max="14854" width="10.85546875" style="58" customWidth="1"/>
    <col min="14855" max="14855" width="11" style="58" customWidth="1"/>
    <col min="14856" max="15104" width="9.140625" style="58"/>
    <col min="15105" max="15105" width="42.42578125" style="58" customWidth="1"/>
    <col min="15106" max="15106" width="12.42578125" style="58" customWidth="1"/>
    <col min="15107" max="15107" width="11.85546875" style="58" customWidth="1"/>
    <col min="15108" max="15108" width="12.7109375" style="58" customWidth="1"/>
    <col min="15109" max="15110" width="10.85546875" style="58" customWidth="1"/>
    <col min="15111" max="15111" width="11" style="58" customWidth="1"/>
    <col min="15112" max="15360" width="9.140625" style="58"/>
    <col min="15361" max="15361" width="42.42578125" style="58" customWidth="1"/>
    <col min="15362" max="15362" width="12.42578125" style="58" customWidth="1"/>
    <col min="15363" max="15363" width="11.85546875" style="58" customWidth="1"/>
    <col min="15364" max="15364" width="12.7109375" style="58" customWidth="1"/>
    <col min="15365" max="15366" width="10.85546875" style="58" customWidth="1"/>
    <col min="15367" max="15367" width="11" style="58" customWidth="1"/>
    <col min="15368" max="15616" width="9.140625" style="58"/>
    <col min="15617" max="15617" width="42.42578125" style="58" customWidth="1"/>
    <col min="15618" max="15618" width="12.42578125" style="58" customWidth="1"/>
    <col min="15619" max="15619" width="11.85546875" style="58" customWidth="1"/>
    <col min="15620" max="15620" width="12.7109375" style="58" customWidth="1"/>
    <col min="15621" max="15622" width="10.85546875" style="58" customWidth="1"/>
    <col min="15623" max="15623" width="11" style="58" customWidth="1"/>
    <col min="15624" max="15872" width="9.140625" style="58"/>
    <col min="15873" max="15873" width="42.42578125" style="58" customWidth="1"/>
    <col min="15874" max="15874" width="12.42578125" style="58" customWidth="1"/>
    <col min="15875" max="15875" width="11.85546875" style="58" customWidth="1"/>
    <col min="15876" max="15876" width="12.7109375" style="58" customWidth="1"/>
    <col min="15877" max="15878" width="10.85546875" style="58" customWidth="1"/>
    <col min="15879" max="15879" width="11" style="58" customWidth="1"/>
    <col min="15880" max="16128" width="9.140625" style="58"/>
    <col min="16129" max="16129" width="42.42578125" style="58" customWidth="1"/>
    <col min="16130" max="16130" width="12.42578125" style="58" customWidth="1"/>
    <col min="16131" max="16131" width="11.85546875" style="58" customWidth="1"/>
    <col min="16132" max="16132" width="12.7109375" style="58" customWidth="1"/>
    <col min="16133" max="16134" width="10.85546875" style="58" customWidth="1"/>
    <col min="16135" max="16135" width="11" style="58" customWidth="1"/>
    <col min="16136" max="16384" width="9.140625" style="58"/>
  </cols>
  <sheetData>
    <row r="1" spans="1:5" ht="26.25" customHeight="1">
      <c r="A1" s="370" t="s">
        <v>653</v>
      </c>
    </row>
    <row r="3" spans="1:5" ht="190.5" customHeight="1">
      <c r="A3" s="2497" t="s">
        <v>939</v>
      </c>
      <c r="B3" s="2497"/>
      <c r="C3" s="2497"/>
      <c r="D3" s="2497"/>
      <c r="E3" s="2497"/>
    </row>
    <row r="4" spans="1:5">
      <c r="A4" s="696"/>
      <c r="B4" s="696"/>
      <c r="C4" s="696"/>
      <c r="D4" s="696"/>
      <c r="E4" s="696"/>
    </row>
    <row r="5" spans="1:5" ht="32.25" customHeight="1">
      <c r="A5" s="2489" t="s">
        <v>709</v>
      </c>
      <c r="B5" s="2489"/>
      <c r="C5" s="2489"/>
      <c r="D5" s="2489"/>
      <c r="E5" s="2489"/>
    </row>
    <row r="6" spans="1:5" ht="10.5" customHeight="1">
      <c r="A6" s="696"/>
      <c r="B6" s="696"/>
      <c r="C6" s="696"/>
      <c r="D6" s="696"/>
      <c r="E6" s="696"/>
    </row>
    <row r="7" spans="1:5" ht="65.25" customHeight="1">
      <c r="A7" s="2497" t="s">
        <v>913</v>
      </c>
      <c r="B7" s="2497"/>
      <c r="C7" s="2497"/>
      <c r="D7" s="2497"/>
      <c r="E7" s="2497"/>
    </row>
    <row r="8" spans="1:5" ht="9.75" customHeight="1">
      <c r="A8" s="696"/>
      <c r="B8" s="696"/>
      <c r="C8" s="696"/>
      <c r="D8" s="696"/>
      <c r="E8" s="696"/>
    </row>
    <row r="9" spans="1:5" ht="33.75" customHeight="1">
      <c r="A9" s="2489" t="s">
        <v>710</v>
      </c>
      <c r="B9" s="2489"/>
      <c r="C9" s="2489"/>
      <c r="D9" s="2489"/>
      <c r="E9" s="2489"/>
    </row>
    <row r="10" spans="1:5">
      <c r="A10" s="696"/>
      <c r="B10" s="696"/>
      <c r="C10" s="696"/>
      <c r="D10" s="696"/>
      <c r="E10" s="696"/>
    </row>
    <row r="11" spans="1:5" ht="36.75" customHeight="1">
      <c r="A11" s="2489" t="s">
        <v>785</v>
      </c>
      <c r="B11" s="2489"/>
      <c r="C11" s="2489"/>
      <c r="D11" s="2489"/>
      <c r="E11" s="2489"/>
    </row>
    <row r="12" spans="1:5">
      <c r="A12" s="696"/>
      <c r="B12" s="696"/>
      <c r="C12" s="696"/>
      <c r="D12" s="696"/>
      <c r="E12" s="696"/>
    </row>
    <row r="13" spans="1:5" ht="64.5" customHeight="1">
      <c r="A13" s="2489" t="s">
        <v>730</v>
      </c>
      <c r="B13" s="2489"/>
      <c r="C13" s="2489"/>
      <c r="D13" s="2489"/>
      <c r="E13" s="2489"/>
    </row>
    <row r="14" spans="1:5">
      <c r="A14" s="696"/>
      <c r="B14" s="696"/>
      <c r="C14" s="696"/>
      <c r="D14" s="696"/>
      <c r="E14" s="696"/>
    </row>
    <row r="15" spans="1:5" ht="39" customHeight="1">
      <c r="A15" s="2489" t="s">
        <v>731</v>
      </c>
      <c r="B15" s="2489"/>
      <c r="C15" s="2489"/>
      <c r="D15" s="2489"/>
      <c r="E15" s="2489"/>
    </row>
    <row r="16" spans="1:5" ht="21.75" customHeight="1">
      <c r="A16" s="697"/>
      <c r="B16" s="697"/>
      <c r="C16" s="697"/>
      <c r="D16" s="697"/>
      <c r="E16" s="697"/>
    </row>
    <row r="17" spans="1:11" ht="15" customHeight="1">
      <c r="A17" s="640" t="s">
        <v>877</v>
      </c>
      <c r="B17" s="698"/>
      <c r="C17" s="698"/>
      <c r="D17" s="698"/>
      <c r="E17" s="698"/>
    </row>
    <row r="18" spans="1:11" ht="15" customHeight="1">
      <c r="A18" s="640"/>
      <c r="B18" s="698"/>
      <c r="C18" s="698"/>
      <c r="D18" s="698"/>
      <c r="E18" s="698"/>
    </row>
    <row r="19" spans="1:11" ht="15" customHeight="1">
      <c r="A19" s="698"/>
      <c r="B19" s="698"/>
      <c r="C19" s="698"/>
      <c r="D19" s="698"/>
      <c r="G19" s="672"/>
      <c r="H19" s="672"/>
      <c r="I19" s="672"/>
      <c r="J19" s="672"/>
      <c r="K19" s="672"/>
    </row>
    <row r="20" spans="1:11" ht="15" customHeight="1">
      <c r="A20" s="698"/>
      <c r="B20" s="698"/>
      <c r="C20" s="698"/>
      <c r="D20" s="698"/>
      <c r="G20" s="672"/>
      <c r="H20" s="672">
        <v>2005</v>
      </c>
      <c r="I20" s="699">
        <v>6.2</v>
      </c>
      <c r="J20" s="672"/>
      <c r="K20" s="672"/>
    </row>
    <row r="21" spans="1:11" ht="15" customHeight="1">
      <c r="A21" s="698"/>
      <c r="B21" s="698"/>
      <c r="C21" s="698"/>
      <c r="D21" s="698"/>
      <c r="G21" s="672"/>
      <c r="H21" s="672">
        <v>2006</v>
      </c>
      <c r="I21" s="699">
        <v>8.3000000000000007</v>
      </c>
      <c r="J21" s="672"/>
      <c r="K21" s="672"/>
    </row>
    <row r="22" spans="1:11" ht="15" customHeight="1">
      <c r="A22" s="698"/>
      <c r="B22" s="698"/>
      <c r="C22" s="698"/>
      <c r="D22" s="698"/>
      <c r="G22" s="672"/>
      <c r="H22" s="672">
        <v>2007</v>
      </c>
      <c r="I22" s="699">
        <v>10.7</v>
      </c>
      <c r="J22" s="672"/>
      <c r="K22" s="672"/>
    </row>
    <row r="23" spans="1:11" ht="15" customHeight="1">
      <c r="A23" s="698"/>
      <c r="B23" s="698"/>
      <c r="C23" s="698"/>
      <c r="D23" s="698"/>
      <c r="G23" s="672"/>
      <c r="H23" s="672">
        <v>2008</v>
      </c>
      <c r="I23" s="699">
        <v>14.88</v>
      </c>
      <c r="J23" s="672"/>
      <c r="K23" s="672"/>
    </row>
    <row r="24" spans="1:11" ht="15" customHeight="1">
      <c r="A24" s="698"/>
      <c r="B24" s="698"/>
      <c r="C24" s="698"/>
      <c r="D24" s="698"/>
      <c r="G24" s="672"/>
      <c r="H24" s="672">
        <v>2009</v>
      </c>
      <c r="I24" s="699">
        <v>0.8</v>
      </c>
      <c r="J24" s="672"/>
      <c r="K24" s="672"/>
    </row>
    <row r="25" spans="1:11" ht="15" customHeight="1">
      <c r="A25" s="698"/>
      <c r="B25" s="698"/>
      <c r="C25" s="698"/>
      <c r="D25" s="698"/>
      <c r="E25" s="698"/>
      <c r="G25" s="672"/>
      <c r="H25" s="700">
        <v>2010</v>
      </c>
      <c r="I25" s="699">
        <v>3.0611235310251033</v>
      </c>
      <c r="J25" s="672"/>
      <c r="K25" s="672"/>
    </row>
    <row r="26" spans="1:11" ht="15" customHeight="1">
      <c r="A26" s="698"/>
      <c r="B26" s="698"/>
      <c r="C26" s="698"/>
      <c r="D26" s="698"/>
      <c r="E26" s="698"/>
      <c r="G26" s="672"/>
      <c r="H26" s="672"/>
      <c r="I26" s="672"/>
      <c r="J26" s="672"/>
      <c r="K26" s="672"/>
    </row>
    <row r="27" spans="1:11" ht="15" customHeight="1">
      <c r="A27" s="698"/>
      <c r="B27" s="698"/>
      <c r="C27" s="698"/>
      <c r="D27" s="698"/>
      <c r="E27" s="698"/>
      <c r="G27" s="672"/>
      <c r="H27" s="672"/>
      <c r="I27" s="672"/>
      <c r="J27" s="672"/>
      <c r="K27" s="672"/>
    </row>
    <row r="28" spans="1:11" ht="15" customHeight="1">
      <c r="A28" s="698"/>
      <c r="B28" s="698"/>
      <c r="C28" s="698"/>
      <c r="D28" s="698"/>
      <c r="E28" s="698"/>
    </row>
    <row r="29" spans="1:11" ht="15" customHeight="1">
      <c r="A29" s="698"/>
      <c r="B29" s="698"/>
      <c r="C29" s="698"/>
      <c r="D29" s="698"/>
      <c r="E29" s="698"/>
    </row>
    <row r="30" spans="1:11" ht="15" customHeight="1">
      <c r="A30" s="698"/>
      <c r="B30" s="698"/>
      <c r="C30" s="698"/>
      <c r="D30" s="698"/>
      <c r="E30" s="698"/>
    </row>
    <row r="31" spans="1:11" ht="15" customHeight="1">
      <c r="A31" s="698"/>
      <c r="B31" s="698"/>
      <c r="C31" s="698"/>
      <c r="D31" s="698"/>
      <c r="E31" s="698"/>
    </row>
    <row r="32" spans="1:11" ht="28.5" customHeight="1">
      <c r="A32" s="2455" t="s">
        <v>711</v>
      </c>
      <c r="B32" s="2455"/>
      <c r="C32" s="2455"/>
      <c r="D32" s="2455"/>
      <c r="E32" s="2455"/>
      <c r="F32" s="90"/>
      <c r="G32" s="90"/>
    </row>
    <row r="33" spans="1:5" ht="12.75" customHeight="1">
      <c r="A33" s="371" t="s">
        <v>158</v>
      </c>
      <c r="B33" s="372"/>
      <c r="C33" s="372"/>
      <c r="D33" s="372"/>
      <c r="E33" s="372"/>
    </row>
    <row r="34" spans="1:5" ht="25.5">
      <c r="A34" s="380" t="s">
        <v>654</v>
      </c>
      <c r="B34" s="651" t="s">
        <v>655</v>
      </c>
      <c r="C34" s="651" t="s">
        <v>656</v>
      </c>
      <c r="D34" s="651" t="s">
        <v>657</v>
      </c>
      <c r="E34" s="511"/>
    </row>
    <row r="35" spans="1:5">
      <c r="A35" s="373" t="s">
        <v>658</v>
      </c>
      <c r="B35" s="374">
        <v>16.100000000000001</v>
      </c>
      <c r="C35" s="95">
        <v>6.9466706977997319</v>
      </c>
      <c r="D35" s="512">
        <v>36.805378535770679</v>
      </c>
      <c r="E35" s="624"/>
    </row>
    <row r="36" spans="1:5">
      <c r="A36" s="373" t="s">
        <v>659</v>
      </c>
      <c r="B36" s="374">
        <v>0.3</v>
      </c>
      <c r="C36" s="95">
        <v>2.9349650669070968</v>
      </c>
      <c r="D36" s="512">
        <v>0.24086521393579782</v>
      </c>
      <c r="E36" s="624"/>
    </row>
    <row r="37" spans="1:5">
      <c r="A37" s="550" t="s">
        <v>660</v>
      </c>
      <c r="B37" s="374">
        <v>9.8000000000000007</v>
      </c>
      <c r="C37" s="95">
        <v>-8.2816534667865938</v>
      </c>
      <c r="D37" s="512">
        <v>-27.950543762862711</v>
      </c>
      <c r="E37" s="624"/>
    </row>
    <row r="38" spans="1:5">
      <c r="A38" s="373" t="s">
        <v>661</v>
      </c>
      <c r="B38" s="374">
        <v>37.9</v>
      </c>
      <c r="C38" s="95">
        <v>4.3883642984431646</v>
      </c>
      <c r="D38" s="512">
        <v>55.361915694474625</v>
      </c>
      <c r="E38" s="624"/>
    </row>
    <row r="39" spans="1:5" ht="32.25" customHeight="1">
      <c r="A39" s="373" t="s">
        <v>662</v>
      </c>
      <c r="B39" s="374">
        <v>4.8</v>
      </c>
      <c r="C39" s="95">
        <v>3.7501083064198895</v>
      </c>
      <c r="D39" s="512">
        <v>5.7498139674444051</v>
      </c>
      <c r="E39" s="624"/>
    </row>
    <row r="40" spans="1:5">
      <c r="A40" s="373" t="s">
        <v>378</v>
      </c>
      <c r="B40" s="374">
        <v>0.8</v>
      </c>
      <c r="C40" s="95">
        <v>0.76123291083736433</v>
      </c>
      <c r="D40" s="512">
        <v>0.20456504261925357</v>
      </c>
      <c r="E40" s="624"/>
    </row>
    <row r="41" spans="1:5">
      <c r="A41" s="550" t="s">
        <v>663</v>
      </c>
      <c r="B41" s="374">
        <v>9.6999999999999993</v>
      </c>
      <c r="C41" s="95">
        <v>6.4785658559374184</v>
      </c>
      <c r="D41" s="512">
        <v>19.188214233300428</v>
      </c>
      <c r="E41" s="624"/>
    </row>
    <row r="42" spans="1:5">
      <c r="A42" s="373" t="s">
        <v>664</v>
      </c>
      <c r="B42" s="374">
        <v>7.7</v>
      </c>
      <c r="C42" s="95">
        <v>-3.8313872854219255</v>
      </c>
      <c r="D42" s="512">
        <v>-8.3292891526296007</v>
      </c>
      <c r="E42" s="624"/>
    </row>
    <row r="43" spans="1:5">
      <c r="A43" s="373" t="s">
        <v>665</v>
      </c>
      <c r="B43" s="374">
        <v>2.4</v>
      </c>
      <c r="C43" s="95">
        <v>1.3016127194922689</v>
      </c>
      <c r="D43" s="512">
        <v>0.94075656627059145</v>
      </c>
      <c r="E43" s="624"/>
    </row>
    <row r="44" spans="1:5">
      <c r="A44" s="373" t="s">
        <v>377</v>
      </c>
      <c r="B44" s="374">
        <v>2.6</v>
      </c>
      <c r="C44" s="95">
        <v>14.161537472591419</v>
      </c>
      <c r="D44" s="512">
        <v>13.714285622896069</v>
      </c>
      <c r="E44" s="624"/>
    </row>
    <row r="45" spans="1:5">
      <c r="A45" s="550" t="s">
        <v>666</v>
      </c>
      <c r="B45" s="374">
        <v>3.4</v>
      </c>
      <c r="C45" s="95">
        <v>1.2864254311749477</v>
      </c>
      <c r="D45" s="512">
        <v>1.5151901556249043</v>
      </c>
      <c r="E45" s="624"/>
    </row>
    <row r="46" spans="1:5">
      <c r="A46" s="375" t="s">
        <v>667</v>
      </c>
      <c r="B46" s="376">
        <v>4.5999999999999996</v>
      </c>
      <c r="C46" s="98">
        <v>1.7172894149097857</v>
      </c>
      <c r="D46" s="513">
        <v>2.558847883155734</v>
      </c>
      <c r="E46" s="624"/>
    </row>
    <row r="47" spans="1:5">
      <c r="A47" s="2488" t="s">
        <v>725</v>
      </c>
      <c r="B47" s="2488"/>
      <c r="C47" s="2488"/>
      <c r="D47" s="2488"/>
      <c r="E47" s="2490"/>
    </row>
    <row r="48" spans="1:5">
      <c r="A48" s="650"/>
      <c r="B48" s="650"/>
      <c r="C48" s="650"/>
      <c r="D48" s="650"/>
      <c r="E48" s="650"/>
    </row>
    <row r="49" spans="1:5" ht="34.5" customHeight="1">
      <c r="A49" s="2487" t="s">
        <v>878</v>
      </c>
      <c r="B49" s="2487"/>
      <c r="C49" s="2487"/>
      <c r="D49" s="2487"/>
      <c r="E49" s="2487"/>
    </row>
    <row r="51" spans="1:5">
      <c r="A51" s="650"/>
      <c r="B51" s="650"/>
      <c r="C51" s="650"/>
      <c r="D51" s="650"/>
      <c r="E51" s="650"/>
    </row>
    <row r="52" spans="1:5">
      <c r="A52" s="650"/>
      <c r="B52" s="650"/>
      <c r="C52" s="650"/>
      <c r="D52" s="650"/>
      <c r="E52" s="650"/>
    </row>
    <row r="53" spans="1:5">
      <c r="A53" s="650"/>
      <c r="B53" s="650"/>
      <c r="C53" s="650"/>
      <c r="D53" s="650"/>
      <c r="E53" s="650"/>
    </row>
    <row r="54" spans="1:5">
      <c r="A54" s="650"/>
      <c r="B54" s="650"/>
      <c r="C54" s="650"/>
      <c r="D54" s="650"/>
      <c r="E54" s="650"/>
    </row>
    <row r="55" spans="1:5">
      <c r="A55" s="650"/>
      <c r="B55" s="650"/>
      <c r="C55" s="650"/>
      <c r="D55" s="650"/>
      <c r="E55" s="650"/>
    </row>
    <row r="56" spans="1:5">
      <c r="A56" s="650"/>
      <c r="B56" s="650"/>
      <c r="C56" s="650"/>
      <c r="D56" s="650"/>
      <c r="E56" s="650"/>
    </row>
    <row r="57" spans="1:5">
      <c r="A57" s="650"/>
      <c r="B57" s="650"/>
      <c r="C57" s="650"/>
      <c r="D57" s="650"/>
      <c r="E57" s="650"/>
    </row>
    <row r="58" spans="1:5">
      <c r="A58" s="650"/>
      <c r="B58" s="650"/>
      <c r="C58" s="650"/>
      <c r="D58" s="650"/>
      <c r="E58" s="650"/>
    </row>
    <row r="59" spans="1:5">
      <c r="A59" s="650"/>
      <c r="B59" s="650"/>
      <c r="C59" s="650"/>
      <c r="D59" s="650"/>
      <c r="E59" s="650"/>
    </row>
    <row r="60" spans="1:5">
      <c r="A60" s="650"/>
      <c r="B60" s="650"/>
      <c r="C60" s="650"/>
      <c r="D60" s="650"/>
      <c r="E60" s="650"/>
    </row>
    <row r="61" spans="1:5">
      <c r="A61" s="650"/>
      <c r="B61" s="650"/>
      <c r="C61" s="650"/>
      <c r="D61" s="650"/>
      <c r="E61" s="650"/>
    </row>
    <row r="62" spans="1:5">
      <c r="A62" s="650"/>
      <c r="B62" s="650"/>
      <c r="C62" s="650"/>
      <c r="D62" s="650"/>
      <c r="E62" s="650"/>
    </row>
    <row r="63" spans="1:5">
      <c r="A63" s="650"/>
      <c r="B63" s="650"/>
      <c r="C63" s="650"/>
      <c r="D63" s="650"/>
      <c r="E63" s="650"/>
    </row>
    <row r="64" spans="1:5">
      <c r="A64" s="650"/>
      <c r="B64" s="650"/>
      <c r="C64" s="650"/>
      <c r="D64" s="650"/>
      <c r="E64" s="650"/>
    </row>
    <row r="65" spans="1:5">
      <c r="A65" s="650"/>
      <c r="B65" s="650"/>
      <c r="C65" s="650"/>
      <c r="D65" s="650"/>
      <c r="E65" s="650"/>
    </row>
    <row r="66" spans="1:5" ht="31.5" customHeight="1">
      <c r="A66" s="646" t="s">
        <v>668</v>
      </c>
      <c r="B66" s="377"/>
      <c r="C66" s="377"/>
      <c r="D66" s="377"/>
      <c r="E66" s="377"/>
    </row>
    <row r="67" spans="1:5" ht="13.5" customHeight="1">
      <c r="A67" s="378" t="s">
        <v>669</v>
      </c>
      <c r="B67" s="379"/>
      <c r="C67" s="379"/>
      <c r="D67" s="377"/>
      <c r="E67" s="377"/>
    </row>
    <row r="68" spans="1:5" ht="16.5" customHeight="1">
      <c r="A68" s="2491" t="s">
        <v>670</v>
      </c>
      <c r="B68" s="2493" t="s">
        <v>655</v>
      </c>
      <c r="C68" s="2495" t="s">
        <v>671</v>
      </c>
      <c r="D68" s="2495"/>
    </row>
    <row r="69" spans="1:5">
      <c r="A69" s="2492"/>
      <c r="B69" s="2494"/>
      <c r="C69" s="380">
        <v>2009</v>
      </c>
      <c r="D69" s="380">
        <v>2010</v>
      </c>
    </row>
    <row r="70" spans="1:5">
      <c r="A70" s="381" t="s">
        <v>672</v>
      </c>
      <c r="B70" s="175">
        <v>16.100000000000001</v>
      </c>
      <c r="C70" s="81">
        <v>-3.2</v>
      </c>
      <c r="D70" s="81">
        <v>6.9466706977997319</v>
      </c>
    </row>
    <row r="71" spans="1:5">
      <c r="A71" s="373" t="s">
        <v>659</v>
      </c>
      <c r="B71" s="175">
        <v>0.3</v>
      </c>
      <c r="C71" s="81">
        <v>13.5</v>
      </c>
      <c r="D71" s="81">
        <v>2.9349650669070968</v>
      </c>
    </row>
    <row r="72" spans="1:5">
      <c r="A72" s="381" t="s">
        <v>660</v>
      </c>
      <c r="B72" s="175">
        <v>9.8000000000000007</v>
      </c>
      <c r="C72" s="81">
        <v>-5.5</v>
      </c>
      <c r="D72" s="81">
        <v>-8.2816534667865938</v>
      </c>
    </row>
    <row r="73" spans="1:5">
      <c r="A73" s="382" t="s">
        <v>673</v>
      </c>
      <c r="B73" s="175">
        <v>37.9</v>
      </c>
      <c r="C73" s="81">
        <v>4.7</v>
      </c>
      <c r="D73" s="81">
        <v>4.3883642984431646</v>
      </c>
    </row>
    <row r="74" spans="1:5" ht="30" customHeight="1">
      <c r="A74" s="373" t="s">
        <v>674</v>
      </c>
      <c r="B74" s="175">
        <v>4.8</v>
      </c>
      <c r="C74" s="81">
        <v>-2.7</v>
      </c>
      <c r="D74" s="81">
        <v>3.7501083064198895</v>
      </c>
    </row>
    <row r="75" spans="1:5">
      <c r="A75" s="381" t="s">
        <v>378</v>
      </c>
      <c r="B75" s="175">
        <v>0.8</v>
      </c>
      <c r="C75" s="81">
        <v>1.8</v>
      </c>
      <c r="D75" s="81">
        <v>0.76123291083736433</v>
      </c>
    </row>
    <row r="76" spans="1:5">
      <c r="A76" s="381" t="s">
        <v>368</v>
      </c>
      <c r="B76" s="175">
        <v>9.6999999999999993</v>
      </c>
      <c r="C76" s="81">
        <v>1.1000000000000001</v>
      </c>
      <c r="D76" s="81">
        <v>6.4785658559374184</v>
      </c>
    </row>
    <row r="77" spans="1:5">
      <c r="A77" s="381" t="s">
        <v>664</v>
      </c>
      <c r="B77" s="175">
        <v>7.7</v>
      </c>
      <c r="C77" s="81">
        <v>0</v>
      </c>
      <c r="D77" s="81">
        <v>-3.8313872854219255</v>
      </c>
    </row>
    <row r="78" spans="1:5">
      <c r="A78" s="381" t="s">
        <v>665</v>
      </c>
      <c r="B78" s="175">
        <v>2.4</v>
      </c>
      <c r="C78" s="81">
        <v>-5.5</v>
      </c>
      <c r="D78" s="81">
        <v>1.3016127194922689</v>
      </c>
    </row>
    <row r="79" spans="1:5">
      <c r="A79" s="381" t="s">
        <v>377</v>
      </c>
      <c r="B79" s="175">
        <v>2.6</v>
      </c>
      <c r="C79" s="81">
        <v>11.3</v>
      </c>
      <c r="D79" s="81">
        <v>14.161537472591419</v>
      </c>
    </row>
    <row r="80" spans="1:5">
      <c r="A80" s="381" t="s">
        <v>675</v>
      </c>
      <c r="B80" s="175">
        <v>3.4</v>
      </c>
      <c r="C80" s="81">
        <v>-0.1</v>
      </c>
      <c r="D80" s="81">
        <v>1.2864254311749477</v>
      </c>
    </row>
    <row r="81" spans="1:9">
      <c r="A81" s="383" t="s">
        <v>667</v>
      </c>
      <c r="B81" s="177">
        <v>4.5999999999999996</v>
      </c>
      <c r="C81" s="84">
        <v>-0.1</v>
      </c>
      <c r="D81" s="84">
        <v>1.7172894149097857</v>
      </c>
      <c r="E81" s="624"/>
    </row>
    <row r="82" spans="1:9">
      <c r="A82" s="2488" t="s">
        <v>725</v>
      </c>
      <c r="B82" s="2488"/>
      <c r="C82" s="2488"/>
      <c r="D82" s="2488"/>
      <c r="E82" s="2490"/>
    </row>
    <row r="84" spans="1:9">
      <c r="A84" s="2487" t="s">
        <v>879</v>
      </c>
      <c r="B84" s="2487"/>
      <c r="C84" s="2487"/>
      <c r="D84" s="2487"/>
      <c r="E84" s="2487"/>
    </row>
    <row r="85" spans="1:9">
      <c r="A85" s="649"/>
      <c r="B85" s="649"/>
      <c r="C85" s="649"/>
      <c r="D85" s="649"/>
      <c r="E85" s="649"/>
    </row>
    <row r="86" spans="1:9">
      <c r="A86" s="649"/>
      <c r="B86" s="649"/>
      <c r="C86" s="649"/>
      <c r="D86" s="649"/>
      <c r="E86" s="649"/>
      <c r="G86" s="672" t="s">
        <v>676</v>
      </c>
      <c r="H86" s="701">
        <v>1.3655578164448059</v>
      </c>
      <c r="I86" s="669"/>
    </row>
    <row r="87" spans="1:9">
      <c r="A87" s="649"/>
      <c r="B87" s="649"/>
      <c r="C87" s="649"/>
      <c r="D87" s="649"/>
      <c r="E87" s="649"/>
      <c r="G87" s="672" t="s">
        <v>677</v>
      </c>
      <c r="H87" s="701">
        <v>1.9033734558415745</v>
      </c>
      <c r="I87" s="669"/>
    </row>
    <row r="88" spans="1:9">
      <c r="A88" s="649"/>
      <c r="B88" s="649"/>
      <c r="C88" s="649"/>
      <c r="D88" s="649"/>
      <c r="E88" s="649"/>
      <c r="G88" s="672" t="s">
        <v>678</v>
      </c>
      <c r="H88" s="701">
        <v>2.7539758995925894</v>
      </c>
      <c r="I88" s="669"/>
    </row>
    <row r="89" spans="1:9">
      <c r="A89" s="649"/>
      <c r="B89" s="649"/>
      <c r="C89" s="649"/>
      <c r="D89" s="649"/>
      <c r="E89" s="649"/>
      <c r="G89" s="672" t="s">
        <v>679</v>
      </c>
      <c r="H89" s="701">
        <v>2.6021905798449154</v>
      </c>
      <c r="I89" s="669"/>
    </row>
    <row r="90" spans="1:9">
      <c r="A90" s="649"/>
      <c r="B90" s="649"/>
      <c r="C90" s="649"/>
      <c r="D90" s="649"/>
      <c r="E90" s="649"/>
      <c r="G90" s="672" t="s">
        <v>585</v>
      </c>
      <c r="H90" s="701">
        <v>3.024804555766238</v>
      </c>
      <c r="I90" s="669"/>
    </row>
    <row r="91" spans="1:9">
      <c r="A91" s="649"/>
      <c r="B91" s="649"/>
      <c r="C91" s="649"/>
      <c r="D91" s="649"/>
      <c r="E91" s="649"/>
      <c r="G91" s="672" t="s">
        <v>680</v>
      </c>
      <c r="H91" s="701">
        <v>3.3787972239625645</v>
      </c>
      <c r="I91" s="669"/>
    </row>
    <row r="92" spans="1:9">
      <c r="A92" s="649"/>
      <c r="B92" s="649"/>
      <c r="C92" s="649"/>
      <c r="D92" s="649"/>
      <c r="E92" s="649"/>
      <c r="G92" s="672" t="s">
        <v>681</v>
      </c>
      <c r="H92" s="701">
        <v>2.7495095159790282</v>
      </c>
      <c r="I92" s="669"/>
    </row>
    <row r="93" spans="1:9">
      <c r="A93" s="649"/>
      <c r="B93" s="649"/>
      <c r="C93" s="649"/>
      <c r="D93" s="649"/>
      <c r="E93" s="649"/>
      <c r="G93" s="672" t="s">
        <v>682</v>
      </c>
      <c r="H93" s="701">
        <v>3.5920244492844802</v>
      </c>
      <c r="I93" s="669"/>
    </row>
    <row r="94" spans="1:9">
      <c r="A94" s="649"/>
      <c r="B94" s="649"/>
      <c r="C94" s="649"/>
      <c r="D94" s="649"/>
      <c r="E94" s="649"/>
      <c r="G94" s="672" t="s">
        <v>683</v>
      </c>
      <c r="H94" s="701">
        <v>3.8051836535022403</v>
      </c>
      <c r="I94" s="669"/>
    </row>
    <row r="95" spans="1:9">
      <c r="A95" s="649"/>
      <c r="B95" s="649"/>
      <c r="C95" s="649"/>
      <c r="D95" s="649"/>
      <c r="E95" s="649"/>
      <c r="G95" s="672" t="s">
        <v>684</v>
      </c>
      <c r="H95" s="701">
        <v>4.1100000000000003</v>
      </c>
      <c r="I95" s="669"/>
    </row>
    <row r="96" spans="1:9">
      <c r="A96" s="649"/>
      <c r="B96" s="649"/>
      <c r="C96" s="649"/>
      <c r="D96" s="649"/>
      <c r="E96" s="649"/>
      <c r="G96" s="672" t="s">
        <v>685</v>
      </c>
      <c r="H96" s="701">
        <v>4.13</v>
      </c>
      <c r="I96" s="669"/>
    </row>
    <row r="97" spans="1:9">
      <c r="A97" s="649"/>
      <c r="B97" s="649"/>
      <c r="C97" s="649"/>
      <c r="D97" s="649"/>
      <c r="E97" s="649"/>
      <c r="G97" s="672" t="s">
        <v>686</v>
      </c>
      <c r="H97" s="701">
        <v>3.2820480080880401</v>
      </c>
      <c r="I97" s="669"/>
    </row>
    <row r="98" spans="1:9">
      <c r="A98" s="649"/>
      <c r="B98" s="649"/>
      <c r="C98" s="649"/>
      <c r="D98" s="649"/>
      <c r="E98" s="649"/>
      <c r="H98" s="314"/>
      <c r="I98" s="669"/>
    </row>
    <row r="99" spans="1:9">
      <c r="A99" s="649"/>
      <c r="B99" s="649"/>
      <c r="C99" s="649"/>
      <c r="D99" s="649"/>
      <c r="E99" s="649"/>
    </row>
    <row r="100" spans="1:9">
      <c r="A100" s="2477" t="s">
        <v>687</v>
      </c>
      <c r="B100" s="2477"/>
      <c r="C100" s="2477"/>
      <c r="D100" s="2477"/>
      <c r="E100" s="2477"/>
    </row>
    <row r="101" spans="1:9">
      <c r="A101" s="378" t="s">
        <v>669</v>
      </c>
      <c r="B101" s="63"/>
      <c r="C101" s="63"/>
      <c r="D101" s="63"/>
      <c r="E101" s="63"/>
    </row>
    <row r="102" spans="1:9">
      <c r="A102" s="72"/>
      <c r="B102" s="2496">
        <v>2009</v>
      </c>
      <c r="C102" s="2496"/>
      <c r="D102" s="2496">
        <v>2010</v>
      </c>
      <c r="E102" s="2496"/>
    </row>
    <row r="103" spans="1:9" ht="51.75">
      <c r="A103" s="61" t="s">
        <v>688</v>
      </c>
      <c r="B103" s="170" t="s">
        <v>689</v>
      </c>
      <c r="C103" s="384" t="s">
        <v>690</v>
      </c>
      <c r="D103" s="170" t="s">
        <v>689</v>
      </c>
      <c r="E103" s="384" t="s">
        <v>690</v>
      </c>
    </row>
    <row r="104" spans="1:9">
      <c r="A104" s="30" t="s">
        <v>581</v>
      </c>
      <c r="B104" s="702">
        <v>115.41458556809172</v>
      </c>
      <c r="C104" s="489">
        <v>-1.5554144319082801</v>
      </c>
      <c r="D104" s="702">
        <v>116.99063846263418</v>
      </c>
      <c r="E104" s="702">
        <v>-7.831594611408832E-2</v>
      </c>
      <c r="F104" s="166"/>
    </row>
    <row r="105" spans="1:9">
      <c r="A105" s="30" t="s">
        <v>582</v>
      </c>
      <c r="B105" s="702">
        <v>115.35488795468807</v>
      </c>
      <c r="C105" s="489">
        <v>-5.9697613403656646E-2</v>
      </c>
      <c r="D105" s="702">
        <v>117.55052227203339</v>
      </c>
      <c r="E105" s="702">
        <v>0.55988380939921001</v>
      </c>
      <c r="F105" s="166"/>
    </row>
    <row r="106" spans="1:9">
      <c r="A106" s="30" t="s">
        <v>583</v>
      </c>
      <c r="B106" s="702">
        <v>115.20000108458717</v>
      </c>
      <c r="C106" s="489">
        <v>-0.15488687010089564</v>
      </c>
      <c r="D106" s="702">
        <v>118.3725813507871</v>
      </c>
      <c r="E106" s="702">
        <v>0.82205907875371054</v>
      </c>
      <c r="F106" s="166"/>
    </row>
    <row r="107" spans="1:9">
      <c r="A107" s="30" t="s">
        <v>584</v>
      </c>
      <c r="B107" s="702">
        <v>114.90300712748152</v>
      </c>
      <c r="C107" s="489">
        <v>-0.29699395710565568</v>
      </c>
      <c r="D107" s="702">
        <v>117.89300235491137</v>
      </c>
      <c r="E107" s="702">
        <v>-0.47957899587572683</v>
      </c>
      <c r="F107" s="166"/>
    </row>
    <row r="108" spans="1:9">
      <c r="A108" s="30" t="s">
        <v>585</v>
      </c>
      <c r="B108" s="702">
        <v>114.74917036536907</v>
      </c>
      <c r="C108" s="489">
        <v>-0.1538367621124479</v>
      </c>
      <c r="D108" s="702">
        <v>118.2201084982847</v>
      </c>
      <c r="E108" s="702">
        <v>0.327106143373328</v>
      </c>
      <c r="F108" s="166"/>
    </row>
    <row r="109" spans="1:9">
      <c r="A109" s="30" t="s">
        <v>586</v>
      </c>
      <c r="B109" s="702">
        <v>114.59684329346835</v>
      </c>
      <c r="C109" s="489">
        <v>-0.15232707190071437</v>
      </c>
      <c r="D109" s="702">
        <v>118.46883826274706</v>
      </c>
      <c r="E109" s="702">
        <v>0.24872976446235384</v>
      </c>
      <c r="F109" s="166"/>
    </row>
    <row r="110" spans="1:9">
      <c r="A110" s="30" t="s">
        <v>587</v>
      </c>
      <c r="B110" s="702">
        <v>115.76462366280545</v>
      </c>
      <c r="C110" s="489">
        <v>1.1677803693370947</v>
      </c>
      <c r="D110" s="702">
        <v>118.94758300655161</v>
      </c>
      <c r="E110" s="702">
        <v>0.47874474380455467</v>
      </c>
      <c r="F110" s="166"/>
    </row>
    <row r="111" spans="1:9">
      <c r="A111" s="30" t="s">
        <v>588</v>
      </c>
      <c r="B111" s="702">
        <v>115.74920755969748</v>
      </c>
      <c r="C111" s="489">
        <v>-1.5416103107966705E-2</v>
      </c>
      <c r="D111" s="702">
        <v>119.90694739509486</v>
      </c>
      <c r="E111" s="702">
        <v>0.9593643885432499</v>
      </c>
      <c r="F111" s="166"/>
    </row>
    <row r="112" spans="1:9">
      <c r="A112" s="30" t="s">
        <v>589</v>
      </c>
      <c r="B112" s="702">
        <v>116.71043289634513</v>
      </c>
      <c r="C112" s="489">
        <v>0.96122533664764376</v>
      </c>
      <c r="D112" s="702">
        <v>121.15147921084855</v>
      </c>
      <c r="E112" s="702">
        <v>1.2445318157536889</v>
      </c>
      <c r="F112" s="166"/>
    </row>
    <row r="113" spans="1:12">
      <c r="A113" s="30" t="s">
        <v>590</v>
      </c>
      <c r="B113" s="702">
        <v>116.86860995401975</v>
      </c>
      <c r="C113" s="489">
        <v>0.15817705767462087</v>
      </c>
      <c r="D113" s="702">
        <v>121.66786552806306</v>
      </c>
      <c r="E113" s="702">
        <v>0.51638631721451134</v>
      </c>
      <c r="F113" s="166"/>
    </row>
    <row r="114" spans="1:12">
      <c r="A114" s="30" t="s">
        <v>591</v>
      </c>
      <c r="B114" s="702">
        <v>117.046028081138</v>
      </c>
      <c r="C114" s="489">
        <v>0.17741812711825844</v>
      </c>
      <c r="D114" s="702">
        <v>121.87762892547632</v>
      </c>
      <c r="E114" s="702">
        <v>0.20976339741325489</v>
      </c>
      <c r="F114" s="166"/>
    </row>
    <row r="115" spans="1:12">
      <c r="A115" s="198" t="s">
        <v>592</v>
      </c>
      <c r="B115" s="702">
        <v>117.06895440874827</v>
      </c>
      <c r="C115" s="489">
        <v>2.2926327610264252E-2</v>
      </c>
      <c r="D115" s="702">
        <v>120.9112136950101</v>
      </c>
      <c r="E115" s="702">
        <v>-0.96641523046621103</v>
      </c>
      <c r="F115" s="166"/>
    </row>
    <row r="116" spans="1:12">
      <c r="A116" s="2488" t="s">
        <v>727</v>
      </c>
      <c r="B116" s="2488"/>
      <c r="C116" s="2488"/>
      <c r="D116" s="2488"/>
      <c r="E116" s="2488"/>
    </row>
    <row r="117" spans="1:12">
      <c r="A117" s="79"/>
      <c r="B117" s="79"/>
      <c r="C117" s="79"/>
      <c r="D117" s="79"/>
      <c r="E117" s="79"/>
      <c r="I117" s="672"/>
      <c r="J117" s="672"/>
      <c r="K117" s="672"/>
      <c r="L117" s="672"/>
    </row>
    <row r="118" spans="1:12">
      <c r="A118" s="2487" t="s">
        <v>880</v>
      </c>
      <c r="B118" s="2487"/>
      <c r="C118" s="2487"/>
      <c r="D118" s="2487"/>
      <c r="E118" s="2487"/>
      <c r="I118" s="672"/>
      <c r="J118" s="672"/>
      <c r="K118" s="672"/>
      <c r="L118" s="672"/>
    </row>
    <row r="119" spans="1:12">
      <c r="A119" s="79"/>
      <c r="B119" s="79"/>
      <c r="C119" s="79"/>
      <c r="D119" s="79"/>
      <c r="E119" s="79"/>
      <c r="I119" s="672"/>
      <c r="J119" s="672">
        <v>2009</v>
      </c>
      <c r="K119" s="672">
        <v>2010</v>
      </c>
      <c r="L119" s="672"/>
    </row>
    <row r="120" spans="1:12">
      <c r="A120" s="79"/>
      <c r="B120" s="79"/>
      <c r="C120" s="79"/>
      <c r="D120" s="79"/>
      <c r="E120" s="79"/>
      <c r="I120" s="386" t="s">
        <v>581</v>
      </c>
      <c r="J120" s="703">
        <v>115.41458556809172</v>
      </c>
      <c r="K120" s="704">
        <v>116.99063846263418</v>
      </c>
      <c r="L120" s="672"/>
    </row>
    <row r="121" spans="1:12">
      <c r="A121" s="79"/>
      <c r="B121" s="79"/>
      <c r="C121" s="79"/>
      <c r="D121" s="79"/>
      <c r="E121" s="79"/>
      <c r="I121" s="386" t="s">
        <v>582</v>
      </c>
      <c r="J121" s="703">
        <v>115.35488795468807</v>
      </c>
      <c r="K121" s="704">
        <v>117.55052227203339</v>
      </c>
      <c r="L121" s="672"/>
    </row>
    <row r="122" spans="1:12">
      <c r="A122" s="79"/>
      <c r="B122" s="79"/>
      <c r="C122" s="79"/>
      <c r="D122" s="79"/>
      <c r="E122" s="79"/>
      <c r="I122" s="386" t="s">
        <v>583</v>
      </c>
      <c r="J122" s="703">
        <v>115.20000108458717</v>
      </c>
      <c r="K122" s="704">
        <v>118.3725813507871</v>
      </c>
      <c r="L122" s="672"/>
    </row>
    <row r="123" spans="1:12">
      <c r="A123" s="79"/>
      <c r="B123" s="79"/>
      <c r="C123" s="79"/>
      <c r="D123" s="79"/>
      <c r="E123" s="79"/>
      <c r="I123" s="386" t="s">
        <v>584</v>
      </c>
      <c r="J123" s="703">
        <v>114.90300712748152</v>
      </c>
      <c r="K123" s="704">
        <v>117.89300235491137</v>
      </c>
      <c r="L123" s="672"/>
    </row>
    <row r="124" spans="1:12">
      <c r="A124" s="79"/>
      <c r="B124" s="79"/>
      <c r="C124" s="79"/>
      <c r="D124" s="79"/>
      <c r="E124" s="79"/>
      <c r="I124" s="386" t="s">
        <v>585</v>
      </c>
      <c r="J124" s="703">
        <v>114.74917036536907</v>
      </c>
      <c r="K124" s="704">
        <v>118.2201084982847</v>
      </c>
      <c r="L124" s="672"/>
    </row>
    <row r="125" spans="1:12">
      <c r="A125" s="79"/>
      <c r="B125" s="79"/>
      <c r="C125" s="79"/>
      <c r="D125" s="79"/>
      <c r="E125" s="79"/>
      <c r="I125" s="386" t="s">
        <v>586</v>
      </c>
      <c r="J125" s="703">
        <v>114.59684329346835</v>
      </c>
      <c r="K125" s="704">
        <v>118.46883826274706</v>
      </c>
      <c r="L125" s="672"/>
    </row>
    <row r="126" spans="1:12">
      <c r="A126" s="79"/>
      <c r="B126" s="79"/>
      <c r="C126" s="79"/>
      <c r="D126" s="79"/>
      <c r="E126" s="79"/>
      <c r="I126" s="386" t="s">
        <v>587</v>
      </c>
      <c r="J126" s="703">
        <v>115.76462366280545</v>
      </c>
      <c r="K126" s="704">
        <v>118.94758300655161</v>
      </c>
      <c r="L126" s="672"/>
    </row>
    <row r="127" spans="1:12">
      <c r="A127" s="79"/>
      <c r="B127" s="79"/>
      <c r="C127" s="79"/>
      <c r="D127" s="79"/>
      <c r="E127" s="79"/>
      <c r="I127" s="386" t="s">
        <v>588</v>
      </c>
      <c r="J127" s="703">
        <v>115.74920755969748</v>
      </c>
      <c r="K127" s="704">
        <v>119.90694739509486</v>
      </c>
      <c r="L127" s="672"/>
    </row>
    <row r="128" spans="1:12">
      <c r="A128" s="79"/>
      <c r="B128" s="79"/>
      <c r="C128" s="79"/>
      <c r="D128" s="79"/>
      <c r="E128" s="79"/>
      <c r="I128" s="386" t="s">
        <v>589</v>
      </c>
      <c r="J128" s="703">
        <v>116.71043289634513</v>
      </c>
      <c r="K128" s="704">
        <v>121.15147921084855</v>
      </c>
      <c r="L128" s="672"/>
    </row>
    <row r="129" spans="1:12">
      <c r="A129" s="79"/>
      <c r="B129" s="79"/>
      <c r="C129" s="79"/>
      <c r="D129" s="79"/>
      <c r="E129" s="79"/>
      <c r="I129" s="386" t="s">
        <v>590</v>
      </c>
      <c r="J129" s="703">
        <v>116.86860995401975</v>
      </c>
      <c r="K129" s="704">
        <v>121.66786552806306</v>
      </c>
      <c r="L129" s="672"/>
    </row>
    <row r="130" spans="1:12">
      <c r="A130" s="79"/>
      <c r="B130" s="79"/>
      <c r="C130" s="79"/>
      <c r="D130" s="79"/>
      <c r="E130" s="79"/>
      <c r="I130" s="386" t="s">
        <v>591</v>
      </c>
      <c r="J130" s="703">
        <v>117.046028081138</v>
      </c>
      <c r="K130" s="704">
        <v>121.87762892547632</v>
      </c>
      <c r="L130" s="672"/>
    </row>
    <row r="131" spans="1:12">
      <c r="A131" s="79"/>
      <c r="B131" s="79"/>
      <c r="C131" s="79"/>
      <c r="D131" s="79"/>
      <c r="E131" s="79"/>
      <c r="I131" s="387" t="s">
        <v>592</v>
      </c>
      <c r="J131" s="703">
        <v>117.06895440874827</v>
      </c>
      <c r="K131" s="704">
        <v>120.9112136950101</v>
      </c>
      <c r="L131" s="672"/>
    </row>
    <row r="132" spans="1:12">
      <c r="A132" s="79"/>
      <c r="B132" s="79"/>
      <c r="C132" s="79"/>
      <c r="D132" s="79"/>
      <c r="E132" s="79"/>
      <c r="I132" s="672"/>
      <c r="J132" s="672"/>
      <c r="K132" s="672"/>
      <c r="L132" s="672"/>
    </row>
    <row r="133" spans="1:12">
      <c r="A133" s="388"/>
      <c r="B133" s="388"/>
      <c r="C133" s="388"/>
      <c r="D133" s="388"/>
      <c r="E133" s="388"/>
    </row>
    <row r="134" spans="1:12">
      <c r="A134" s="90" t="s">
        <v>713</v>
      </c>
      <c r="B134" s="90"/>
      <c r="C134" s="379"/>
      <c r="D134" s="377"/>
      <c r="E134" s="90"/>
    </row>
    <row r="135" spans="1:12" ht="24.75" customHeight="1">
      <c r="A135" s="380" t="s">
        <v>691</v>
      </c>
      <c r="B135" s="389" t="s">
        <v>689</v>
      </c>
      <c r="C135" s="389" t="s">
        <v>692</v>
      </c>
      <c r="D135" s="574"/>
      <c r="E135" s="388"/>
    </row>
    <row r="136" spans="1:12">
      <c r="A136" s="548">
        <v>2007</v>
      </c>
      <c r="B136" s="390">
        <v>100</v>
      </c>
      <c r="C136" s="391" t="s">
        <v>767</v>
      </c>
      <c r="D136" s="388"/>
    </row>
    <row r="137" spans="1:12">
      <c r="A137" s="79">
        <v>2008</v>
      </c>
      <c r="B137" s="392">
        <v>114.88</v>
      </c>
      <c r="C137" s="391">
        <v>14.88</v>
      </c>
      <c r="D137" s="388"/>
    </row>
    <row r="138" spans="1:12">
      <c r="A138" s="79">
        <v>2009</v>
      </c>
      <c r="B138" s="392">
        <v>115.79</v>
      </c>
      <c r="C138" s="391">
        <v>0.78</v>
      </c>
      <c r="D138" s="388"/>
    </row>
    <row r="139" spans="1:12">
      <c r="A139" s="83">
        <v>2010</v>
      </c>
      <c r="B139" s="393">
        <v>119.33</v>
      </c>
      <c r="C139" s="394">
        <v>3.06</v>
      </c>
      <c r="D139" s="388"/>
    </row>
    <row r="140" spans="1:12">
      <c r="A140" s="32" t="s">
        <v>727</v>
      </c>
      <c r="B140" s="49"/>
      <c r="C140" s="49"/>
      <c r="D140" s="50"/>
    </row>
    <row r="141" spans="1:12">
      <c r="A141" s="395"/>
      <c r="B141" s="395"/>
      <c r="C141" s="395"/>
      <c r="D141" s="395"/>
      <c r="E141" s="395"/>
    </row>
    <row r="142" spans="1:12" ht="32.25" customHeight="1">
      <c r="A142" s="2487" t="s">
        <v>828</v>
      </c>
      <c r="B142" s="2487"/>
      <c r="C142" s="2487"/>
      <c r="D142" s="2487"/>
      <c r="E142" s="2487"/>
    </row>
    <row r="143" spans="1:12">
      <c r="A143" s="378" t="s">
        <v>693</v>
      </c>
      <c r="B143" s="395"/>
      <c r="C143" s="395"/>
      <c r="D143" s="395"/>
      <c r="E143" s="396"/>
    </row>
    <row r="144" spans="1:12" ht="25.5">
      <c r="A144" s="651" t="s">
        <v>694</v>
      </c>
      <c r="B144" s="389" t="s">
        <v>695</v>
      </c>
      <c r="C144" s="389" t="s">
        <v>712</v>
      </c>
      <c r="D144" s="389" t="s">
        <v>671</v>
      </c>
      <c r="E144" s="396"/>
    </row>
    <row r="145" spans="1:5">
      <c r="A145" s="30" t="s">
        <v>696</v>
      </c>
      <c r="B145" s="52">
        <v>553.4</v>
      </c>
      <c r="C145" s="52">
        <v>511.3</v>
      </c>
      <c r="D145" s="705">
        <v>-7.6075171666064278</v>
      </c>
      <c r="E145" s="396"/>
    </row>
    <row r="146" spans="1:5">
      <c r="A146" s="30" t="s">
        <v>697</v>
      </c>
      <c r="B146" s="52">
        <v>49.37</v>
      </c>
      <c r="C146" s="52">
        <v>47.6</v>
      </c>
      <c r="D146" s="705">
        <v>-3.5851731820943797</v>
      </c>
      <c r="E146" s="396"/>
    </row>
    <row r="147" spans="1:5">
      <c r="A147" s="30" t="s">
        <v>698</v>
      </c>
      <c r="B147" s="52">
        <v>376.4</v>
      </c>
      <c r="C147" s="52">
        <v>261.3</v>
      </c>
      <c r="D147" s="705">
        <v>-30.579171094580232</v>
      </c>
      <c r="E147" s="396"/>
    </row>
    <row r="148" spans="1:5">
      <c r="A148" s="30" t="s">
        <v>699</v>
      </c>
      <c r="B148" s="52">
        <v>1947.78</v>
      </c>
      <c r="C148" s="52">
        <v>2153</v>
      </c>
      <c r="D148" s="705">
        <v>10.536097505878502</v>
      </c>
      <c r="E148" s="396"/>
    </row>
    <row r="149" spans="1:5">
      <c r="A149" s="30" t="s">
        <v>700</v>
      </c>
      <c r="B149" s="52">
        <v>211.89</v>
      </c>
      <c r="C149" s="52">
        <v>196.1</v>
      </c>
      <c r="D149" s="705">
        <v>-7.4519798008400642</v>
      </c>
      <c r="E149" s="396"/>
    </row>
    <row r="150" spans="1:5">
      <c r="A150" s="30" t="s">
        <v>701</v>
      </c>
      <c r="B150" s="52">
        <v>3079.09</v>
      </c>
      <c r="C150" s="52">
        <v>2689.2</v>
      </c>
      <c r="D150" s="705">
        <v>-12.662507429143034</v>
      </c>
      <c r="E150" s="396"/>
    </row>
    <row r="151" spans="1:5">
      <c r="A151" s="30" t="s">
        <v>702</v>
      </c>
      <c r="B151" s="52">
        <v>19.399999999999999</v>
      </c>
      <c r="C151" s="52">
        <v>17.3</v>
      </c>
      <c r="D151" s="705">
        <v>-10.824742268041234</v>
      </c>
      <c r="E151" s="396"/>
    </row>
    <row r="152" spans="1:5">
      <c r="A152" s="30" t="s">
        <v>703</v>
      </c>
      <c r="B152" s="52">
        <v>118.87</v>
      </c>
      <c r="C152" s="52">
        <v>118.33</v>
      </c>
      <c r="D152" s="705">
        <v>-0.45427778245141326</v>
      </c>
      <c r="E152" s="396"/>
    </row>
    <row r="153" spans="1:5">
      <c r="A153" s="30" t="s">
        <v>704</v>
      </c>
      <c r="B153" s="52">
        <v>113.8</v>
      </c>
      <c r="C153" s="52">
        <v>114.1</v>
      </c>
      <c r="D153" s="705">
        <v>0.2636203866432254</v>
      </c>
      <c r="E153" s="396"/>
    </row>
    <row r="154" spans="1:5">
      <c r="A154" s="30" t="s">
        <v>705</v>
      </c>
      <c r="B154" s="52">
        <v>3542.49</v>
      </c>
      <c r="C154" s="52">
        <v>3552.1</v>
      </c>
      <c r="D154" s="705">
        <v>0.27127811228824328</v>
      </c>
      <c r="E154" s="396"/>
    </row>
    <row r="155" spans="1:5">
      <c r="A155" s="30" t="s">
        <v>706</v>
      </c>
      <c r="B155" s="52">
        <v>58.4</v>
      </c>
      <c r="C155" s="52">
        <v>67.13</v>
      </c>
      <c r="D155" s="705">
        <v>14.94863013698631</v>
      </c>
      <c r="E155" s="396"/>
    </row>
    <row r="156" spans="1:5">
      <c r="A156" s="30" t="s">
        <v>707</v>
      </c>
      <c r="B156" s="52">
        <v>46.51</v>
      </c>
      <c r="C156" s="52">
        <v>50.4</v>
      </c>
      <c r="D156" s="705">
        <v>8.3637927327456509</v>
      </c>
      <c r="E156" s="396"/>
    </row>
    <row r="157" spans="1:5">
      <c r="A157" s="198" t="s">
        <v>827</v>
      </c>
      <c r="B157" s="706">
        <v>8.5999999999999979</v>
      </c>
      <c r="C157" s="706">
        <v>9.7753452380952393</v>
      </c>
      <c r="D157" s="705">
        <v>13.666805094130723</v>
      </c>
      <c r="E157" s="396"/>
    </row>
    <row r="158" spans="1:5">
      <c r="A158" s="258" t="s">
        <v>725</v>
      </c>
      <c r="B158" s="392"/>
      <c r="C158" s="392"/>
      <c r="D158" s="390"/>
      <c r="E158" s="396"/>
    </row>
    <row r="159" spans="1:5">
      <c r="A159" s="397"/>
      <c r="B159" s="398"/>
      <c r="C159" s="398"/>
      <c r="D159" s="398"/>
      <c r="E159" s="396"/>
    </row>
    <row r="160" spans="1:5" ht="31.5" customHeight="1">
      <c r="A160" s="2487" t="s">
        <v>881</v>
      </c>
      <c r="B160" s="2487"/>
      <c r="C160" s="2487"/>
      <c r="D160" s="2487"/>
      <c r="E160" s="2487"/>
    </row>
    <row r="161" spans="1:5" ht="36.75" customHeight="1">
      <c r="A161" s="2486"/>
      <c r="B161" s="2486"/>
      <c r="C161" s="2486"/>
      <c r="D161" s="2486"/>
      <c r="E161" s="2486"/>
    </row>
    <row r="162" spans="1:5">
      <c r="A162" s="396"/>
      <c r="B162" s="396"/>
      <c r="C162" s="396"/>
      <c r="D162" s="396"/>
      <c r="E162" s="396"/>
    </row>
    <row r="163" spans="1:5">
      <c r="A163" s="396"/>
      <c r="B163" s="396"/>
      <c r="C163" s="396"/>
      <c r="D163" s="396"/>
      <c r="E163" s="396"/>
    </row>
    <row r="164" spans="1:5">
      <c r="A164" s="396"/>
      <c r="B164" s="396"/>
      <c r="C164" s="396"/>
      <c r="D164" s="396"/>
      <c r="E164" s="396"/>
    </row>
    <row r="165" spans="1:5">
      <c r="A165" s="396"/>
      <c r="B165" s="396"/>
      <c r="C165" s="396"/>
      <c r="D165" s="396"/>
      <c r="E165" s="396"/>
    </row>
    <row r="166" spans="1:5">
      <c r="A166" s="396"/>
      <c r="B166" s="396"/>
      <c r="C166" s="396"/>
      <c r="D166" s="396"/>
      <c r="E166" s="396"/>
    </row>
    <row r="167" spans="1:5">
      <c r="A167" s="396"/>
      <c r="B167" s="396"/>
      <c r="C167" s="396"/>
      <c r="D167" s="396"/>
      <c r="E167" s="396"/>
    </row>
    <row r="168" spans="1:5">
      <c r="A168" s="396"/>
      <c r="B168" s="396"/>
      <c r="C168" s="396"/>
      <c r="D168" s="396"/>
      <c r="E168" s="396"/>
    </row>
    <row r="169" spans="1:5">
      <c r="A169" s="396"/>
      <c r="B169" s="396"/>
      <c r="C169" s="396"/>
      <c r="D169" s="396"/>
      <c r="E169" s="396"/>
    </row>
    <row r="170" spans="1:5">
      <c r="A170" s="396"/>
      <c r="B170" s="396"/>
      <c r="C170" s="396"/>
      <c r="D170" s="396"/>
      <c r="E170" s="396"/>
    </row>
    <row r="171" spans="1:5">
      <c r="A171" s="396"/>
      <c r="B171" s="396"/>
      <c r="C171" s="396"/>
      <c r="D171" s="396"/>
      <c r="E171" s="396"/>
    </row>
    <row r="172" spans="1:5">
      <c r="A172" s="396"/>
      <c r="B172" s="396"/>
      <c r="C172" s="396"/>
      <c r="D172" s="396"/>
      <c r="E172" s="396"/>
    </row>
    <row r="173" spans="1:5">
      <c r="A173" s="396"/>
      <c r="B173" s="396"/>
      <c r="C173" s="396"/>
      <c r="D173" s="396"/>
      <c r="E173" s="396"/>
    </row>
    <row r="174" spans="1:5">
      <c r="A174" s="396"/>
      <c r="B174" s="396"/>
      <c r="C174" s="396"/>
      <c r="D174" s="396"/>
      <c r="E174" s="396"/>
    </row>
    <row r="175" spans="1:5">
      <c r="A175" s="396"/>
      <c r="B175" s="396"/>
      <c r="C175" s="396"/>
      <c r="D175" s="396"/>
      <c r="E175" s="396"/>
    </row>
    <row r="176" spans="1:5">
      <c r="A176" s="396"/>
      <c r="B176" s="396"/>
      <c r="C176" s="396"/>
      <c r="D176" s="396"/>
      <c r="E176" s="396"/>
    </row>
    <row r="177" spans="1:5">
      <c r="A177" s="396"/>
      <c r="B177" s="396"/>
      <c r="C177" s="396"/>
      <c r="D177" s="396"/>
      <c r="E177" s="396"/>
    </row>
    <row r="178" spans="1:5">
      <c r="A178" s="396"/>
      <c r="B178" s="396"/>
      <c r="C178" s="396"/>
      <c r="D178" s="396"/>
      <c r="E178" s="396"/>
    </row>
    <row r="179" spans="1:5">
      <c r="A179" s="395"/>
      <c r="B179" s="395"/>
      <c r="C179" s="395"/>
      <c r="D179" s="395"/>
      <c r="E179" s="395"/>
    </row>
    <row r="180" spans="1:5">
      <c r="A180" s="395"/>
      <c r="B180" s="395"/>
      <c r="C180" s="395"/>
      <c r="D180" s="395"/>
      <c r="E180" s="395"/>
    </row>
    <row r="181" spans="1:5">
      <c r="A181" s="395"/>
      <c r="B181" s="395"/>
      <c r="C181" s="395"/>
      <c r="D181" s="395"/>
      <c r="E181" s="395"/>
    </row>
    <row r="182" spans="1:5">
      <c r="A182" s="395"/>
      <c r="B182" s="395"/>
      <c r="C182" s="395"/>
      <c r="D182" s="395"/>
      <c r="E182" s="395"/>
    </row>
    <row r="183" spans="1:5">
      <c r="A183" s="395"/>
      <c r="B183" s="395"/>
      <c r="C183" s="395"/>
      <c r="D183" s="395"/>
      <c r="E183" s="395"/>
    </row>
    <row r="184" spans="1:5">
      <c r="A184" s="395"/>
      <c r="B184" s="395"/>
      <c r="C184" s="395"/>
      <c r="D184" s="395"/>
      <c r="E184" s="395"/>
    </row>
    <row r="185" spans="1:5">
      <c r="A185" s="395"/>
      <c r="B185" s="395"/>
      <c r="C185" s="395"/>
      <c r="D185" s="395"/>
      <c r="E185" s="395"/>
    </row>
    <row r="186" spans="1:5">
      <c r="A186" s="395"/>
      <c r="B186" s="395"/>
      <c r="C186" s="395"/>
      <c r="D186" s="395"/>
      <c r="E186" s="395"/>
    </row>
    <row r="187" spans="1:5">
      <c r="A187" s="395"/>
      <c r="B187" s="395"/>
      <c r="C187" s="395"/>
      <c r="D187" s="395"/>
      <c r="E187" s="395"/>
    </row>
    <row r="188" spans="1:5">
      <c r="A188" s="395"/>
      <c r="B188" s="395"/>
      <c r="C188" s="395"/>
      <c r="D188" s="395"/>
      <c r="E188" s="395"/>
    </row>
    <row r="189" spans="1:5">
      <c r="A189" s="395"/>
      <c r="B189" s="395"/>
      <c r="C189" s="395"/>
      <c r="D189" s="395"/>
      <c r="E189" s="395"/>
    </row>
    <row r="190" spans="1:5">
      <c r="A190" s="395"/>
      <c r="B190" s="395"/>
      <c r="C190" s="395"/>
      <c r="D190" s="395"/>
      <c r="E190" s="395"/>
    </row>
    <row r="191" spans="1:5">
      <c r="A191" s="395"/>
      <c r="B191" s="395"/>
      <c r="C191" s="395"/>
      <c r="D191" s="395"/>
      <c r="E191" s="395"/>
    </row>
    <row r="192" spans="1:5">
      <c r="A192" s="395"/>
      <c r="B192" s="395"/>
      <c r="C192" s="395"/>
      <c r="D192" s="395"/>
      <c r="E192" s="395"/>
    </row>
    <row r="193" spans="1:5">
      <c r="A193" s="395"/>
      <c r="B193" s="395"/>
      <c r="C193" s="395"/>
      <c r="D193" s="395"/>
      <c r="E193" s="395"/>
    </row>
    <row r="194" spans="1:5">
      <c r="A194" s="395"/>
      <c r="B194" s="395"/>
      <c r="C194" s="395"/>
      <c r="D194" s="395"/>
      <c r="E194" s="395"/>
    </row>
    <row r="195" spans="1:5">
      <c r="A195" s="395"/>
      <c r="B195" s="395"/>
      <c r="C195" s="395"/>
      <c r="D195" s="395"/>
      <c r="E195" s="395"/>
    </row>
    <row r="196" spans="1:5">
      <c r="A196" s="395"/>
      <c r="B196" s="395"/>
      <c r="C196" s="395"/>
      <c r="D196" s="395"/>
      <c r="E196" s="395"/>
    </row>
    <row r="197" spans="1:5">
      <c r="A197" s="395"/>
      <c r="B197" s="395"/>
      <c r="C197" s="395"/>
      <c r="D197" s="395"/>
      <c r="E197" s="395"/>
    </row>
    <row r="198" spans="1:5">
      <c r="A198" s="395"/>
      <c r="B198" s="395"/>
      <c r="C198" s="395"/>
      <c r="D198" s="395"/>
      <c r="E198" s="395"/>
    </row>
    <row r="199" spans="1:5">
      <c r="A199" s="395"/>
      <c r="B199" s="395"/>
      <c r="C199" s="395"/>
      <c r="D199" s="395"/>
      <c r="E199" s="395"/>
    </row>
    <row r="200" spans="1:5">
      <c r="A200" s="395"/>
      <c r="B200" s="395"/>
      <c r="C200" s="395"/>
      <c r="D200" s="395"/>
      <c r="E200" s="395"/>
    </row>
    <row r="201" spans="1:5">
      <c r="A201" s="395"/>
      <c r="B201" s="395"/>
      <c r="C201" s="395"/>
      <c r="D201" s="395"/>
      <c r="E201" s="395"/>
    </row>
    <row r="202" spans="1:5">
      <c r="A202" s="395"/>
      <c r="B202" s="395"/>
      <c r="C202" s="395"/>
      <c r="D202" s="395"/>
      <c r="E202" s="395"/>
    </row>
    <row r="203" spans="1:5">
      <c r="A203" s="395"/>
      <c r="B203" s="395"/>
      <c r="C203" s="395"/>
      <c r="D203" s="395"/>
      <c r="E203" s="395"/>
    </row>
    <row r="204" spans="1:5">
      <c r="A204" s="395"/>
      <c r="B204" s="395"/>
      <c r="C204" s="395"/>
      <c r="D204" s="395"/>
      <c r="E204" s="395"/>
    </row>
    <row r="205" spans="1:5">
      <c r="A205" s="395"/>
      <c r="B205" s="395"/>
      <c r="C205" s="395"/>
      <c r="D205" s="395"/>
      <c r="E205" s="395"/>
    </row>
    <row r="206" spans="1:5">
      <c r="A206" s="395"/>
      <c r="B206" s="395"/>
      <c r="C206" s="395"/>
      <c r="D206" s="395"/>
      <c r="E206" s="395"/>
    </row>
    <row r="207" spans="1:5">
      <c r="A207" s="395"/>
      <c r="B207" s="395"/>
      <c r="C207" s="395"/>
      <c r="D207" s="395"/>
      <c r="E207" s="395"/>
    </row>
    <row r="208" spans="1:5">
      <c r="A208" s="395"/>
      <c r="B208" s="395"/>
      <c r="C208" s="395"/>
      <c r="D208" s="395"/>
      <c r="E208" s="395"/>
    </row>
    <row r="209" spans="1:5">
      <c r="A209" s="395"/>
      <c r="B209" s="395"/>
      <c r="C209" s="395"/>
      <c r="D209" s="395"/>
      <c r="E209" s="395"/>
    </row>
    <row r="210" spans="1:5">
      <c r="A210" s="395"/>
      <c r="B210" s="395"/>
      <c r="C210" s="395"/>
      <c r="D210" s="395"/>
      <c r="E210" s="395"/>
    </row>
    <row r="211" spans="1:5">
      <c r="A211" s="395"/>
      <c r="B211" s="395"/>
      <c r="C211" s="395"/>
      <c r="D211" s="395"/>
      <c r="E211" s="395"/>
    </row>
    <row r="212" spans="1:5">
      <c r="A212" s="395"/>
      <c r="B212" s="395"/>
      <c r="C212" s="395"/>
      <c r="D212" s="395"/>
      <c r="E212" s="395"/>
    </row>
    <row r="213" spans="1:5">
      <c r="A213" s="395"/>
      <c r="B213" s="395"/>
      <c r="C213" s="395"/>
      <c r="D213" s="395"/>
      <c r="E213" s="395"/>
    </row>
    <row r="214" spans="1:5">
      <c r="A214" s="395"/>
      <c r="B214" s="395"/>
      <c r="C214" s="395"/>
      <c r="D214" s="395"/>
      <c r="E214" s="395"/>
    </row>
    <row r="215" spans="1:5">
      <c r="A215" s="395"/>
      <c r="B215" s="395"/>
      <c r="C215" s="395"/>
      <c r="D215" s="395"/>
      <c r="E215" s="395"/>
    </row>
    <row r="216" spans="1:5">
      <c r="A216" s="395"/>
      <c r="B216" s="395"/>
      <c r="C216" s="395"/>
      <c r="D216" s="395"/>
      <c r="E216" s="395"/>
    </row>
    <row r="217" spans="1:5">
      <c r="A217" s="395"/>
      <c r="B217" s="395"/>
      <c r="C217" s="395"/>
      <c r="D217" s="395"/>
      <c r="E217" s="395"/>
    </row>
    <row r="218" spans="1:5">
      <c r="A218" s="395"/>
      <c r="B218" s="395"/>
      <c r="C218" s="395"/>
      <c r="D218" s="395"/>
      <c r="E218" s="395"/>
    </row>
    <row r="219" spans="1:5">
      <c r="A219" s="395"/>
      <c r="B219" s="395"/>
      <c r="C219" s="395"/>
      <c r="D219" s="395"/>
      <c r="E219" s="395"/>
    </row>
    <row r="220" spans="1:5">
      <c r="A220" s="395"/>
      <c r="B220" s="395"/>
      <c r="C220" s="395"/>
      <c r="D220" s="395"/>
      <c r="E220" s="395"/>
    </row>
    <row r="221" spans="1:5">
      <c r="A221" s="395"/>
      <c r="B221" s="395"/>
      <c r="C221" s="395"/>
      <c r="D221" s="395"/>
      <c r="E221" s="395"/>
    </row>
    <row r="222" spans="1:5">
      <c r="A222" s="395"/>
      <c r="B222" s="395"/>
      <c r="C222" s="395"/>
      <c r="D222" s="395"/>
      <c r="E222" s="395"/>
    </row>
    <row r="223" spans="1:5">
      <c r="A223" s="395"/>
      <c r="B223" s="395"/>
      <c r="C223" s="395"/>
      <c r="D223" s="395"/>
      <c r="E223" s="395"/>
    </row>
    <row r="224" spans="1:5">
      <c r="A224" s="395"/>
      <c r="B224" s="395"/>
      <c r="C224" s="395"/>
      <c r="D224" s="395"/>
      <c r="E224" s="395"/>
    </row>
    <row r="225" spans="1:5">
      <c r="A225" s="395"/>
      <c r="B225" s="395"/>
      <c r="C225" s="395"/>
      <c r="D225" s="395"/>
      <c r="E225" s="395"/>
    </row>
    <row r="226" spans="1:5">
      <c r="A226" s="395"/>
      <c r="B226" s="395"/>
      <c r="C226" s="395"/>
      <c r="D226" s="395"/>
      <c r="E226" s="395"/>
    </row>
    <row r="227" spans="1:5">
      <c r="A227" s="395"/>
      <c r="B227" s="395"/>
      <c r="C227" s="395"/>
      <c r="D227" s="395"/>
      <c r="E227" s="395"/>
    </row>
    <row r="228" spans="1:5">
      <c r="A228" s="395"/>
      <c r="B228" s="395"/>
      <c r="C228" s="395"/>
      <c r="D228" s="395"/>
      <c r="E228" s="395"/>
    </row>
    <row r="229" spans="1:5">
      <c r="A229" s="395"/>
      <c r="B229" s="395"/>
      <c r="C229" s="395"/>
      <c r="D229" s="395"/>
      <c r="E229" s="395"/>
    </row>
    <row r="230" spans="1:5">
      <c r="A230" s="395"/>
      <c r="B230" s="395"/>
      <c r="C230" s="395"/>
      <c r="D230" s="395"/>
      <c r="E230" s="395"/>
    </row>
    <row r="231" spans="1:5">
      <c r="A231" s="395"/>
      <c r="B231" s="395"/>
      <c r="C231" s="395"/>
      <c r="D231" s="395"/>
      <c r="E231" s="395"/>
    </row>
    <row r="232" spans="1:5">
      <c r="A232" s="395"/>
      <c r="B232" s="395"/>
      <c r="C232" s="395"/>
      <c r="D232" s="395"/>
      <c r="E232" s="395"/>
    </row>
    <row r="233" spans="1:5">
      <c r="A233" s="395"/>
      <c r="B233" s="395"/>
      <c r="C233" s="395"/>
      <c r="D233" s="395"/>
      <c r="E233" s="395"/>
    </row>
    <row r="234" spans="1:5">
      <c r="A234" s="395"/>
      <c r="B234" s="395"/>
      <c r="C234" s="395"/>
      <c r="D234" s="395"/>
      <c r="E234" s="395"/>
    </row>
    <row r="235" spans="1:5">
      <c r="A235" s="395"/>
      <c r="B235" s="395"/>
      <c r="C235" s="395"/>
      <c r="D235" s="395"/>
      <c r="E235" s="395"/>
    </row>
    <row r="236" spans="1:5">
      <c r="A236" s="395"/>
      <c r="B236" s="395"/>
      <c r="C236" s="395"/>
      <c r="D236" s="395"/>
      <c r="E236" s="395"/>
    </row>
    <row r="237" spans="1:5">
      <c r="A237" s="395"/>
      <c r="B237" s="395"/>
      <c r="C237" s="395"/>
      <c r="D237" s="395"/>
      <c r="E237" s="395"/>
    </row>
    <row r="238" spans="1:5">
      <c r="A238" s="395"/>
      <c r="B238" s="395"/>
      <c r="C238" s="395"/>
      <c r="D238" s="395"/>
      <c r="E238" s="395"/>
    </row>
    <row r="239" spans="1:5">
      <c r="A239" s="395"/>
      <c r="B239" s="395"/>
      <c r="C239" s="395"/>
      <c r="D239" s="395"/>
      <c r="E239" s="395"/>
    </row>
    <row r="240" spans="1:5">
      <c r="A240" s="395"/>
      <c r="B240" s="395"/>
      <c r="C240" s="395"/>
      <c r="D240" s="395"/>
      <c r="E240" s="395"/>
    </row>
    <row r="241" spans="1:5">
      <c r="A241" s="395"/>
      <c r="B241" s="395"/>
      <c r="C241" s="395"/>
      <c r="D241" s="395"/>
      <c r="E241" s="395"/>
    </row>
    <row r="242" spans="1:5">
      <c r="A242" s="395"/>
      <c r="B242" s="395"/>
      <c r="C242" s="395"/>
      <c r="D242" s="395"/>
      <c r="E242" s="395"/>
    </row>
    <row r="243" spans="1:5">
      <c r="A243" s="395"/>
      <c r="B243" s="395"/>
      <c r="C243" s="395"/>
      <c r="D243" s="395"/>
      <c r="E243" s="395"/>
    </row>
    <row r="244" spans="1:5">
      <c r="A244" s="395"/>
      <c r="B244" s="395"/>
      <c r="C244" s="395"/>
      <c r="D244" s="395"/>
      <c r="E244" s="395"/>
    </row>
    <row r="245" spans="1:5">
      <c r="A245" s="395"/>
      <c r="B245" s="395"/>
      <c r="C245" s="395"/>
      <c r="D245" s="395"/>
      <c r="E245" s="395"/>
    </row>
    <row r="246" spans="1:5">
      <c r="A246" s="395"/>
      <c r="B246" s="395"/>
      <c r="C246" s="395"/>
      <c r="D246" s="395"/>
      <c r="E246" s="395"/>
    </row>
    <row r="247" spans="1:5">
      <c r="A247" s="395"/>
      <c r="B247" s="395"/>
      <c r="C247" s="395"/>
      <c r="D247" s="395"/>
      <c r="E247" s="395"/>
    </row>
    <row r="248" spans="1:5">
      <c r="A248" s="395"/>
      <c r="B248" s="395"/>
      <c r="C248" s="395"/>
      <c r="D248" s="395"/>
      <c r="E248" s="395"/>
    </row>
    <row r="249" spans="1:5">
      <c r="A249" s="395"/>
      <c r="B249" s="395"/>
      <c r="C249" s="395"/>
      <c r="D249" s="395"/>
      <c r="E249" s="395"/>
    </row>
    <row r="250" spans="1:5">
      <c r="A250" s="395"/>
      <c r="B250" s="395"/>
      <c r="C250" s="395"/>
      <c r="D250" s="395"/>
      <c r="E250" s="395"/>
    </row>
    <row r="251" spans="1:5">
      <c r="A251" s="395"/>
      <c r="B251" s="395"/>
      <c r="C251" s="395"/>
      <c r="D251" s="395"/>
      <c r="E251" s="395"/>
    </row>
    <row r="252" spans="1:5">
      <c r="A252" s="395"/>
      <c r="B252" s="395"/>
      <c r="C252" s="395"/>
      <c r="D252" s="395"/>
      <c r="E252" s="395"/>
    </row>
    <row r="253" spans="1:5">
      <c r="A253" s="395"/>
      <c r="B253" s="395"/>
      <c r="C253" s="395"/>
      <c r="D253" s="395"/>
      <c r="E253" s="395"/>
    </row>
    <row r="254" spans="1:5">
      <c r="A254" s="395"/>
      <c r="B254" s="395"/>
      <c r="C254" s="395"/>
      <c r="D254" s="395"/>
      <c r="E254" s="395"/>
    </row>
    <row r="255" spans="1:5">
      <c r="A255" s="395"/>
      <c r="B255" s="395"/>
      <c r="C255" s="395"/>
      <c r="D255" s="395"/>
      <c r="E255" s="395"/>
    </row>
    <row r="256" spans="1:5">
      <c r="A256" s="395"/>
      <c r="B256" s="395"/>
      <c r="C256" s="395"/>
      <c r="D256" s="395"/>
      <c r="E256" s="395"/>
    </row>
    <row r="257" spans="1:5">
      <c r="A257" s="395"/>
      <c r="B257" s="395"/>
      <c r="C257" s="395"/>
      <c r="D257" s="395"/>
      <c r="E257" s="395"/>
    </row>
    <row r="258" spans="1:5">
      <c r="A258" s="395"/>
      <c r="B258" s="395"/>
      <c r="C258" s="395"/>
      <c r="D258" s="395"/>
      <c r="E258" s="395"/>
    </row>
    <row r="259" spans="1:5">
      <c r="A259" s="395"/>
      <c r="B259" s="395"/>
      <c r="C259" s="395"/>
      <c r="D259" s="395"/>
      <c r="E259" s="395"/>
    </row>
    <row r="260" spans="1:5">
      <c r="A260" s="395"/>
      <c r="B260" s="395"/>
      <c r="C260" s="395"/>
      <c r="D260" s="395"/>
      <c r="E260" s="395"/>
    </row>
    <row r="261" spans="1:5">
      <c r="A261" s="395"/>
      <c r="B261" s="395"/>
      <c r="C261" s="395"/>
      <c r="D261" s="395"/>
      <c r="E261" s="395"/>
    </row>
    <row r="262" spans="1:5">
      <c r="A262" s="395"/>
      <c r="B262" s="395"/>
      <c r="C262" s="395"/>
      <c r="D262" s="395"/>
      <c r="E262" s="395"/>
    </row>
    <row r="263" spans="1:5">
      <c r="A263" s="395"/>
      <c r="B263" s="395"/>
      <c r="C263" s="395"/>
      <c r="D263" s="395"/>
      <c r="E263" s="395"/>
    </row>
    <row r="264" spans="1:5">
      <c r="A264" s="395"/>
      <c r="B264" s="395"/>
      <c r="C264" s="395"/>
      <c r="D264" s="395"/>
      <c r="E264" s="395"/>
    </row>
    <row r="265" spans="1:5">
      <c r="A265" s="395"/>
      <c r="B265" s="395"/>
      <c r="C265" s="395"/>
      <c r="D265" s="395"/>
      <c r="E265" s="395"/>
    </row>
    <row r="266" spans="1:5">
      <c r="A266" s="395"/>
      <c r="B266" s="395"/>
      <c r="C266" s="395"/>
      <c r="D266" s="395"/>
      <c r="E266" s="395"/>
    </row>
    <row r="267" spans="1:5">
      <c r="A267" s="395"/>
      <c r="B267" s="395"/>
      <c r="C267" s="395"/>
      <c r="D267" s="395"/>
      <c r="E267" s="395"/>
    </row>
    <row r="268" spans="1:5">
      <c r="A268" s="395"/>
      <c r="B268" s="395"/>
      <c r="C268" s="395"/>
      <c r="D268" s="395"/>
      <c r="E268" s="395"/>
    </row>
    <row r="269" spans="1:5">
      <c r="A269" s="395"/>
      <c r="B269" s="395"/>
      <c r="C269" s="395"/>
      <c r="D269" s="395"/>
      <c r="E269" s="395"/>
    </row>
    <row r="270" spans="1:5">
      <c r="A270" s="395"/>
      <c r="B270" s="395"/>
      <c r="C270" s="395"/>
      <c r="D270" s="395"/>
      <c r="E270" s="395"/>
    </row>
    <row r="271" spans="1:5">
      <c r="A271" s="395"/>
      <c r="B271" s="395"/>
      <c r="C271" s="395"/>
      <c r="D271" s="395"/>
      <c r="E271" s="395"/>
    </row>
    <row r="272" spans="1:5">
      <c r="A272" s="395"/>
      <c r="B272" s="395"/>
      <c r="C272" s="395"/>
      <c r="D272" s="395"/>
      <c r="E272" s="395"/>
    </row>
    <row r="273" spans="1:5">
      <c r="A273" s="395"/>
      <c r="B273" s="395"/>
      <c r="C273" s="395"/>
      <c r="D273" s="395"/>
      <c r="E273" s="395"/>
    </row>
    <row r="274" spans="1:5">
      <c r="A274" s="395"/>
      <c r="B274" s="395"/>
      <c r="C274" s="395"/>
      <c r="D274" s="395"/>
      <c r="E274" s="395"/>
    </row>
    <row r="275" spans="1:5">
      <c r="A275" s="395"/>
      <c r="B275" s="395"/>
      <c r="C275" s="395"/>
      <c r="D275" s="395"/>
      <c r="E275" s="395"/>
    </row>
    <row r="276" spans="1:5">
      <c r="A276" s="395"/>
      <c r="B276" s="395"/>
      <c r="C276" s="395"/>
      <c r="D276" s="395"/>
      <c r="E276" s="395"/>
    </row>
    <row r="277" spans="1:5">
      <c r="A277" s="395"/>
      <c r="B277" s="395"/>
      <c r="C277" s="395"/>
      <c r="D277" s="395"/>
      <c r="E277" s="395"/>
    </row>
    <row r="278" spans="1:5">
      <c r="A278" s="395"/>
      <c r="B278" s="395"/>
      <c r="C278" s="395"/>
      <c r="D278" s="395"/>
      <c r="E278" s="395"/>
    </row>
    <row r="279" spans="1:5">
      <c r="A279" s="395"/>
      <c r="B279" s="395"/>
      <c r="C279" s="395"/>
      <c r="D279" s="395"/>
      <c r="E279" s="395"/>
    </row>
    <row r="280" spans="1:5">
      <c r="A280" s="395"/>
      <c r="B280" s="395"/>
      <c r="C280" s="395"/>
      <c r="D280" s="395"/>
      <c r="E280" s="395"/>
    </row>
    <row r="281" spans="1:5">
      <c r="A281" s="395"/>
      <c r="B281" s="395"/>
      <c r="C281" s="395"/>
      <c r="D281" s="395"/>
      <c r="E281" s="395"/>
    </row>
    <row r="282" spans="1:5">
      <c r="A282" s="395"/>
      <c r="B282" s="395"/>
      <c r="C282" s="395"/>
      <c r="D282" s="395"/>
      <c r="E282" s="395"/>
    </row>
    <row r="283" spans="1:5">
      <c r="A283" s="395"/>
      <c r="B283" s="395"/>
      <c r="C283" s="395"/>
      <c r="D283" s="395"/>
      <c r="E283" s="395"/>
    </row>
    <row r="284" spans="1:5">
      <c r="A284" s="395"/>
      <c r="B284" s="395"/>
      <c r="C284" s="395"/>
      <c r="D284" s="395"/>
      <c r="E284" s="395"/>
    </row>
    <row r="285" spans="1:5">
      <c r="A285" s="395"/>
      <c r="B285" s="395"/>
      <c r="C285" s="395"/>
      <c r="D285" s="395"/>
      <c r="E285" s="395"/>
    </row>
    <row r="286" spans="1:5">
      <c r="A286" s="395"/>
      <c r="B286" s="395"/>
      <c r="C286" s="395"/>
      <c r="D286" s="395"/>
      <c r="E286" s="395"/>
    </row>
    <row r="287" spans="1:5">
      <c r="A287" s="395"/>
      <c r="B287" s="395"/>
      <c r="C287" s="395"/>
      <c r="D287" s="395"/>
      <c r="E287" s="395"/>
    </row>
    <row r="288" spans="1:5">
      <c r="A288" s="395"/>
      <c r="B288" s="395"/>
      <c r="C288" s="395"/>
      <c r="D288" s="395"/>
      <c r="E288" s="395"/>
    </row>
    <row r="289" spans="1:5">
      <c r="A289" s="395"/>
      <c r="B289" s="395"/>
      <c r="C289" s="395"/>
      <c r="D289" s="395"/>
      <c r="E289" s="395"/>
    </row>
    <row r="290" spans="1:5">
      <c r="A290" s="395"/>
      <c r="B290" s="395"/>
      <c r="C290" s="395"/>
      <c r="D290" s="395"/>
      <c r="E290" s="395"/>
    </row>
    <row r="291" spans="1:5">
      <c r="A291" s="395"/>
      <c r="B291" s="395"/>
      <c r="C291" s="395"/>
      <c r="D291" s="395"/>
      <c r="E291" s="395"/>
    </row>
    <row r="292" spans="1:5">
      <c r="A292" s="395"/>
      <c r="B292" s="395"/>
      <c r="C292" s="395"/>
      <c r="D292" s="395"/>
      <c r="E292" s="395"/>
    </row>
    <row r="293" spans="1:5">
      <c r="A293" s="395"/>
      <c r="B293" s="395"/>
      <c r="C293" s="395"/>
      <c r="D293" s="395"/>
      <c r="E293" s="395"/>
    </row>
    <row r="294" spans="1:5">
      <c r="A294" s="395"/>
      <c r="B294" s="395"/>
      <c r="C294" s="395"/>
      <c r="D294" s="395"/>
      <c r="E294" s="395"/>
    </row>
    <row r="295" spans="1:5">
      <c r="A295" s="395"/>
      <c r="B295" s="395"/>
      <c r="C295" s="395"/>
      <c r="D295" s="395"/>
      <c r="E295" s="395"/>
    </row>
    <row r="296" spans="1:5">
      <c r="A296" s="395"/>
      <c r="B296" s="395"/>
      <c r="C296" s="395"/>
      <c r="D296" s="395"/>
      <c r="E296" s="395"/>
    </row>
    <row r="297" spans="1:5">
      <c r="A297" s="395"/>
      <c r="B297" s="395"/>
      <c r="C297" s="395"/>
      <c r="D297" s="395"/>
      <c r="E297" s="395"/>
    </row>
    <row r="298" spans="1:5">
      <c r="A298" s="395"/>
      <c r="B298" s="395"/>
      <c r="C298" s="395"/>
      <c r="D298" s="395"/>
      <c r="E298" s="395"/>
    </row>
    <row r="299" spans="1:5">
      <c r="A299" s="395"/>
      <c r="B299" s="395"/>
      <c r="C299" s="395"/>
      <c r="D299" s="395"/>
      <c r="E299" s="395"/>
    </row>
    <row r="300" spans="1:5">
      <c r="A300" s="395"/>
      <c r="B300" s="395"/>
      <c r="C300" s="395"/>
      <c r="D300" s="395"/>
      <c r="E300" s="395"/>
    </row>
    <row r="301" spans="1:5">
      <c r="A301" s="395"/>
      <c r="B301" s="395"/>
      <c r="C301" s="395"/>
      <c r="D301" s="395"/>
      <c r="E301" s="395"/>
    </row>
    <row r="302" spans="1:5">
      <c r="A302" s="395"/>
      <c r="B302" s="395"/>
      <c r="C302" s="395"/>
      <c r="D302" s="395"/>
      <c r="E302" s="395"/>
    </row>
    <row r="303" spans="1:5">
      <c r="A303" s="395"/>
      <c r="B303" s="395"/>
      <c r="C303" s="395"/>
      <c r="D303" s="395"/>
      <c r="E303" s="395"/>
    </row>
    <row r="304" spans="1:5">
      <c r="A304" s="395"/>
      <c r="B304" s="395"/>
      <c r="C304" s="395"/>
      <c r="D304" s="395"/>
      <c r="E304" s="395"/>
    </row>
    <row r="305" spans="1:5">
      <c r="A305" s="395"/>
      <c r="B305" s="395"/>
      <c r="C305" s="395"/>
      <c r="D305" s="395"/>
      <c r="E305" s="395"/>
    </row>
    <row r="306" spans="1:5">
      <c r="A306" s="395"/>
      <c r="B306" s="395"/>
      <c r="C306" s="395"/>
      <c r="D306" s="395"/>
      <c r="E306" s="395"/>
    </row>
    <row r="307" spans="1:5">
      <c r="A307" s="395"/>
      <c r="B307" s="395"/>
      <c r="C307" s="395"/>
      <c r="D307" s="395"/>
      <c r="E307" s="395"/>
    </row>
    <row r="308" spans="1:5">
      <c r="A308" s="395"/>
      <c r="B308" s="395"/>
      <c r="C308" s="395"/>
      <c r="D308" s="395"/>
      <c r="E308" s="395"/>
    </row>
    <row r="309" spans="1:5">
      <c r="A309" s="395"/>
      <c r="B309" s="395"/>
      <c r="C309" s="395"/>
      <c r="D309" s="395"/>
      <c r="E309" s="395"/>
    </row>
    <row r="310" spans="1:5">
      <c r="A310" s="395"/>
      <c r="B310" s="395"/>
      <c r="C310" s="395"/>
      <c r="D310" s="395"/>
      <c r="E310" s="395"/>
    </row>
    <row r="311" spans="1:5">
      <c r="A311" s="395"/>
      <c r="B311" s="395"/>
      <c r="C311" s="395"/>
      <c r="D311" s="395"/>
      <c r="E311" s="395"/>
    </row>
    <row r="312" spans="1:5">
      <c r="A312" s="395"/>
      <c r="B312" s="395"/>
      <c r="C312" s="395"/>
      <c r="D312" s="395"/>
      <c r="E312" s="395"/>
    </row>
    <row r="313" spans="1:5">
      <c r="A313" s="395"/>
      <c r="B313" s="395"/>
      <c r="C313" s="395"/>
      <c r="D313" s="395"/>
      <c r="E313" s="395"/>
    </row>
    <row r="314" spans="1:5">
      <c r="A314" s="395"/>
      <c r="B314" s="395"/>
      <c r="C314" s="395"/>
      <c r="D314" s="395"/>
      <c r="E314" s="395"/>
    </row>
    <row r="315" spans="1:5">
      <c r="A315" s="395"/>
      <c r="B315" s="395"/>
      <c r="C315" s="395"/>
      <c r="D315" s="395"/>
      <c r="E315" s="395"/>
    </row>
    <row r="316" spans="1:5">
      <c r="A316" s="395"/>
      <c r="B316" s="395"/>
      <c r="C316" s="395"/>
      <c r="D316" s="395"/>
      <c r="E316" s="395"/>
    </row>
    <row r="317" spans="1:5">
      <c r="A317" s="395"/>
      <c r="B317" s="395"/>
      <c r="C317" s="395"/>
      <c r="D317" s="395"/>
      <c r="E317" s="395"/>
    </row>
    <row r="318" spans="1:5">
      <c r="A318" s="395"/>
      <c r="B318" s="395"/>
      <c r="C318" s="395"/>
      <c r="D318" s="395"/>
      <c r="E318" s="395"/>
    </row>
    <row r="319" spans="1:5">
      <c r="A319" s="395"/>
      <c r="B319" s="395"/>
      <c r="C319" s="395"/>
      <c r="D319" s="395"/>
      <c r="E319" s="395"/>
    </row>
    <row r="320" spans="1:5">
      <c r="A320" s="395"/>
      <c r="B320" s="395"/>
      <c r="C320" s="395"/>
      <c r="D320" s="395"/>
      <c r="E320" s="395"/>
    </row>
    <row r="321" spans="1:5">
      <c r="A321" s="395"/>
      <c r="B321" s="395"/>
      <c r="C321" s="395"/>
      <c r="D321" s="395"/>
      <c r="E321" s="395"/>
    </row>
    <row r="322" spans="1:5">
      <c r="A322" s="395"/>
      <c r="B322" s="395"/>
      <c r="C322" s="395"/>
      <c r="D322" s="395"/>
      <c r="E322" s="395"/>
    </row>
    <row r="323" spans="1:5">
      <c r="A323" s="395"/>
      <c r="B323" s="395"/>
      <c r="C323" s="395"/>
      <c r="D323" s="395"/>
      <c r="E323" s="395"/>
    </row>
    <row r="324" spans="1:5">
      <c r="A324" s="395"/>
      <c r="B324" s="395"/>
      <c r="C324" s="395"/>
      <c r="D324" s="395"/>
      <c r="E324" s="395"/>
    </row>
    <row r="325" spans="1:5">
      <c r="A325" s="395"/>
      <c r="B325" s="395"/>
      <c r="C325" s="395"/>
      <c r="D325" s="395"/>
      <c r="E325" s="395"/>
    </row>
    <row r="326" spans="1:5">
      <c r="A326" s="395"/>
      <c r="B326" s="395"/>
      <c r="C326" s="395"/>
      <c r="D326" s="395"/>
      <c r="E326" s="395"/>
    </row>
    <row r="327" spans="1:5">
      <c r="A327" s="395"/>
      <c r="B327" s="395"/>
      <c r="C327" s="395"/>
      <c r="D327" s="395"/>
      <c r="E327" s="395"/>
    </row>
    <row r="328" spans="1:5">
      <c r="A328" s="395"/>
      <c r="B328" s="395"/>
      <c r="C328" s="395"/>
      <c r="D328" s="395"/>
      <c r="E328" s="395"/>
    </row>
    <row r="329" spans="1:5">
      <c r="A329" s="395"/>
      <c r="B329" s="395"/>
      <c r="C329" s="395"/>
      <c r="D329" s="395"/>
      <c r="E329" s="395"/>
    </row>
    <row r="330" spans="1:5">
      <c r="A330" s="395"/>
      <c r="B330" s="395"/>
      <c r="C330" s="395"/>
      <c r="D330" s="395"/>
      <c r="E330" s="395"/>
    </row>
    <row r="331" spans="1:5">
      <c r="A331" s="395"/>
      <c r="B331" s="395"/>
      <c r="C331" s="395"/>
      <c r="D331" s="395"/>
      <c r="E331" s="395"/>
    </row>
    <row r="332" spans="1:5">
      <c r="A332" s="395"/>
      <c r="B332" s="395"/>
      <c r="C332" s="395"/>
      <c r="D332" s="395"/>
      <c r="E332" s="395"/>
    </row>
    <row r="333" spans="1:5">
      <c r="A333" s="395"/>
      <c r="B333" s="395"/>
      <c r="C333" s="395"/>
      <c r="D333" s="395"/>
      <c r="E333" s="395"/>
    </row>
    <row r="334" spans="1:5">
      <c r="A334" s="395"/>
      <c r="B334" s="395"/>
      <c r="C334" s="395"/>
      <c r="D334" s="395"/>
      <c r="E334" s="395"/>
    </row>
    <row r="335" spans="1:5">
      <c r="A335" s="395"/>
      <c r="B335" s="395"/>
      <c r="C335" s="395"/>
      <c r="D335" s="395"/>
      <c r="E335" s="395"/>
    </row>
    <row r="336" spans="1:5">
      <c r="A336" s="395"/>
      <c r="B336" s="395"/>
      <c r="C336" s="395"/>
      <c r="D336" s="395"/>
      <c r="E336" s="395"/>
    </row>
    <row r="337" spans="1:5">
      <c r="A337" s="395"/>
      <c r="B337" s="395"/>
      <c r="C337" s="395"/>
      <c r="D337" s="395"/>
      <c r="E337" s="395"/>
    </row>
    <row r="338" spans="1:5">
      <c r="A338" s="395"/>
      <c r="B338" s="395"/>
      <c r="C338" s="395"/>
      <c r="D338" s="395"/>
      <c r="E338" s="395"/>
    </row>
    <row r="339" spans="1:5">
      <c r="A339" s="395"/>
      <c r="B339" s="395"/>
      <c r="C339" s="395"/>
      <c r="D339" s="395"/>
      <c r="E339" s="395"/>
    </row>
    <row r="340" spans="1:5">
      <c r="A340" s="395"/>
      <c r="B340" s="395"/>
      <c r="C340" s="395"/>
      <c r="D340" s="395"/>
      <c r="E340" s="395"/>
    </row>
    <row r="341" spans="1:5">
      <c r="A341" s="395"/>
      <c r="B341" s="395"/>
      <c r="C341" s="395"/>
      <c r="D341" s="395"/>
      <c r="E341" s="395"/>
    </row>
    <row r="342" spans="1:5">
      <c r="A342" s="395"/>
      <c r="B342" s="395"/>
      <c r="C342" s="395"/>
      <c r="D342" s="395"/>
      <c r="E342" s="395"/>
    </row>
    <row r="343" spans="1:5">
      <c r="A343" s="395"/>
      <c r="B343" s="395"/>
      <c r="C343" s="395"/>
      <c r="D343" s="395"/>
      <c r="E343" s="395"/>
    </row>
    <row r="344" spans="1:5">
      <c r="A344" s="395"/>
      <c r="B344" s="395"/>
      <c r="C344" s="395"/>
      <c r="D344" s="395"/>
      <c r="E344" s="395"/>
    </row>
    <row r="345" spans="1:5">
      <c r="A345" s="395"/>
      <c r="B345" s="395"/>
      <c r="C345" s="395"/>
      <c r="D345" s="395"/>
      <c r="E345" s="395"/>
    </row>
    <row r="346" spans="1:5">
      <c r="A346" s="395"/>
      <c r="B346" s="395"/>
      <c r="C346" s="395"/>
      <c r="D346" s="395"/>
      <c r="E346" s="395"/>
    </row>
    <row r="347" spans="1:5">
      <c r="A347" s="395"/>
      <c r="B347" s="395"/>
      <c r="C347" s="395"/>
      <c r="D347" s="395"/>
      <c r="E347" s="395"/>
    </row>
    <row r="348" spans="1:5">
      <c r="A348" s="395"/>
      <c r="B348" s="395"/>
      <c r="C348" s="395"/>
      <c r="D348" s="395"/>
      <c r="E348" s="395"/>
    </row>
    <row r="349" spans="1:5">
      <c r="A349" s="395"/>
      <c r="B349" s="395"/>
      <c r="C349" s="395"/>
      <c r="D349" s="395"/>
      <c r="E349" s="395"/>
    </row>
    <row r="350" spans="1:5">
      <c r="A350" s="395"/>
      <c r="B350" s="395"/>
      <c r="C350" s="395"/>
      <c r="D350" s="395"/>
      <c r="E350" s="395"/>
    </row>
    <row r="351" spans="1:5">
      <c r="A351" s="395"/>
      <c r="B351" s="395"/>
      <c r="C351" s="395"/>
      <c r="D351" s="395"/>
      <c r="E351" s="395"/>
    </row>
    <row r="352" spans="1:5">
      <c r="A352" s="395"/>
      <c r="B352" s="395"/>
      <c r="C352" s="395"/>
      <c r="D352" s="395"/>
      <c r="E352" s="395"/>
    </row>
    <row r="353" spans="1:5">
      <c r="A353" s="395"/>
      <c r="B353" s="395"/>
      <c r="C353" s="395"/>
      <c r="D353" s="395"/>
      <c r="E353" s="395"/>
    </row>
    <row r="354" spans="1:5">
      <c r="A354" s="395"/>
      <c r="B354" s="395"/>
      <c r="C354" s="395"/>
      <c r="D354" s="395"/>
      <c r="E354" s="395"/>
    </row>
    <row r="355" spans="1:5">
      <c r="A355" s="395"/>
      <c r="B355" s="395"/>
      <c r="C355" s="395"/>
      <c r="D355" s="395"/>
      <c r="E355" s="395"/>
    </row>
    <row r="356" spans="1:5">
      <c r="A356" s="395"/>
      <c r="B356" s="395"/>
      <c r="C356" s="395"/>
      <c r="D356" s="395"/>
      <c r="E356" s="395"/>
    </row>
    <row r="357" spans="1:5">
      <c r="A357" s="395"/>
      <c r="B357" s="395"/>
      <c r="C357" s="395"/>
      <c r="D357" s="395"/>
      <c r="E357" s="395"/>
    </row>
    <row r="358" spans="1:5">
      <c r="A358" s="395"/>
      <c r="B358" s="395"/>
      <c r="C358" s="395"/>
      <c r="D358" s="395"/>
      <c r="E358" s="395"/>
    </row>
    <row r="359" spans="1:5">
      <c r="A359" s="395"/>
      <c r="B359" s="395"/>
      <c r="C359" s="395"/>
      <c r="D359" s="395"/>
      <c r="E359" s="395"/>
    </row>
    <row r="360" spans="1:5">
      <c r="A360" s="395"/>
      <c r="B360" s="395"/>
      <c r="C360" s="395"/>
      <c r="D360" s="395"/>
      <c r="E360" s="395"/>
    </row>
    <row r="361" spans="1:5">
      <c r="A361" s="395"/>
      <c r="B361" s="395"/>
      <c r="C361" s="395"/>
      <c r="D361" s="395"/>
      <c r="E361" s="395"/>
    </row>
    <row r="362" spans="1:5">
      <c r="A362" s="395"/>
      <c r="B362" s="395"/>
      <c r="C362" s="395"/>
      <c r="D362" s="395"/>
      <c r="E362" s="395"/>
    </row>
    <row r="363" spans="1:5">
      <c r="A363" s="395"/>
      <c r="B363" s="395"/>
      <c r="C363" s="395"/>
      <c r="D363" s="395"/>
      <c r="E363" s="395"/>
    </row>
    <row r="364" spans="1:5">
      <c r="A364" s="395"/>
      <c r="B364" s="395"/>
      <c r="C364" s="395"/>
      <c r="D364" s="395"/>
      <c r="E364" s="395"/>
    </row>
    <row r="365" spans="1:5">
      <c r="A365" s="395"/>
      <c r="B365" s="395"/>
      <c r="C365" s="395"/>
      <c r="D365" s="395"/>
      <c r="E365" s="395"/>
    </row>
    <row r="366" spans="1:5">
      <c r="A366" s="395"/>
      <c r="B366" s="395"/>
      <c r="C366" s="395"/>
      <c r="D366" s="395"/>
      <c r="E366" s="395"/>
    </row>
    <row r="367" spans="1:5">
      <c r="A367" s="395"/>
      <c r="B367" s="395"/>
      <c r="C367" s="395"/>
      <c r="D367" s="395"/>
      <c r="E367" s="395"/>
    </row>
    <row r="368" spans="1:5">
      <c r="A368" s="395"/>
      <c r="B368" s="395"/>
      <c r="C368" s="395"/>
      <c r="D368" s="395"/>
      <c r="E368" s="395"/>
    </row>
    <row r="369" spans="1:5">
      <c r="A369" s="395"/>
      <c r="B369" s="395"/>
      <c r="C369" s="395"/>
      <c r="D369" s="395"/>
      <c r="E369" s="395"/>
    </row>
    <row r="370" spans="1:5">
      <c r="A370" s="395"/>
      <c r="B370" s="395"/>
      <c r="C370" s="395"/>
      <c r="D370" s="395"/>
      <c r="E370" s="395"/>
    </row>
    <row r="371" spans="1:5">
      <c r="A371" s="395"/>
      <c r="B371" s="395"/>
      <c r="C371" s="395"/>
      <c r="D371" s="395"/>
      <c r="E371" s="395"/>
    </row>
    <row r="372" spans="1:5">
      <c r="A372" s="395"/>
      <c r="B372" s="395"/>
      <c r="C372" s="395"/>
      <c r="D372" s="395"/>
      <c r="E372" s="395"/>
    </row>
    <row r="373" spans="1:5">
      <c r="A373" s="395"/>
      <c r="B373" s="395"/>
      <c r="C373" s="395"/>
      <c r="D373" s="395"/>
      <c r="E373" s="395"/>
    </row>
    <row r="374" spans="1:5">
      <c r="A374" s="395"/>
      <c r="B374" s="395"/>
      <c r="C374" s="395"/>
      <c r="D374" s="395"/>
      <c r="E374" s="395"/>
    </row>
    <row r="375" spans="1:5">
      <c r="A375" s="395"/>
      <c r="B375" s="395"/>
      <c r="C375" s="395"/>
      <c r="D375" s="395"/>
      <c r="E375" s="395"/>
    </row>
    <row r="376" spans="1:5">
      <c r="A376" s="395"/>
      <c r="B376" s="395"/>
      <c r="C376" s="395"/>
      <c r="D376" s="395"/>
      <c r="E376" s="395"/>
    </row>
    <row r="377" spans="1:5">
      <c r="A377" s="395"/>
      <c r="B377" s="395"/>
      <c r="C377" s="395"/>
      <c r="D377" s="395"/>
      <c r="E377" s="395"/>
    </row>
    <row r="378" spans="1:5">
      <c r="A378" s="395"/>
      <c r="B378" s="395"/>
      <c r="C378" s="395"/>
      <c r="D378" s="395"/>
      <c r="E378" s="395"/>
    </row>
    <row r="379" spans="1:5">
      <c r="A379" s="395"/>
      <c r="B379" s="395"/>
      <c r="C379" s="395"/>
      <c r="D379" s="395"/>
      <c r="E379" s="395"/>
    </row>
    <row r="380" spans="1:5">
      <c r="A380" s="395"/>
      <c r="B380" s="395"/>
      <c r="C380" s="395"/>
      <c r="D380" s="395"/>
      <c r="E380" s="395"/>
    </row>
    <row r="381" spans="1:5">
      <c r="A381" s="395"/>
      <c r="B381" s="395"/>
      <c r="C381" s="395"/>
      <c r="D381" s="395"/>
      <c r="E381" s="395"/>
    </row>
    <row r="382" spans="1:5">
      <c r="A382" s="395"/>
      <c r="B382" s="395"/>
      <c r="C382" s="395"/>
      <c r="D382" s="395"/>
      <c r="E382" s="395"/>
    </row>
    <row r="383" spans="1:5">
      <c r="A383" s="395"/>
      <c r="B383" s="395"/>
      <c r="C383" s="395"/>
      <c r="D383" s="395"/>
      <c r="E383" s="395"/>
    </row>
    <row r="384" spans="1:5">
      <c r="A384" s="395"/>
      <c r="B384" s="395"/>
      <c r="C384" s="395"/>
      <c r="D384" s="395"/>
      <c r="E384" s="395"/>
    </row>
    <row r="385" spans="1:5">
      <c r="A385" s="395"/>
      <c r="B385" s="395"/>
      <c r="C385" s="395"/>
      <c r="D385" s="395"/>
      <c r="E385" s="395"/>
    </row>
    <row r="386" spans="1:5">
      <c r="A386" s="395"/>
      <c r="B386" s="395"/>
      <c r="C386" s="395"/>
      <c r="D386" s="395"/>
      <c r="E386" s="395"/>
    </row>
    <row r="387" spans="1:5">
      <c r="A387" s="395"/>
      <c r="B387" s="395"/>
      <c r="C387" s="395"/>
      <c r="D387" s="395"/>
      <c r="E387" s="395"/>
    </row>
    <row r="388" spans="1:5">
      <c r="A388" s="395"/>
      <c r="B388" s="395"/>
      <c r="C388" s="395"/>
      <c r="D388" s="395"/>
      <c r="E388" s="395"/>
    </row>
    <row r="389" spans="1:5">
      <c r="A389" s="395"/>
      <c r="B389" s="395"/>
      <c r="C389" s="395"/>
      <c r="D389" s="395"/>
      <c r="E389" s="395"/>
    </row>
    <row r="390" spans="1:5">
      <c r="A390" s="395"/>
      <c r="B390" s="395"/>
      <c r="C390" s="395"/>
      <c r="D390" s="395"/>
      <c r="E390" s="395"/>
    </row>
    <row r="391" spans="1:5">
      <c r="A391" s="395"/>
      <c r="B391" s="395"/>
      <c r="C391" s="395"/>
      <c r="D391" s="395"/>
      <c r="E391" s="395"/>
    </row>
    <row r="392" spans="1:5">
      <c r="A392" s="395"/>
      <c r="B392" s="395"/>
      <c r="C392" s="395"/>
      <c r="D392" s="395"/>
      <c r="E392" s="395"/>
    </row>
    <row r="393" spans="1:5">
      <c r="A393" s="395"/>
      <c r="B393" s="395"/>
      <c r="C393" s="395"/>
      <c r="D393" s="395"/>
      <c r="E393" s="395"/>
    </row>
    <row r="394" spans="1:5">
      <c r="A394" s="395"/>
      <c r="B394" s="395"/>
      <c r="C394" s="395"/>
      <c r="D394" s="395"/>
      <c r="E394" s="395"/>
    </row>
    <row r="395" spans="1:5">
      <c r="A395" s="395"/>
      <c r="B395" s="395"/>
      <c r="C395" s="395"/>
      <c r="D395" s="395"/>
      <c r="E395" s="395"/>
    </row>
    <row r="396" spans="1:5">
      <c r="A396" s="395"/>
      <c r="B396" s="395"/>
      <c r="C396" s="395"/>
      <c r="D396" s="395"/>
      <c r="E396" s="395"/>
    </row>
    <row r="397" spans="1:5">
      <c r="A397" s="395"/>
      <c r="B397" s="395"/>
      <c r="C397" s="395"/>
      <c r="D397" s="395"/>
      <c r="E397" s="395"/>
    </row>
    <row r="398" spans="1:5">
      <c r="A398" s="395"/>
      <c r="B398" s="395"/>
      <c r="C398" s="395"/>
      <c r="D398" s="395"/>
      <c r="E398" s="395"/>
    </row>
    <row r="399" spans="1:5">
      <c r="A399" s="395"/>
      <c r="B399" s="395"/>
      <c r="C399" s="395"/>
      <c r="D399" s="395"/>
      <c r="E399" s="395"/>
    </row>
    <row r="400" spans="1:5">
      <c r="A400" s="395"/>
      <c r="B400" s="395"/>
      <c r="C400" s="395"/>
      <c r="D400" s="395"/>
      <c r="E400" s="395"/>
    </row>
    <row r="401" spans="1:5">
      <c r="A401" s="395"/>
      <c r="B401" s="395"/>
      <c r="C401" s="395"/>
      <c r="D401" s="395"/>
      <c r="E401" s="395"/>
    </row>
    <row r="402" spans="1:5">
      <c r="A402" s="395"/>
      <c r="B402" s="395"/>
      <c r="C402" s="395"/>
      <c r="D402" s="395"/>
      <c r="E402" s="395"/>
    </row>
    <row r="403" spans="1:5">
      <c r="A403" s="395"/>
      <c r="B403" s="395"/>
      <c r="C403" s="395"/>
      <c r="D403" s="395"/>
      <c r="E403" s="395"/>
    </row>
    <row r="404" spans="1:5">
      <c r="A404" s="395"/>
      <c r="B404" s="395"/>
      <c r="C404" s="395"/>
      <c r="D404" s="395"/>
      <c r="E404" s="395"/>
    </row>
    <row r="405" spans="1:5">
      <c r="A405" s="395"/>
      <c r="B405" s="395"/>
      <c r="C405" s="395"/>
      <c r="D405" s="395"/>
      <c r="E405" s="395"/>
    </row>
    <row r="406" spans="1:5">
      <c r="A406" s="395"/>
      <c r="B406" s="395"/>
      <c r="C406" s="395"/>
      <c r="D406" s="395"/>
      <c r="E406" s="395"/>
    </row>
    <row r="407" spans="1:5">
      <c r="A407" s="395"/>
      <c r="B407" s="395"/>
      <c r="C407" s="395"/>
      <c r="D407" s="395"/>
      <c r="E407" s="395"/>
    </row>
    <row r="408" spans="1:5">
      <c r="A408" s="395"/>
      <c r="B408" s="395"/>
      <c r="C408" s="395"/>
      <c r="D408" s="395"/>
      <c r="E408" s="395"/>
    </row>
    <row r="409" spans="1:5">
      <c r="A409" s="395"/>
      <c r="B409" s="395"/>
      <c r="C409" s="395"/>
      <c r="D409" s="395"/>
      <c r="E409" s="395"/>
    </row>
    <row r="410" spans="1:5">
      <c r="A410" s="395"/>
      <c r="B410" s="395"/>
      <c r="C410" s="395"/>
      <c r="D410" s="395"/>
      <c r="E410" s="395"/>
    </row>
    <row r="411" spans="1:5">
      <c r="A411" s="395"/>
      <c r="B411" s="395"/>
      <c r="C411" s="395"/>
      <c r="D411" s="395"/>
      <c r="E411" s="395"/>
    </row>
    <row r="412" spans="1:5">
      <c r="A412" s="395"/>
      <c r="B412" s="395"/>
      <c r="C412" s="395"/>
      <c r="D412" s="395"/>
      <c r="E412" s="395"/>
    </row>
    <row r="413" spans="1:5">
      <c r="A413" s="395"/>
      <c r="B413" s="395"/>
      <c r="C413" s="395"/>
      <c r="D413" s="395"/>
      <c r="E413" s="395"/>
    </row>
    <row r="414" spans="1:5">
      <c r="A414" s="395"/>
      <c r="B414" s="395"/>
      <c r="C414" s="395"/>
      <c r="D414" s="395"/>
      <c r="E414" s="395"/>
    </row>
    <row r="415" spans="1:5">
      <c r="A415" s="395"/>
      <c r="B415" s="395"/>
      <c r="C415" s="395"/>
      <c r="D415" s="395"/>
      <c r="E415" s="395"/>
    </row>
    <row r="416" spans="1:5">
      <c r="A416" s="395"/>
      <c r="B416" s="395"/>
      <c r="C416" s="395"/>
      <c r="D416" s="395"/>
      <c r="E416" s="395"/>
    </row>
    <row r="417" spans="1:5">
      <c r="A417" s="395"/>
      <c r="B417" s="395"/>
      <c r="C417" s="395"/>
      <c r="D417" s="395"/>
      <c r="E417" s="395"/>
    </row>
    <row r="418" spans="1:5">
      <c r="A418" s="395"/>
      <c r="B418" s="395"/>
      <c r="C418" s="395"/>
      <c r="D418" s="395"/>
      <c r="E418" s="395"/>
    </row>
    <row r="419" spans="1:5">
      <c r="A419" s="395"/>
      <c r="B419" s="395"/>
      <c r="C419" s="395"/>
      <c r="D419" s="395"/>
      <c r="E419" s="395"/>
    </row>
    <row r="420" spans="1:5">
      <c r="A420" s="395"/>
      <c r="B420" s="395"/>
      <c r="C420" s="395"/>
      <c r="D420" s="395"/>
      <c r="E420" s="395"/>
    </row>
    <row r="421" spans="1:5">
      <c r="A421" s="395"/>
      <c r="B421" s="395"/>
      <c r="C421" s="395"/>
      <c r="D421" s="395"/>
      <c r="E421" s="395"/>
    </row>
    <row r="422" spans="1:5">
      <c r="A422" s="395"/>
      <c r="B422" s="395"/>
      <c r="C422" s="395"/>
      <c r="D422" s="395"/>
      <c r="E422" s="395"/>
    </row>
    <row r="423" spans="1:5">
      <c r="A423" s="395"/>
      <c r="B423" s="395"/>
      <c r="C423" s="395"/>
      <c r="D423" s="395"/>
      <c r="E423" s="395"/>
    </row>
    <row r="424" spans="1:5">
      <c r="A424" s="395"/>
      <c r="B424" s="395"/>
      <c r="C424" s="395"/>
      <c r="D424" s="395"/>
      <c r="E424" s="395"/>
    </row>
    <row r="425" spans="1:5">
      <c r="A425" s="395"/>
      <c r="B425" s="395"/>
      <c r="C425" s="395"/>
      <c r="D425" s="395"/>
      <c r="E425" s="395"/>
    </row>
    <row r="426" spans="1:5">
      <c r="A426" s="395"/>
      <c r="B426" s="395"/>
      <c r="C426" s="395"/>
      <c r="D426" s="395"/>
      <c r="E426" s="395"/>
    </row>
    <row r="427" spans="1:5">
      <c r="A427" s="395"/>
      <c r="B427" s="395"/>
      <c r="C427" s="395"/>
      <c r="D427" s="395"/>
      <c r="E427" s="395"/>
    </row>
    <row r="428" spans="1:5">
      <c r="A428" s="395"/>
      <c r="B428" s="395"/>
      <c r="C428" s="395"/>
      <c r="D428" s="395"/>
      <c r="E428" s="395"/>
    </row>
    <row r="429" spans="1:5">
      <c r="A429" s="395"/>
      <c r="B429" s="395"/>
      <c r="C429" s="395"/>
      <c r="D429" s="395"/>
      <c r="E429" s="395"/>
    </row>
    <row r="430" spans="1:5">
      <c r="A430" s="395"/>
      <c r="B430" s="395"/>
      <c r="C430" s="395"/>
      <c r="D430" s="395"/>
      <c r="E430" s="395"/>
    </row>
    <row r="431" spans="1:5">
      <c r="A431" s="395"/>
      <c r="B431" s="395"/>
      <c r="C431" s="395"/>
      <c r="D431" s="395"/>
      <c r="E431" s="395"/>
    </row>
    <row r="432" spans="1:5">
      <c r="A432" s="395"/>
      <c r="B432" s="395"/>
      <c r="C432" s="395"/>
      <c r="D432" s="395"/>
      <c r="E432" s="395"/>
    </row>
    <row r="433" spans="1:5">
      <c r="A433" s="395"/>
      <c r="B433" s="395"/>
      <c r="C433" s="395"/>
      <c r="D433" s="395"/>
      <c r="E433" s="395"/>
    </row>
    <row r="434" spans="1:5">
      <c r="A434" s="395"/>
      <c r="B434" s="395"/>
      <c r="C434" s="395"/>
      <c r="D434" s="395"/>
      <c r="E434" s="395"/>
    </row>
    <row r="435" spans="1:5">
      <c r="A435" s="395"/>
      <c r="B435" s="395"/>
      <c r="C435" s="395"/>
      <c r="D435" s="395"/>
      <c r="E435" s="395"/>
    </row>
    <row r="436" spans="1:5">
      <c r="A436" s="395"/>
      <c r="B436" s="395"/>
      <c r="C436" s="395"/>
      <c r="D436" s="395"/>
      <c r="E436" s="395"/>
    </row>
    <row r="437" spans="1:5">
      <c r="A437" s="395"/>
      <c r="B437" s="395"/>
      <c r="C437" s="395"/>
      <c r="D437" s="395"/>
      <c r="E437" s="395"/>
    </row>
    <row r="438" spans="1:5">
      <c r="A438" s="395"/>
      <c r="B438" s="395"/>
      <c r="C438" s="395"/>
      <c r="D438" s="395"/>
      <c r="E438" s="395"/>
    </row>
    <row r="439" spans="1:5">
      <c r="A439" s="395"/>
      <c r="B439" s="395"/>
      <c r="C439" s="395"/>
      <c r="D439" s="395"/>
      <c r="E439" s="395"/>
    </row>
    <row r="440" spans="1:5">
      <c r="A440" s="395"/>
      <c r="B440" s="395"/>
      <c r="C440" s="395"/>
      <c r="D440" s="395"/>
      <c r="E440" s="395"/>
    </row>
    <row r="441" spans="1:5">
      <c r="A441" s="395"/>
      <c r="B441" s="395"/>
      <c r="C441" s="395"/>
      <c r="D441" s="395"/>
      <c r="E441" s="395"/>
    </row>
    <row r="442" spans="1:5">
      <c r="A442" s="395"/>
      <c r="B442" s="395"/>
      <c r="C442" s="395"/>
      <c r="D442" s="395"/>
      <c r="E442" s="395"/>
    </row>
    <row r="443" spans="1:5">
      <c r="A443" s="395"/>
      <c r="B443" s="395"/>
      <c r="C443" s="395"/>
      <c r="D443" s="395"/>
      <c r="E443" s="395"/>
    </row>
    <row r="444" spans="1:5">
      <c r="A444" s="395"/>
      <c r="B444" s="395"/>
      <c r="C444" s="395"/>
      <c r="D444" s="395"/>
      <c r="E444" s="395"/>
    </row>
    <row r="445" spans="1:5">
      <c r="A445" s="395"/>
      <c r="B445" s="395"/>
      <c r="C445" s="395"/>
      <c r="D445" s="395"/>
      <c r="E445" s="395"/>
    </row>
    <row r="446" spans="1:5">
      <c r="A446" s="395"/>
      <c r="B446" s="395"/>
      <c r="C446" s="395"/>
      <c r="D446" s="395"/>
      <c r="E446" s="395"/>
    </row>
    <row r="447" spans="1:5">
      <c r="A447" s="395"/>
      <c r="B447" s="395"/>
      <c r="C447" s="395"/>
      <c r="D447" s="395"/>
      <c r="E447" s="395"/>
    </row>
    <row r="448" spans="1:5">
      <c r="A448" s="395"/>
      <c r="B448" s="395"/>
      <c r="C448" s="395"/>
      <c r="D448" s="395"/>
      <c r="E448" s="395"/>
    </row>
    <row r="449" spans="1:5">
      <c r="A449" s="395"/>
      <c r="B449" s="395"/>
      <c r="C449" s="395"/>
      <c r="D449" s="395"/>
      <c r="E449" s="395"/>
    </row>
    <row r="450" spans="1:5">
      <c r="A450" s="395"/>
      <c r="B450" s="395"/>
      <c r="C450" s="395"/>
      <c r="D450" s="395"/>
      <c r="E450" s="395"/>
    </row>
    <row r="451" spans="1:5">
      <c r="A451" s="395"/>
      <c r="B451" s="395"/>
      <c r="C451" s="395"/>
      <c r="D451" s="395"/>
      <c r="E451" s="395"/>
    </row>
    <row r="452" spans="1:5">
      <c r="A452" s="395"/>
      <c r="B452" s="395"/>
      <c r="C452" s="395"/>
      <c r="D452" s="395"/>
      <c r="E452" s="395"/>
    </row>
    <row r="453" spans="1:5">
      <c r="A453" s="395"/>
      <c r="B453" s="395"/>
      <c r="C453" s="395"/>
      <c r="D453" s="395"/>
      <c r="E453" s="395"/>
    </row>
    <row r="454" spans="1:5">
      <c r="A454" s="395"/>
      <c r="B454" s="395"/>
      <c r="C454" s="395"/>
      <c r="D454" s="395"/>
      <c r="E454" s="395"/>
    </row>
    <row r="455" spans="1:5">
      <c r="A455" s="395"/>
      <c r="B455" s="395"/>
      <c r="C455" s="395"/>
      <c r="D455" s="395"/>
      <c r="E455" s="395"/>
    </row>
    <row r="456" spans="1:5">
      <c r="A456" s="395"/>
      <c r="B456" s="395"/>
      <c r="C456" s="395"/>
      <c r="D456" s="395"/>
      <c r="E456" s="395"/>
    </row>
    <row r="457" spans="1:5">
      <c r="A457" s="395"/>
      <c r="B457" s="395"/>
      <c r="C457" s="395"/>
      <c r="D457" s="395"/>
      <c r="E457" s="395"/>
    </row>
    <row r="458" spans="1:5">
      <c r="A458" s="395"/>
      <c r="B458" s="395"/>
      <c r="C458" s="395"/>
      <c r="D458" s="395"/>
      <c r="E458" s="395"/>
    </row>
    <row r="459" spans="1:5">
      <c r="A459" s="395"/>
      <c r="B459" s="395"/>
      <c r="C459" s="395"/>
      <c r="D459" s="395"/>
      <c r="E459" s="395"/>
    </row>
    <row r="460" spans="1:5">
      <c r="A460" s="395"/>
      <c r="B460" s="395"/>
      <c r="C460" s="395"/>
      <c r="D460" s="395"/>
      <c r="E460" s="395"/>
    </row>
    <row r="461" spans="1:5">
      <c r="A461" s="395"/>
      <c r="B461" s="395"/>
      <c r="C461" s="395"/>
      <c r="D461" s="395"/>
      <c r="E461" s="395"/>
    </row>
    <row r="462" spans="1:5">
      <c r="A462" s="395"/>
      <c r="B462" s="395"/>
      <c r="C462" s="395"/>
      <c r="D462" s="395"/>
      <c r="E462" s="395"/>
    </row>
    <row r="463" spans="1:5">
      <c r="A463" s="395"/>
      <c r="B463" s="395"/>
      <c r="C463" s="395"/>
      <c r="D463" s="395"/>
      <c r="E463" s="395"/>
    </row>
    <row r="464" spans="1:5">
      <c r="A464" s="395"/>
      <c r="B464" s="395"/>
      <c r="C464" s="395"/>
      <c r="D464" s="395"/>
      <c r="E464" s="395"/>
    </row>
    <row r="465" spans="1:5">
      <c r="A465" s="395"/>
      <c r="B465" s="395"/>
      <c r="C465" s="395"/>
      <c r="D465" s="395"/>
      <c r="E465" s="395"/>
    </row>
    <row r="466" spans="1:5">
      <c r="A466" s="395"/>
      <c r="B466" s="395"/>
      <c r="C466" s="395"/>
      <c r="D466" s="395"/>
      <c r="E466" s="395"/>
    </row>
    <row r="467" spans="1:5">
      <c r="A467" s="395"/>
      <c r="B467" s="395"/>
      <c r="C467" s="395"/>
      <c r="D467" s="395"/>
      <c r="E467" s="395"/>
    </row>
    <row r="468" spans="1:5">
      <c r="A468" s="395"/>
      <c r="B468" s="395"/>
      <c r="C468" s="395"/>
      <c r="D468" s="395"/>
      <c r="E468" s="395"/>
    </row>
    <row r="469" spans="1:5">
      <c r="A469" s="395"/>
      <c r="B469" s="395"/>
      <c r="C469" s="395"/>
      <c r="D469" s="395"/>
      <c r="E469" s="395"/>
    </row>
    <row r="470" spans="1:5">
      <c r="A470" s="395"/>
      <c r="B470" s="395"/>
      <c r="C470" s="395"/>
      <c r="D470" s="395"/>
      <c r="E470" s="395"/>
    </row>
    <row r="471" spans="1:5">
      <c r="A471" s="395"/>
      <c r="B471" s="395"/>
      <c r="C471" s="395"/>
      <c r="D471" s="395"/>
      <c r="E471" s="395"/>
    </row>
    <row r="472" spans="1:5">
      <c r="A472" s="395"/>
      <c r="B472" s="395"/>
      <c r="C472" s="395"/>
      <c r="D472" s="395"/>
      <c r="E472" s="395"/>
    </row>
    <row r="473" spans="1:5">
      <c r="A473" s="395"/>
      <c r="B473" s="395"/>
      <c r="C473" s="395"/>
      <c r="D473" s="395"/>
      <c r="E473" s="395"/>
    </row>
    <row r="474" spans="1:5">
      <c r="A474" s="395"/>
      <c r="B474" s="395"/>
      <c r="C474" s="395"/>
      <c r="D474" s="395"/>
      <c r="E474" s="395"/>
    </row>
    <row r="475" spans="1:5">
      <c r="A475" s="395"/>
      <c r="B475" s="395"/>
      <c r="C475" s="395"/>
      <c r="D475" s="395"/>
      <c r="E475" s="395"/>
    </row>
    <row r="476" spans="1:5">
      <c r="A476" s="395"/>
      <c r="B476" s="395"/>
      <c r="C476" s="395"/>
      <c r="D476" s="395"/>
      <c r="E476" s="395"/>
    </row>
    <row r="477" spans="1:5">
      <c r="A477" s="395"/>
      <c r="B477" s="395"/>
      <c r="C477" s="395"/>
      <c r="D477" s="395"/>
      <c r="E477" s="395"/>
    </row>
    <row r="478" spans="1:5">
      <c r="A478" s="395"/>
      <c r="B478" s="395"/>
      <c r="C478" s="395"/>
      <c r="D478" s="395"/>
      <c r="E478" s="395"/>
    </row>
    <row r="479" spans="1:5">
      <c r="A479" s="395"/>
      <c r="B479" s="395"/>
      <c r="C479" s="395"/>
      <c r="D479" s="395"/>
      <c r="E479" s="395"/>
    </row>
    <row r="480" spans="1:5">
      <c r="A480" s="395"/>
      <c r="B480" s="395"/>
      <c r="C480" s="395"/>
      <c r="D480" s="395"/>
      <c r="E480" s="395"/>
    </row>
    <row r="481" spans="1:5">
      <c r="A481" s="395"/>
      <c r="B481" s="395"/>
      <c r="C481" s="395"/>
      <c r="D481" s="395"/>
      <c r="E481" s="395"/>
    </row>
    <row r="482" spans="1:5">
      <c r="A482" s="395"/>
      <c r="B482" s="395"/>
      <c r="C482" s="395"/>
      <c r="D482" s="395"/>
      <c r="E482" s="395"/>
    </row>
    <row r="483" spans="1:5">
      <c r="A483" s="395"/>
      <c r="B483" s="395"/>
      <c r="C483" s="395"/>
      <c r="D483" s="395"/>
      <c r="E483" s="395"/>
    </row>
    <row r="484" spans="1:5">
      <c r="A484" s="395"/>
      <c r="B484" s="395"/>
      <c r="C484" s="395"/>
      <c r="D484" s="395"/>
      <c r="E484" s="395"/>
    </row>
    <row r="485" spans="1:5">
      <c r="A485" s="395"/>
      <c r="B485" s="395"/>
      <c r="C485" s="395"/>
      <c r="D485" s="395"/>
      <c r="E485" s="395"/>
    </row>
    <row r="486" spans="1:5">
      <c r="A486" s="395"/>
      <c r="B486" s="395"/>
      <c r="C486" s="395"/>
      <c r="D486" s="395"/>
      <c r="E486" s="395"/>
    </row>
    <row r="487" spans="1:5">
      <c r="A487" s="395"/>
      <c r="B487" s="395"/>
      <c r="C487" s="395"/>
      <c r="D487" s="395"/>
      <c r="E487" s="395"/>
    </row>
    <row r="488" spans="1:5">
      <c r="A488" s="395"/>
      <c r="B488" s="395"/>
      <c r="C488" s="395"/>
      <c r="D488" s="395"/>
      <c r="E488" s="395"/>
    </row>
    <row r="489" spans="1:5">
      <c r="A489" s="395"/>
      <c r="B489" s="395"/>
      <c r="C489" s="395"/>
      <c r="D489" s="395"/>
      <c r="E489" s="395"/>
    </row>
    <row r="490" spans="1:5">
      <c r="A490" s="395"/>
      <c r="B490" s="395"/>
      <c r="C490" s="395"/>
      <c r="D490" s="395"/>
      <c r="E490" s="395"/>
    </row>
    <row r="491" spans="1:5">
      <c r="A491" s="395"/>
      <c r="B491" s="395"/>
      <c r="C491" s="395"/>
      <c r="D491" s="395"/>
      <c r="E491" s="395"/>
    </row>
    <row r="492" spans="1:5">
      <c r="A492" s="395"/>
      <c r="B492" s="395"/>
      <c r="C492" s="395"/>
      <c r="D492" s="395"/>
      <c r="E492" s="395"/>
    </row>
    <row r="493" spans="1:5">
      <c r="A493" s="395"/>
      <c r="B493" s="395"/>
      <c r="C493" s="395"/>
      <c r="D493" s="395"/>
      <c r="E493" s="395"/>
    </row>
    <row r="494" spans="1:5">
      <c r="A494" s="395"/>
      <c r="B494" s="395"/>
      <c r="C494" s="395"/>
      <c r="D494" s="395"/>
      <c r="E494" s="395"/>
    </row>
    <row r="495" spans="1:5">
      <c r="A495" s="395"/>
      <c r="B495" s="395"/>
      <c r="C495" s="395"/>
      <c r="D495" s="395"/>
      <c r="E495" s="395"/>
    </row>
    <row r="496" spans="1:5">
      <c r="A496" s="395"/>
      <c r="B496" s="395"/>
      <c r="C496" s="395"/>
      <c r="D496" s="395"/>
      <c r="E496" s="395"/>
    </row>
    <row r="497" spans="1:5">
      <c r="A497" s="395"/>
      <c r="B497" s="395"/>
      <c r="C497" s="395"/>
      <c r="D497" s="395"/>
      <c r="E497" s="395"/>
    </row>
    <row r="498" spans="1:5">
      <c r="A498" s="395"/>
      <c r="B498" s="395"/>
      <c r="C498" s="395"/>
      <c r="D498" s="395"/>
      <c r="E498" s="395"/>
    </row>
    <row r="499" spans="1:5">
      <c r="A499" s="395"/>
      <c r="B499" s="395"/>
      <c r="C499" s="395"/>
      <c r="D499" s="395"/>
      <c r="E499" s="395"/>
    </row>
    <row r="500" spans="1:5">
      <c r="A500" s="395"/>
      <c r="B500" s="395"/>
      <c r="C500" s="395"/>
      <c r="D500" s="395"/>
      <c r="E500" s="395"/>
    </row>
    <row r="501" spans="1:5">
      <c r="A501" s="395"/>
      <c r="B501" s="395"/>
      <c r="C501" s="395"/>
      <c r="D501" s="395"/>
      <c r="E501" s="395"/>
    </row>
    <row r="502" spans="1:5">
      <c r="A502" s="395"/>
      <c r="B502" s="395"/>
      <c r="C502" s="395"/>
      <c r="D502" s="395"/>
      <c r="E502" s="395"/>
    </row>
    <row r="503" spans="1:5">
      <c r="A503" s="395"/>
      <c r="B503" s="395"/>
      <c r="C503" s="395"/>
      <c r="D503" s="395"/>
      <c r="E503" s="395"/>
    </row>
    <row r="504" spans="1:5">
      <c r="A504" s="395"/>
      <c r="B504" s="395"/>
      <c r="C504" s="395"/>
      <c r="D504" s="395"/>
      <c r="E504" s="395"/>
    </row>
    <row r="505" spans="1:5">
      <c r="A505" s="395"/>
      <c r="B505" s="395"/>
      <c r="C505" s="395"/>
      <c r="D505" s="395"/>
      <c r="E505" s="395"/>
    </row>
    <row r="506" spans="1:5">
      <c r="A506" s="395"/>
      <c r="B506" s="395"/>
      <c r="C506" s="395"/>
      <c r="D506" s="395"/>
      <c r="E506" s="395"/>
    </row>
    <row r="507" spans="1:5">
      <c r="A507" s="395"/>
      <c r="B507" s="395"/>
      <c r="C507" s="395"/>
      <c r="D507" s="395"/>
      <c r="E507" s="395"/>
    </row>
    <row r="508" spans="1:5">
      <c r="A508" s="395"/>
      <c r="B508" s="395"/>
      <c r="C508" s="395"/>
      <c r="D508" s="395"/>
      <c r="E508" s="395"/>
    </row>
    <row r="509" spans="1:5">
      <c r="A509" s="395"/>
      <c r="B509" s="395"/>
      <c r="C509" s="395"/>
      <c r="D509" s="395"/>
      <c r="E509" s="395"/>
    </row>
    <row r="510" spans="1:5">
      <c r="A510" s="395"/>
      <c r="B510" s="395"/>
      <c r="C510" s="395"/>
      <c r="D510" s="395"/>
      <c r="E510" s="395"/>
    </row>
    <row r="511" spans="1:5">
      <c r="A511" s="395"/>
      <c r="B511" s="395"/>
      <c r="C511" s="395"/>
      <c r="D511" s="395"/>
      <c r="E511" s="395"/>
    </row>
    <row r="512" spans="1:5">
      <c r="A512" s="395"/>
      <c r="B512" s="395"/>
      <c r="C512" s="395"/>
      <c r="D512" s="395"/>
      <c r="E512" s="395"/>
    </row>
    <row r="513" spans="1:5">
      <c r="A513" s="395"/>
      <c r="B513" s="395"/>
      <c r="C513" s="395"/>
      <c r="D513" s="395"/>
      <c r="E513" s="395"/>
    </row>
    <row r="514" spans="1:5">
      <c r="A514" s="395"/>
      <c r="B514" s="395"/>
      <c r="C514" s="395"/>
      <c r="D514" s="395"/>
      <c r="E514" s="395"/>
    </row>
    <row r="515" spans="1:5">
      <c r="A515" s="395"/>
      <c r="B515" s="395"/>
      <c r="C515" s="395"/>
      <c r="D515" s="395"/>
      <c r="E515" s="395"/>
    </row>
    <row r="516" spans="1:5">
      <c r="A516" s="395"/>
      <c r="B516" s="395"/>
      <c r="C516" s="395"/>
      <c r="D516" s="395"/>
      <c r="E516" s="395"/>
    </row>
    <row r="517" spans="1:5">
      <c r="A517" s="395"/>
      <c r="B517" s="395"/>
      <c r="C517" s="395"/>
      <c r="D517" s="395"/>
      <c r="E517" s="395"/>
    </row>
    <row r="518" spans="1:5">
      <c r="A518" s="395"/>
      <c r="B518" s="395"/>
      <c r="C518" s="395"/>
      <c r="D518" s="395"/>
      <c r="E518" s="395"/>
    </row>
    <row r="519" spans="1:5">
      <c r="A519" s="395"/>
      <c r="B519" s="395"/>
      <c r="C519" s="395"/>
      <c r="D519" s="395"/>
      <c r="E519" s="395"/>
    </row>
    <row r="520" spans="1:5">
      <c r="A520" s="395"/>
      <c r="B520" s="395"/>
      <c r="C520" s="395"/>
      <c r="D520" s="395"/>
      <c r="E520" s="395"/>
    </row>
    <row r="521" spans="1:5">
      <c r="A521" s="395"/>
      <c r="B521" s="395"/>
      <c r="C521" s="395"/>
      <c r="D521" s="395"/>
      <c r="E521" s="395"/>
    </row>
    <row r="522" spans="1:5">
      <c r="A522" s="395"/>
      <c r="B522" s="395"/>
      <c r="C522" s="395"/>
      <c r="D522" s="395"/>
      <c r="E522" s="395"/>
    </row>
    <row r="523" spans="1:5">
      <c r="A523" s="395"/>
      <c r="B523" s="395"/>
      <c r="C523" s="395"/>
      <c r="D523" s="395"/>
      <c r="E523" s="395"/>
    </row>
    <row r="524" spans="1:5">
      <c r="A524" s="395"/>
      <c r="B524" s="395"/>
      <c r="C524" s="395"/>
      <c r="D524" s="395"/>
      <c r="E524" s="395"/>
    </row>
    <row r="525" spans="1:5">
      <c r="A525" s="395"/>
      <c r="B525" s="395"/>
      <c r="C525" s="395"/>
      <c r="D525" s="395"/>
      <c r="E525" s="395"/>
    </row>
    <row r="526" spans="1:5">
      <c r="A526" s="395"/>
      <c r="B526" s="395"/>
      <c r="C526" s="395"/>
      <c r="D526" s="395"/>
      <c r="E526" s="395"/>
    </row>
    <row r="527" spans="1:5">
      <c r="A527" s="395"/>
      <c r="B527" s="395"/>
      <c r="C527" s="395"/>
      <c r="D527" s="395"/>
      <c r="E527" s="395"/>
    </row>
    <row r="528" spans="1:5">
      <c r="A528" s="395"/>
      <c r="B528" s="395"/>
      <c r="C528" s="395"/>
      <c r="D528" s="395"/>
      <c r="E528" s="395"/>
    </row>
    <row r="529" spans="1:5">
      <c r="A529" s="395"/>
      <c r="B529" s="395"/>
      <c r="C529" s="395"/>
      <c r="D529" s="395"/>
      <c r="E529" s="395"/>
    </row>
    <row r="530" spans="1:5">
      <c r="A530" s="395"/>
      <c r="B530" s="395"/>
      <c r="C530" s="395"/>
      <c r="D530" s="395"/>
      <c r="E530" s="395"/>
    </row>
    <row r="531" spans="1:5">
      <c r="A531" s="395"/>
      <c r="B531" s="395"/>
      <c r="C531" s="395"/>
      <c r="D531" s="395"/>
      <c r="E531" s="395"/>
    </row>
    <row r="532" spans="1:5">
      <c r="A532" s="395"/>
      <c r="B532" s="395"/>
      <c r="C532" s="395"/>
      <c r="D532" s="395"/>
      <c r="E532" s="395"/>
    </row>
    <row r="533" spans="1:5">
      <c r="A533" s="395"/>
      <c r="B533" s="395"/>
      <c r="C533" s="395"/>
      <c r="D533" s="395"/>
      <c r="E533" s="395"/>
    </row>
    <row r="534" spans="1:5">
      <c r="A534" s="395"/>
      <c r="B534" s="395"/>
      <c r="C534" s="395"/>
      <c r="D534" s="395"/>
      <c r="E534" s="395"/>
    </row>
    <row r="535" spans="1:5">
      <c r="A535" s="395"/>
      <c r="B535" s="395"/>
      <c r="C535" s="395"/>
      <c r="D535" s="395"/>
      <c r="E535" s="395"/>
    </row>
    <row r="536" spans="1:5">
      <c r="A536" s="395"/>
      <c r="B536" s="395"/>
      <c r="C536" s="395"/>
      <c r="D536" s="395"/>
      <c r="E536" s="395"/>
    </row>
    <row r="537" spans="1:5">
      <c r="A537" s="395"/>
      <c r="B537" s="395"/>
      <c r="C537" s="395"/>
      <c r="D537" s="395"/>
      <c r="E537" s="395"/>
    </row>
    <row r="538" spans="1:5">
      <c r="A538" s="395"/>
      <c r="B538" s="395"/>
      <c r="C538" s="395"/>
      <c r="D538" s="395"/>
      <c r="E538" s="395"/>
    </row>
    <row r="539" spans="1:5">
      <c r="A539" s="395"/>
      <c r="B539" s="395"/>
      <c r="C539" s="395"/>
      <c r="D539" s="395"/>
      <c r="E539" s="395"/>
    </row>
    <row r="540" spans="1:5">
      <c r="A540" s="395"/>
      <c r="B540" s="395"/>
      <c r="C540" s="395"/>
      <c r="D540" s="395"/>
      <c r="E540" s="395"/>
    </row>
    <row r="541" spans="1:5">
      <c r="A541" s="395"/>
      <c r="B541" s="395"/>
      <c r="C541" s="395"/>
      <c r="D541" s="395"/>
      <c r="E541" s="395"/>
    </row>
    <row r="542" spans="1:5">
      <c r="A542" s="395"/>
      <c r="B542" s="395"/>
      <c r="C542" s="395"/>
      <c r="D542" s="395"/>
      <c r="E542" s="395"/>
    </row>
    <row r="543" spans="1:5">
      <c r="A543" s="395"/>
      <c r="B543" s="395"/>
      <c r="C543" s="395"/>
      <c r="D543" s="395"/>
      <c r="E543" s="395"/>
    </row>
    <row r="544" spans="1:5">
      <c r="A544" s="395"/>
      <c r="B544" s="395"/>
      <c r="C544" s="395"/>
      <c r="D544" s="395"/>
      <c r="E544" s="395"/>
    </row>
    <row r="545" spans="1:5">
      <c r="A545" s="395"/>
      <c r="B545" s="395"/>
      <c r="C545" s="395"/>
      <c r="D545" s="395"/>
      <c r="E545" s="395"/>
    </row>
    <row r="546" spans="1:5">
      <c r="A546" s="395"/>
      <c r="B546" s="395"/>
      <c r="C546" s="395"/>
      <c r="D546" s="395"/>
      <c r="E546" s="395"/>
    </row>
    <row r="547" spans="1:5">
      <c r="A547" s="395"/>
      <c r="B547" s="395"/>
      <c r="C547" s="395"/>
      <c r="D547" s="395"/>
      <c r="E547" s="395"/>
    </row>
    <row r="548" spans="1:5">
      <c r="A548" s="395"/>
      <c r="B548" s="395"/>
      <c r="C548" s="395"/>
      <c r="D548" s="395"/>
      <c r="E548" s="395"/>
    </row>
    <row r="549" spans="1:5">
      <c r="A549" s="395"/>
      <c r="B549" s="395"/>
      <c r="C549" s="395"/>
      <c r="D549" s="395"/>
      <c r="E549" s="395"/>
    </row>
    <row r="550" spans="1:5">
      <c r="A550" s="395"/>
      <c r="B550" s="395"/>
      <c r="C550" s="395"/>
      <c r="D550" s="395"/>
      <c r="E550" s="395"/>
    </row>
    <row r="551" spans="1:5">
      <c r="A551" s="395"/>
      <c r="B551" s="395"/>
      <c r="C551" s="395"/>
      <c r="D551" s="395"/>
      <c r="E551" s="395"/>
    </row>
    <row r="552" spans="1:5">
      <c r="A552" s="395"/>
      <c r="B552" s="395"/>
      <c r="C552" s="395"/>
      <c r="D552" s="395"/>
      <c r="E552" s="395"/>
    </row>
    <row r="553" spans="1:5">
      <c r="A553" s="395"/>
      <c r="B553" s="395"/>
      <c r="C553" s="395"/>
      <c r="D553" s="395"/>
      <c r="E553" s="395"/>
    </row>
    <row r="554" spans="1:5">
      <c r="A554" s="395"/>
      <c r="B554" s="395"/>
      <c r="C554" s="395"/>
      <c r="D554" s="395"/>
      <c r="E554" s="395"/>
    </row>
    <row r="555" spans="1:5">
      <c r="A555" s="395"/>
      <c r="B555" s="395"/>
      <c r="C555" s="395"/>
      <c r="D555" s="395"/>
      <c r="E555" s="395"/>
    </row>
    <row r="556" spans="1:5">
      <c r="A556" s="395"/>
      <c r="B556" s="395"/>
      <c r="C556" s="395"/>
      <c r="D556" s="395"/>
      <c r="E556" s="395"/>
    </row>
    <row r="557" spans="1:5">
      <c r="A557" s="395"/>
      <c r="B557" s="395"/>
      <c r="C557" s="395"/>
      <c r="D557" s="395"/>
      <c r="E557" s="395"/>
    </row>
    <row r="558" spans="1:5">
      <c r="A558" s="395"/>
      <c r="B558" s="395"/>
      <c r="C558" s="395"/>
      <c r="D558" s="395"/>
      <c r="E558" s="395"/>
    </row>
    <row r="559" spans="1:5">
      <c r="A559" s="395"/>
      <c r="B559" s="395"/>
      <c r="C559" s="395"/>
      <c r="D559" s="395"/>
      <c r="E559" s="395"/>
    </row>
    <row r="560" spans="1:5">
      <c r="A560" s="395"/>
      <c r="B560" s="395"/>
      <c r="C560" s="395"/>
      <c r="D560" s="395"/>
      <c r="E560" s="395"/>
    </row>
    <row r="561" spans="1:5">
      <c r="A561" s="395"/>
      <c r="B561" s="395"/>
      <c r="C561" s="395"/>
      <c r="D561" s="395"/>
      <c r="E561" s="395"/>
    </row>
    <row r="562" spans="1:5">
      <c r="A562" s="395"/>
      <c r="B562" s="395"/>
      <c r="C562" s="395"/>
      <c r="D562" s="395"/>
      <c r="E562" s="395"/>
    </row>
    <row r="563" spans="1:5">
      <c r="A563" s="395"/>
      <c r="B563" s="395"/>
      <c r="C563" s="395"/>
      <c r="D563" s="395"/>
      <c r="E563" s="395"/>
    </row>
    <row r="564" spans="1:5">
      <c r="A564" s="395"/>
      <c r="B564" s="395"/>
      <c r="C564" s="395"/>
      <c r="D564" s="395"/>
      <c r="E564" s="395"/>
    </row>
    <row r="565" spans="1:5">
      <c r="A565" s="395"/>
      <c r="B565" s="395"/>
      <c r="C565" s="395"/>
      <c r="D565" s="395"/>
      <c r="E565" s="395"/>
    </row>
    <row r="566" spans="1:5">
      <c r="A566" s="395"/>
      <c r="B566" s="395"/>
      <c r="C566" s="395"/>
      <c r="D566" s="395"/>
      <c r="E566" s="395"/>
    </row>
    <row r="567" spans="1:5">
      <c r="A567" s="395"/>
      <c r="B567" s="395"/>
      <c r="C567" s="395"/>
      <c r="D567" s="395"/>
      <c r="E567" s="395"/>
    </row>
    <row r="568" spans="1:5">
      <c r="A568" s="395"/>
      <c r="B568" s="395"/>
      <c r="C568" s="395"/>
      <c r="D568" s="395"/>
      <c r="E568" s="395"/>
    </row>
    <row r="569" spans="1:5">
      <c r="A569" s="395"/>
      <c r="B569" s="395"/>
      <c r="C569" s="395"/>
      <c r="D569" s="395"/>
      <c r="E569" s="395"/>
    </row>
    <row r="570" spans="1:5">
      <c r="A570" s="395"/>
      <c r="B570" s="395"/>
      <c r="C570" s="395"/>
      <c r="D570" s="395"/>
      <c r="E570" s="395"/>
    </row>
    <row r="571" spans="1:5">
      <c r="A571" s="395"/>
      <c r="B571" s="395"/>
      <c r="C571" s="395"/>
      <c r="D571" s="395"/>
      <c r="E571" s="395"/>
    </row>
    <row r="572" spans="1:5">
      <c r="A572" s="395"/>
      <c r="B572" s="395"/>
      <c r="C572" s="395"/>
      <c r="D572" s="395"/>
      <c r="E572" s="395"/>
    </row>
    <row r="573" spans="1:5">
      <c r="A573" s="395"/>
      <c r="B573" s="395"/>
      <c r="C573" s="395"/>
      <c r="D573" s="395"/>
      <c r="E573" s="395"/>
    </row>
    <row r="574" spans="1:5">
      <c r="A574" s="395"/>
      <c r="B574" s="395"/>
      <c r="C574" s="395"/>
      <c r="D574" s="395"/>
      <c r="E574" s="395"/>
    </row>
    <row r="575" spans="1:5">
      <c r="A575" s="395"/>
      <c r="B575" s="395"/>
      <c r="C575" s="395"/>
      <c r="D575" s="395"/>
      <c r="E575" s="395"/>
    </row>
    <row r="576" spans="1:5">
      <c r="A576" s="395"/>
      <c r="B576" s="395"/>
      <c r="C576" s="395"/>
      <c r="D576" s="395"/>
      <c r="E576" s="395"/>
    </row>
    <row r="577" spans="1:5">
      <c r="A577" s="395"/>
      <c r="B577" s="395"/>
      <c r="C577" s="395"/>
      <c r="D577" s="395"/>
      <c r="E577" s="395"/>
    </row>
    <row r="578" spans="1:5">
      <c r="A578" s="395"/>
      <c r="B578" s="395"/>
      <c r="C578" s="395"/>
      <c r="D578" s="395"/>
      <c r="E578" s="395"/>
    </row>
    <row r="579" spans="1:5">
      <c r="A579" s="395"/>
      <c r="B579" s="395"/>
      <c r="C579" s="395"/>
      <c r="D579" s="395"/>
      <c r="E579" s="395"/>
    </row>
    <row r="580" spans="1:5">
      <c r="A580" s="395"/>
      <c r="B580" s="395"/>
      <c r="C580" s="395"/>
      <c r="D580" s="395"/>
      <c r="E580" s="395"/>
    </row>
    <row r="581" spans="1:5">
      <c r="A581" s="395"/>
      <c r="B581" s="395"/>
      <c r="C581" s="395"/>
      <c r="D581" s="395"/>
      <c r="E581" s="395"/>
    </row>
    <row r="582" spans="1:5">
      <c r="A582" s="395"/>
      <c r="B582" s="395"/>
      <c r="C582" s="395"/>
      <c r="D582" s="395"/>
      <c r="E582" s="395"/>
    </row>
    <row r="583" spans="1:5">
      <c r="A583" s="395"/>
      <c r="B583" s="395"/>
      <c r="C583" s="395"/>
      <c r="D583" s="395"/>
      <c r="E583" s="395"/>
    </row>
    <row r="584" spans="1:5">
      <c r="A584" s="395"/>
      <c r="B584" s="395"/>
      <c r="C584" s="395"/>
      <c r="D584" s="395"/>
      <c r="E584" s="395"/>
    </row>
    <row r="585" spans="1:5">
      <c r="A585" s="395"/>
      <c r="B585" s="395"/>
      <c r="C585" s="395"/>
      <c r="D585" s="395"/>
      <c r="E585" s="395"/>
    </row>
    <row r="586" spans="1:5">
      <c r="A586" s="395"/>
      <c r="B586" s="395"/>
      <c r="C586" s="395"/>
      <c r="D586" s="395"/>
      <c r="E586" s="395"/>
    </row>
    <row r="587" spans="1:5">
      <c r="A587" s="395"/>
      <c r="B587" s="395"/>
      <c r="C587" s="395"/>
      <c r="D587" s="395"/>
      <c r="E587" s="395"/>
    </row>
    <row r="588" spans="1:5">
      <c r="A588" s="395"/>
      <c r="B588" s="395"/>
      <c r="C588" s="395"/>
      <c r="D588" s="395"/>
      <c r="E588" s="395"/>
    </row>
    <row r="589" spans="1:5">
      <c r="A589" s="395"/>
      <c r="B589" s="395"/>
      <c r="C589" s="395"/>
      <c r="D589" s="395"/>
      <c r="E589" s="395"/>
    </row>
    <row r="590" spans="1:5">
      <c r="A590" s="395"/>
      <c r="B590" s="395"/>
      <c r="C590" s="395"/>
      <c r="D590" s="395"/>
      <c r="E590" s="395"/>
    </row>
    <row r="591" spans="1:5">
      <c r="A591" s="395"/>
      <c r="B591" s="395"/>
      <c r="C591" s="395"/>
      <c r="D591" s="395"/>
      <c r="E591" s="395"/>
    </row>
    <row r="592" spans="1:5">
      <c r="A592" s="395"/>
      <c r="B592" s="395"/>
      <c r="C592" s="395"/>
      <c r="D592" s="395"/>
      <c r="E592" s="395"/>
    </row>
    <row r="593" spans="1:5">
      <c r="A593" s="395"/>
      <c r="B593" s="395"/>
      <c r="C593" s="395"/>
      <c r="D593" s="395"/>
      <c r="E593" s="395"/>
    </row>
    <row r="594" spans="1:5">
      <c r="A594" s="395"/>
      <c r="B594" s="395"/>
      <c r="C594" s="395"/>
      <c r="D594" s="395"/>
      <c r="E594" s="395"/>
    </row>
    <row r="595" spans="1:5">
      <c r="A595" s="395"/>
      <c r="B595" s="395"/>
      <c r="C595" s="395"/>
      <c r="D595" s="395"/>
      <c r="E595" s="395"/>
    </row>
    <row r="596" spans="1:5">
      <c r="A596" s="395"/>
      <c r="B596" s="395"/>
      <c r="C596" s="395"/>
      <c r="D596" s="395"/>
      <c r="E596" s="395"/>
    </row>
    <row r="597" spans="1:5">
      <c r="A597" s="395"/>
      <c r="B597" s="395"/>
      <c r="C597" s="395"/>
      <c r="D597" s="395"/>
      <c r="E597" s="395"/>
    </row>
    <row r="598" spans="1:5">
      <c r="A598" s="395"/>
      <c r="B598" s="395"/>
      <c r="C598" s="395"/>
      <c r="D598" s="395"/>
      <c r="E598" s="395"/>
    </row>
    <row r="599" spans="1:5">
      <c r="A599" s="395"/>
      <c r="B599" s="395"/>
      <c r="C599" s="395"/>
      <c r="D599" s="395"/>
      <c r="E599" s="395"/>
    </row>
    <row r="600" spans="1:5">
      <c r="A600" s="395"/>
      <c r="B600" s="395"/>
      <c r="C600" s="395"/>
      <c r="D600" s="395"/>
      <c r="E600" s="395"/>
    </row>
    <row r="601" spans="1:5">
      <c r="A601" s="395"/>
      <c r="B601" s="395"/>
      <c r="C601" s="395"/>
      <c r="D601" s="395"/>
      <c r="E601" s="395"/>
    </row>
    <row r="602" spans="1:5">
      <c r="A602" s="395"/>
      <c r="B602" s="395"/>
      <c r="C602" s="395"/>
      <c r="D602" s="395"/>
      <c r="E602" s="395"/>
    </row>
    <row r="603" spans="1:5">
      <c r="A603" s="395"/>
      <c r="B603" s="395"/>
      <c r="C603" s="395"/>
      <c r="D603" s="395"/>
      <c r="E603" s="395"/>
    </row>
    <row r="604" spans="1:5">
      <c r="A604" s="395"/>
      <c r="B604" s="395"/>
      <c r="C604" s="395"/>
      <c r="D604" s="395"/>
      <c r="E604" s="395"/>
    </row>
    <row r="605" spans="1:5">
      <c r="A605" s="395"/>
      <c r="B605" s="395"/>
      <c r="C605" s="395"/>
      <c r="D605" s="395"/>
      <c r="E605" s="395"/>
    </row>
    <row r="606" spans="1:5">
      <c r="A606" s="395"/>
      <c r="B606" s="395"/>
      <c r="C606" s="395"/>
      <c r="D606" s="395"/>
      <c r="E606" s="395"/>
    </row>
    <row r="607" spans="1:5">
      <c r="A607" s="395"/>
      <c r="B607" s="395"/>
      <c r="C607" s="395"/>
      <c r="D607" s="395"/>
      <c r="E607" s="395"/>
    </row>
    <row r="608" spans="1:5">
      <c r="A608" s="395"/>
      <c r="B608" s="395"/>
      <c r="C608" s="395"/>
      <c r="D608" s="395"/>
      <c r="E608" s="395"/>
    </row>
    <row r="609" spans="1:5">
      <c r="A609" s="395"/>
      <c r="B609" s="395"/>
      <c r="C609" s="395"/>
      <c r="D609" s="395"/>
      <c r="E609" s="395"/>
    </row>
    <row r="610" spans="1:5">
      <c r="A610" s="395"/>
      <c r="B610" s="395"/>
      <c r="C610" s="395"/>
      <c r="D610" s="395"/>
      <c r="E610" s="395"/>
    </row>
    <row r="611" spans="1:5">
      <c r="A611" s="395"/>
      <c r="B611" s="395"/>
      <c r="C611" s="395"/>
      <c r="D611" s="395"/>
      <c r="E611" s="395"/>
    </row>
    <row r="612" spans="1:5">
      <c r="A612" s="395"/>
      <c r="B612" s="395"/>
      <c r="C612" s="395"/>
      <c r="D612" s="395"/>
      <c r="E612" s="395"/>
    </row>
    <row r="613" spans="1:5">
      <c r="A613" s="395"/>
      <c r="B613" s="395"/>
      <c r="C613" s="395"/>
      <c r="D613" s="395"/>
      <c r="E613" s="395"/>
    </row>
    <row r="614" spans="1:5">
      <c r="A614" s="395"/>
      <c r="B614" s="395"/>
      <c r="C614" s="395"/>
      <c r="D614" s="395"/>
      <c r="E614" s="395"/>
    </row>
    <row r="615" spans="1:5">
      <c r="A615" s="395"/>
      <c r="B615" s="395"/>
      <c r="C615" s="395"/>
      <c r="D615" s="395"/>
      <c r="E615" s="395"/>
    </row>
    <row r="616" spans="1:5">
      <c r="A616" s="395"/>
      <c r="B616" s="395"/>
      <c r="C616" s="395"/>
      <c r="D616" s="395"/>
      <c r="E616" s="395"/>
    </row>
    <row r="617" spans="1:5">
      <c r="A617" s="395"/>
      <c r="B617" s="395"/>
      <c r="C617" s="395"/>
      <c r="D617" s="395"/>
      <c r="E617" s="395"/>
    </row>
    <row r="618" spans="1:5">
      <c r="A618" s="395"/>
      <c r="B618" s="395"/>
      <c r="C618" s="395"/>
      <c r="D618" s="395"/>
      <c r="E618" s="395"/>
    </row>
    <row r="619" spans="1:5">
      <c r="A619" s="395"/>
      <c r="B619" s="395"/>
      <c r="C619" s="395"/>
      <c r="D619" s="395"/>
      <c r="E619" s="395"/>
    </row>
    <row r="620" spans="1:5">
      <c r="A620" s="395"/>
      <c r="B620" s="395"/>
      <c r="C620" s="395"/>
      <c r="D620" s="395"/>
      <c r="E620" s="395"/>
    </row>
    <row r="621" spans="1:5">
      <c r="A621" s="395"/>
      <c r="B621" s="395"/>
      <c r="C621" s="395"/>
      <c r="D621" s="395"/>
      <c r="E621" s="395"/>
    </row>
    <row r="622" spans="1:5">
      <c r="A622" s="395"/>
      <c r="B622" s="395"/>
      <c r="C622" s="395"/>
      <c r="D622" s="395"/>
      <c r="E622" s="395"/>
    </row>
    <row r="623" spans="1:5">
      <c r="A623" s="395"/>
      <c r="B623" s="395"/>
      <c r="C623" s="395"/>
      <c r="D623" s="395"/>
      <c r="E623" s="395"/>
    </row>
    <row r="624" spans="1:5">
      <c r="A624" s="395"/>
      <c r="B624" s="395"/>
      <c r="C624" s="395"/>
      <c r="D624" s="395"/>
      <c r="E624" s="395"/>
    </row>
    <row r="625" spans="1:5">
      <c r="A625" s="395"/>
      <c r="B625" s="395"/>
      <c r="C625" s="395"/>
      <c r="D625" s="395"/>
      <c r="E625" s="395"/>
    </row>
    <row r="626" spans="1:5">
      <c r="A626" s="395"/>
      <c r="B626" s="395"/>
      <c r="C626" s="395"/>
      <c r="D626" s="395"/>
      <c r="E626" s="395"/>
    </row>
    <row r="627" spans="1:5">
      <c r="A627" s="395"/>
      <c r="B627" s="395"/>
      <c r="C627" s="395"/>
      <c r="D627" s="395"/>
      <c r="E627" s="395"/>
    </row>
    <row r="628" spans="1:5">
      <c r="A628" s="395"/>
      <c r="B628" s="395"/>
      <c r="C628" s="395"/>
      <c r="D628" s="395"/>
      <c r="E628" s="395"/>
    </row>
    <row r="629" spans="1:5">
      <c r="A629" s="395"/>
      <c r="B629" s="395"/>
      <c r="C629" s="395"/>
      <c r="D629" s="395"/>
      <c r="E629" s="395"/>
    </row>
    <row r="630" spans="1:5">
      <c r="A630" s="395"/>
      <c r="B630" s="395"/>
      <c r="C630" s="395"/>
      <c r="D630" s="395"/>
      <c r="E630" s="395"/>
    </row>
    <row r="631" spans="1:5">
      <c r="A631" s="395"/>
      <c r="B631" s="395"/>
      <c r="C631" s="395"/>
      <c r="D631" s="395"/>
      <c r="E631" s="395"/>
    </row>
    <row r="632" spans="1:5">
      <c r="A632" s="395"/>
      <c r="B632" s="395"/>
      <c r="C632" s="395"/>
      <c r="D632" s="395"/>
      <c r="E632" s="395"/>
    </row>
    <row r="633" spans="1:5">
      <c r="A633" s="395"/>
      <c r="B633" s="395"/>
      <c r="C633" s="395"/>
      <c r="D633" s="395"/>
      <c r="E633" s="395"/>
    </row>
    <row r="634" spans="1:5">
      <c r="A634" s="395"/>
      <c r="B634" s="395"/>
      <c r="C634" s="395"/>
      <c r="D634" s="395"/>
      <c r="E634" s="395"/>
    </row>
    <row r="635" spans="1:5">
      <c r="A635" s="395"/>
      <c r="B635" s="395"/>
      <c r="C635" s="395"/>
      <c r="D635" s="395"/>
      <c r="E635" s="395"/>
    </row>
    <row r="636" spans="1:5">
      <c r="A636" s="395"/>
      <c r="B636" s="395"/>
      <c r="C636" s="395"/>
      <c r="D636" s="395"/>
      <c r="E636" s="395"/>
    </row>
    <row r="637" spans="1:5">
      <c r="A637" s="395"/>
      <c r="B637" s="395"/>
      <c r="C637" s="395"/>
      <c r="D637" s="395"/>
      <c r="E637" s="395"/>
    </row>
    <row r="638" spans="1:5">
      <c r="A638" s="395"/>
      <c r="B638" s="395"/>
      <c r="C638" s="395"/>
      <c r="D638" s="395"/>
      <c r="E638" s="395"/>
    </row>
    <row r="639" spans="1:5">
      <c r="A639" s="395"/>
      <c r="B639" s="395"/>
      <c r="C639" s="395"/>
      <c r="D639" s="395"/>
      <c r="E639" s="395"/>
    </row>
    <row r="640" spans="1:5">
      <c r="A640" s="395"/>
      <c r="B640" s="395"/>
      <c r="C640" s="395"/>
      <c r="D640" s="395"/>
      <c r="E640" s="395"/>
    </row>
    <row r="641" spans="1:5">
      <c r="A641" s="395"/>
      <c r="B641" s="395"/>
      <c r="C641" s="395"/>
      <c r="D641" s="395"/>
      <c r="E641" s="395"/>
    </row>
    <row r="642" spans="1:5">
      <c r="A642" s="395"/>
      <c r="B642" s="395"/>
      <c r="C642" s="395"/>
      <c r="D642" s="395"/>
      <c r="E642" s="395"/>
    </row>
    <row r="643" spans="1:5">
      <c r="A643" s="395"/>
      <c r="B643" s="395"/>
      <c r="C643" s="395"/>
      <c r="D643" s="395"/>
      <c r="E643" s="395"/>
    </row>
    <row r="644" spans="1:5">
      <c r="A644" s="395"/>
      <c r="B644" s="395"/>
      <c r="C644" s="395"/>
      <c r="D644" s="395"/>
      <c r="E644" s="395"/>
    </row>
    <row r="645" spans="1:5">
      <c r="A645" s="395"/>
      <c r="B645" s="395"/>
      <c r="C645" s="395"/>
      <c r="D645" s="395"/>
      <c r="E645" s="395"/>
    </row>
    <row r="646" spans="1:5">
      <c r="A646" s="395"/>
      <c r="B646" s="395"/>
      <c r="C646" s="395"/>
      <c r="D646" s="395"/>
      <c r="E646" s="395"/>
    </row>
    <row r="647" spans="1:5">
      <c r="A647" s="395"/>
      <c r="B647" s="395"/>
      <c r="C647" s="395"/>
      <c r="D647" s="395"/>
      <c r="E647" s="395"/>
    </row>
    <row r="648" spans="1:5">
      <c r="A648" s="395"/>
      <c r="B648" s="395"/>
      <c r="C648" s="395"/>
      <c r="D648" s="395"/>
      <c r="E648" s="395"/>
    </row>
    <row r="649" spans="1:5">
      <c r="A649" s="395"/>
      <c r="B649" s="395"/>
      <c r="C649" s="395"/>
      <c r="D649" s="395"/>
      <c r="E649" s="395"/>
    </row>
    <row r="650" spans="1:5">
      <c r="A650" s="395"/>
      <c r="B650" s="395"/>
      <c r="C650" s="395"/>
      <c r="D650" s="395"/>
      <c r="E650" s="395"/>
    </row>
    <row r="651" spans="1:5">
      <c r="A651" s="395"/>
      <c r="B651" s="395"/>
      <c r="C651" s="395"/>
      <c r="D651" s="395"/>
      <c r="E651" s="395"/>
    </row>
    <row r="652" spans="1:5">
      <c r="A652" s="395"/>
      <c r="B652" s="395"/>
      <c r="C652" s="395"/>
      <c r="D652" s="395"/>
      <c r="E652" s="395"/>
    </row>
    <row r="653" spans="1:5">
      <c r="A653" s="395"/>
      <c r="B653" s="395"/>
      <c r="C653" s="395"/>
      <c r="D653" s="395"/>
      <c r="E653" s="395"/>
    </row>
    <row r="654" spans="1:5">
      <c r="A654" s="395"/>
      <c r="B654" s="395"/>
      <c r="C654" s="395"/>
      <c r="D654" s="395"/>
      <c r="E654" s="395"/>
    </row>
    <row r="655" spans="1:5">
      <c r="A655" s="395"/>
      <c r="B655" s="395"/>
      <c r="C655" s="395"/>
      <c r="D655" s="395"/>
      <c r="E655" s="395"/>
    </row>
    <row r="656" spans="1:5">
      <c r="A656" s="395"/>
      <c r="B656" s="395"/>
      <c r="C656" s="395"/>
      <c r="D656" s="395"/>
      <c r="E656" s="395"/>
    </row>
    <row r="657" spans="1:5">
      <c r="A657" s="395"/>
      <c r="B657" s="395"/>
      <c r="C657" s="395"/>
      <c r="D657" s="395"/>
      <c r="E657" s="395"/>
    </row>
    <row r="658" spans="1:5">
      <c r="A658" s="395"/>
      <c r="B658" s="395"/>
      <c r="C658" s="395"/>
      <c r="D658" s="395"/>
      <c r="E658" s="395"/>
    </row>
    <row r="659" spans="1:5">
      <c r="A659" s="395"/>
      <c r="B659" s="395"/>
      <c r="C659" s="395"/>
      <c r="D659" s="395"/>
      <c r="E659" s="395"/>
    </row>
    <row r="660" spans="1:5">
      <c r="A660" s="395"/>
      <c r="B660" s="395"/>
      <c r="C660" s="395"/>
      <c r="D660" s="395"/>
      <c r="E660" s="395"/>
    </row>
    <row r="661" spans="1:5">
      <c r="A661" s="395"/>
      <c r="B661" s="395"/>
      <c r="C661" s="395"/>
      <c r="D661" s="395"/>
      <c r="E661" s="395"/>
    </row>
    <row r="662" spans="1:5">
      <c r="A662" s="395"/>
      <c r="B662" s="395"/>
      <c r="C662" s="395"/>
      <c r="D662" s="395"/>
      <c r="E662" s="395"/>
    </row>
    <row r="663" spans="1:5">
      <c r="A663" s="395"/>
      <c r="B663" s="395"/>
      <c r="C663" s="395"/>
      <c r="D663" s="395"/>
      <c r="E663" s="395"/>
    </row>
    <row r="664" spans="1:5">
      <c r="A664" s="395"/>
      <c r="B664" s="395"/>
      <c r="C664" s="395"/>
      <c r="D664" s="395"/>
      <c r="E664" s="395"/>
    </row>
    <row r="665" spans="1:5">
      <c r="A665" s="395"/>
      <c r="B665" s="395"/>
      <c r="C665" s="395"/>
      <c r="D665" s="395"/>
      <c r="E665" s="395"/>
    </row>
    <row r="666" spans="1:5">
      <c r="A666" s="395"/>
      <c r="B666" s="395"/>
      <c r="C666" s="395"/>
      <c r="D666" s="395"/>
      <c r="E666" s="395"/>
    </row>
    <row r="667" spans="1:5">
      <c r="A667" s="395"/>
      <c r="B667" s="395"/>
      <c r="C667" s="395"/>
      <c r="D667" s="395"/>
      <c r="E667" s="395"/>
    </row>
    <row r="668" spans="1:5">
      <c r="A668" s="395"/>
      <c r="B668" s="395"/>
      <c r="C668" s="395"/>
      <c r="D668" s="395"/>
      <c r="E668" s="395"/>
    </row>
    <row r="669" spans="1:5">
      <c r="A669" s="395"/>
      <c r="B669" s="395"/>
      <c r="C669" s="395"/>
      <c r="D669" s="395"/>
      <c r="E669" s="395"/>
    </row>
    <row r="670" spans="1:5">
      <c r="A670" s="395"/>
      <c r="B670" s="395"/>
      <c r="C670" s="395"/>
      <c r="D670" s="395"/>
      <c r="E670" s="395"/>
    </row>
    <row r="671" spans="1:5">
      <c r="A671" s="395"/>
      <c r="B671" s="395"/>
      <c r="C671" s="395"/>
      <c r="D671" s="395"/>
      <c r="E671" s="395"/>
    </row>
    <row r="672" spans="1:5">
      <c r="A672" s="395"/>
      <c r="B672" s="395"/>
      <c r="C672" s="395"/>
      <c r="D672" s="395"/>
      <c r="E672" s="395"/>
    </row>
    <row r="673" spans="1:5">
      <c r="A673" s="395"/>
      <c r="B673" s="395"/>
      <c r="C673" s="395"/>
      <c r="D673" s="395"/>
      <c r="E673" s="395"/>
    </row>
    <row r="674" spans="1:5">
      <c r="A674" s="395"/>
      <c r="B674" s="395"/>
      <c r="C674" s="395"/>
      <c r="D674" s="395"/>
      <c r="E674" s="395"/>
    </row>
    <row r="675" spans="1:5">
      <c r="A675" s="395"/>
      <c r="B675" s="395"/>
      <c r="C675" s="395"/>
      <c r="D675" s="395"/>
      <c r="E675" s="395"/>
    </row>
    <row r="676" spans="1:5">
      <c r="A676" s="395"/>
      <c r="B676" s="395"/>
      <c r="C676" s="395"/>
      <c r="D676" s="395"/>
      <c r="E676" s="395"/>
    </row>
    <row r="677" spans="1:5">
      <c r="A677" s="395"/>
      <c r="B677" s="395"/>
      <c r="C677" s="395"/>
      <c r="D677" s="395"/>
      <c r="E677" s="395"/>
    </row>
    <row r="678" spans="1:5">
      <c r="A678" s="395"/>
      <c r="B678" s="395"/>
      <c r="C678" s="395"/>
      <c r="D678" s="395"/>
      <c r="E678" s="395"/>
    </row>
    <row r="679" spans="1:5">
      <c r="A679" s="395"/>
      <c r="B679" s="395"/>
      <c r="C679" s="395"/>
      <c r="D679" s="395"/>
      <c r="E679" s="395"/>
    </row>
    <row r="680" spans="1:5">
      <c r="A680" s="395"/>
      <c r="B680" s="395"/>
      <c r="C680" s="395"/>
      <c r="D680" s="395"/>
      <c r="E680" s="395"/>
    </row>
    <row r="681" spans="1:5">
      <c r="A681" s="395"/>
      <c r="B681" s="395"/>
      <c r="C681" s="395"/>
      <c r="D681" s="395"/>
      <c r="E681" s="395"/>
    </row>
    <row r="682" spans="1:5">
      <c r="A682" s="395"/>
      <c r="B682" s="395"/>
      <c r="C682" s="395"/>
      <c r="D682" s="395"/>
      <c r="E682" s="395"/>
    </row>
    <row r="683" spans="1:5">
      <c r="A683" s="395"/>
      <c r="B683" s="395"/>
      <c r="C683" s="395"/>
      <c r="D683" s="395"/>
      <c r="E683" s="395"/>
    </row>
    <row r="684" spans="1:5">
      <c r="A684" s="395"/>
      <c r="B684" s="395"/>
      <c r="C684" s="395"/>
      <c r="D684" s="395"/>
      <c r="E684" s="395"/>
    </row>
    <row r="685" spans="1:5">
      <c r="A685" s="395"/>
      <c r="B685" s="395"/>
      <c r="C685" s="395"/>
      <c r="D685" s="395"/>
      <c r="E685" s="395"/>
    </row>
    <row r="686" spans="1:5">
      <c r="A686" s="395"/>
      <c r="B686" s="395"/>
      <c r="C686" s="395"/>
      <c r="D686" s="395"/>
      <c r="E686" s="395"/>
    </row>
    <row r="687" spans="1:5">
      <c r="A687" s="395"/>
      <c r="B687" s="395"/>
      <c r="C687" s="395"/>
      <c r="D687" s="395"/>
      <c r="E687" s="395"/>
    </row>
    <row r="688" spans="1:5">
      <c r="A688" s="395"/>
      <c r="B688" s="395"/>
      <c r="C688" s="395"/>
      <c r="D688" s="395"/>
      <c r="E688" s="395"/>
    </row>
    <row r="689" spans="1:5">
      <c r="A689" s="395"/>
      <c r="B689" s="395"/>
      <c r="C689" s="395"/>
      <c r="D689" s="395"/>
      <c r="E689" s="395"/>
    </row>
    <row r="690" spans="1:5">
      <c r="A690" s="395"/>
      <c r="B690" s="395"/>
      <c r="C690" s="395"/>
      <c r="D690" s="395"/>
      <c r="E690" s="395"/>
    </row>
    <row r="691" spans="1:5">
      <c r="A691" s="395"/>
      <c r="B691" s="395"/>
      <c r="C691" s="395"/>
      <c r="D691" s="395"/>
      <c r="E691" s="395"/>
    </row>
    <row r="692" spans="1:5">
      <c r="A692" s="395"/>
      <c r="B692" s="395"/>
      <c r="C692" s="395"/>
      <c r="D692" s="395"/>
      <c r="E692" s="395"/>
    </row>
    <row r="693" spans="1:5">
      <c r="A693" s="395"/>
      <c r="B693" s="395"/>
      <c r="C693" s="395"/>
      <c r="D693" s="395"/>
      <c r="E693" s="395"/>
    </row>
    <row r="694" spans="1:5">
      <c r="A694" s="395"/>
      <c r="B694" s="395"/>
      <c r="C694" s="395"/>
      <c r="D694" s="395"/>
      <c r="E694" s="395"/>
    </row>
    <row r="695" spans="1:5">
      <c r="A695" s="395"/>
      <c r="B695" s="395"/>
      <c r="C695" s="395"/>
      <c r="D695" s="395"/>
      <c r="E695" s="395"/>
    </row>
    <row r="696" spans="1:5">
      <c r="A696" s="395"/>
      <c r="B696" s="395"/>
      <c r="C696" s="395"/>
      <c r="D696" s="395"/>
      <c r="E696" s="395"/>
    </row>
    <row r="697" spans="1:5">
      <c r="A697" s="395"/>
      <c r="B697" s="395"/>
      <c r="C697" s="395"/>
      <c r="D697" s="395"/>
      <c r="E697" s="395"/>
    </row>
    <row r="698" spans="1:5">
      <c r="A698" s="395"/>
      <c r="B698" s="395"/>
      <c r="C698" s="395"/>
      <c r="D698" s="395"/>
      <c r="E698" s="395"/>
    </row>
    <row r="699" spans="1:5">
      <c r="A699" s="395"/>
      <c r="B699" s="395"/>
      <c r="C699" s="395"/>
      <c r="D699" s="395"/>
      <c r="E699" s="395"/>
    </row>
    <row r="700" spans="1:5">
      <c r="A700" s="395"/>
      <c r="B700" s="395"/>
      <c r="C700" s="395"/>
      <c r="D700" s="395"/>
      <c r="E700" s="395"/>
    </row>
    <row r="701" spans="1:5">
      <c r="A701" s="395"/>
      <c r="B701" s="395"/>
      <c r="C701" s="395"/>
      <c r="D701" s="395"/>
      <c r="E701" s="395"/>
    </row>
    <row r="702" spans="1:5">
      <c r="A702" s="395"/>
      <c r="B702" s="395"/>
      <c r="C702" s="395"/>
      <c r="D702" s="395"/>
      <c r="E702" s="395"/>
    </row>
    <row r="703" spans="1:5">
      <c r="A703" s="395"/>
      <c r="B703" s="395"/>
      <c r="C703" s="395"/>
      <c r="D703" s="395"/>
      <c r="E703" s="395"/>
    </row>
    <row r="704" spans="1:5">
      <c r="A704" s="395"/>
      <c r="B704" s="395"/>
      <c r="C704" s="395"/>
      <c r="D704" s="395"/>
      <c r="E704" s="395"/>
    </row>
    <row r="705" spans="1:5">
      <c r="A705" s="395"/>
      <c r="B705" s="395"/>
      <c r="C705" s="395"/>
      <c r="D705" s="395"/>
      <c r="E705" s="395"/>
    </row>
    <row r="706" spans="1:5">
      <c r="A706" s="395"/>
      <c r="B706" s="395"/>
      <c r="C706" s="395"/>
      <c r="D706" s="395"/>
      <c r="E706" s="395"/>
    </row>
    <row r="707" spans="1:5">
      <c r="A707" s="395"/>
      <c r="B707" s="395"/>
      <c r="C707" s="395"/>
      <c r="D707" s="395"/>
      <c r="E707" s="395"/>
    </row>
    <row r="708" spans="1:5">
      <c r="A708" s="395"/>
      <c r="B708" s="395"/>
      <c r="C708" s="395"/>
      <c r="D708" s="395"/>
      <c r="E708" s="395"/>
    </row>
    <row r="709" spans="1:5">
      <c r="A709" s="395"/>
      <c r="B709" s="395"/>
      <c r="C709" s="395"/>
      <c r="D709" s="395"/>
      <c r="E709" s="395"/>
    </row>
    <row r="710" spans="1:5">
      <c r="A710" s="395"/>
      <c r="B710" s="395"/>
      <c r="C710" s="395"/>
      <c r="D710" s="395"/>
      <c r="E710" s="395"/>
    </row>
    <row r="711" spans="1:5">
      <c r="A711" s="395"/>
      <c r="B711" s="395"/>
      <c r="C711" s="395"/>
      <c r="D711" s="395"/>
      <c r="E711" s="395"/>
    </row>
    <row r="712" spans="1:5">
      <c r="A712" s="395"/>
      <c r="B712" s="395"/>
      <c r="C712" s="395"/>
      <c r="D712" s="395"/>
      <c r="E712" s="395"/>
    </row>
    <row r="713" spans="1:5">
      <c r="A713" s="395"/>
      <c r="B713" s="395"/>
      <c r="C713" s="395"/>
      <c r="D713" s="395"/>
      <c r="E713" s="395"/>
    </row>
    <row r="714" spans="1:5">
      <c r="A714" s="395"/>
      <c r="B714" s="395"/>
      <c r="C714" s="395"/>
      <c r="D714" s="395"/>
      <c r="E714" s="395"/>
    </row>
    <row r="715" spans="1:5">
      <c r="A715" s="395"/>
      <c r="B715" s="395"/>
      <c r="C715" s="395"/>
      <c r="D715" s="395"/>
      <c r="E715" s="395"/>
    </row>
    <row r="716" spans="1:5">
      <c r="A716" s="395"/>
      <c r="B716" s="395"/>
      <c r="C716" s="395"/>
      <c r="D716" s="395"/>
      <c r="E716" s="395"/>
    </row>
    <row r="717" spans="1:5">
      <c r="A717" s="395"/>
      <c r="B717" s="395"/>
      <c r="C717" s="395"/>
      <c r="D717" s="395"/>
      <c r="E717" s="395"/>
    </row>
    <row r="718" spans="1:5">
      <c r="A718" s="395"/>
      <c r="B718" s="395"/>
      <c r="C718" s="395"/>
      <c r="D718" s="395"/>
      <c r="E718" s="395"/>
    </row>
    <row r="719" spans="1:5">
      <c r="A719" s="395"/>
      <c r="B719" s="395"/>
      <c r="C719" s="395"/>
      <c r="D719" s="395"/>
      <c r="E719" s="395"/>
    </row>
    <row r="720" spans="1:5">
      <c r="A720" s="395"/>
      <c r="B720" s="395"/>
      <c r="C720" s="395"/>
      <c r="D720" s="395"/>
      <c r="E720" s="395"/>
    </row>
    <row r="721" spans="1:5">
      <c r="A721" s="395"/>
      <c r="B721" s="395"/>
      <c r="C721" s="395"/>
      <c r="D721" s="395"/>
      <c r="E721" s="395"/>
    </row>
    <row r="722" spans="1:5">
      <c r="A722" s="395"/>
      <c r="B722" s="395"/>
      <c r="C722" s="395"/>
      <c r="D722" s="395"/>
      <c r="E722" s="395"/>
    </row>
    <row r="723" spans="1:5">
      <c r="A723" s="395"/>
      <c r="B723" s="395"/>
      <c r="C723" s="395"/>
      <c r="D723" s="395"/>
      <c r="E723" s="395"/>
    </row>
    <row r="724" spans="1:5">
      <c r="A724" s="395"/>
      <c r="B724" s="395"/>
      <c r="C724" s="395"/>
      <c r="D724" s="395"/>
      <c r="E724" s="395"/>
    </row>
    <row r="725" spans="1:5">
      <c r="A725" s="395"/>
      <c r="B725" s="395"/>
      <c r="C725" s="395"/>
      <c r="D725" s="395"/>
      <c r="E725" s="395"/>
    </row>
    <row r="726" spans="1:5">
      <c r="A726" s="395"/>
      <c r="B726" s="395"/>
      <c r="C726" s="395"/>
      <c r="D726" s="395"/>
      <c r="E726" s="395"/>
    </row>
    <row r="727" spans="1:5">
      <c r="A727" s="395"/>
      <c r="B727" s="395"/>
      <c r="C727" s="395"/>
      <c r="D727" s="395"/>
      <c r="E727" s="395"/>
    </row>
    <row r="728" spans="1:5">
      <c r="A728" s="395"/>
      <c r="B728" s="395"/>
      <c r="C728" s="395"/>
      <c r="D728" s="395"/>
      <c r="E728" s="395"/>
    </row>
    <row r="729" spans="1:5">
      <c r="A729" s="395"/>
      <c r="B729" s="395"/>
      <c r="C729" s="395"/>
      <c r="D729" s="395"/>
      <c r="E729" s="395"/>
    </row>
    <row r="730" spans="1:5">
      <c r="A730" s="395"/>
      <c r="B730" s="395"/>
      <c r="C730" s="395"/>
      <c r="D730" s="395"/>
      <c r="E730" s="395"/>
    </row>
    <row r="731" spans="1:5">
      <c r="A731" s="395"/>
      <c r="B731" s="395"/>
      <c r="C731" s="395"/>
      <c r="D731" s="395"/>
      <c r="E731" s="395"/>
    </row>
    <row r="732" spans="1:5">
      <c r="A732" s="395"/>
      <c r="B732" s="395"/>
      <c r="C732" s="395"/>
      <c r="D732" s="395"/>
      <c r="E732" s="395"/>
    </row>
    <row r="733" spans="1:5">
      <c r="A733" s="395"/>
      <c r="B733" s="395"/>
      <c r="C733" s="395"/>
      <c r="D733" s="395"/>
      <c r="E733" s="395"/>
    </row>
    <row r="734" spans="1:5">
      <c r="A734" s="395"/>
      <c r="B734" s="395"/>
      <c r="C734" s="395"/>
      <c r="D734" s="395"/>
      <c r="E734" s="395"/>
    </row>
    <row r="735" spans="1:5">
      <c r="A735" s="395"/>
      <c r="B735" s="395"/>
      <c r="C735" s="395"/>
      <c r="D735" s="395"/>
      <c r="E735" s="395"/>
    </row>
    <row r="736" spans="1:5">
      <c r="A736" s="395"/>
      <c r="B736" s="395"/>
      <c r="C736" s="395"/>
      <c r="D736" s="395"/>
      <c r="E736" s="395"/>
    </row>
    <row r="737" spans="1:5">
      <c r="A737" s="395"/>
      <c r="B737" s="395"/>
      <c r="C737" s="395"/>
      <c r="D737" s="395"/>
      <c r="E737" s="395"/>
    </row>
    <row r="738" spans="1:5">
      <c r="A738" s="395"/>
      <c r="B738" s="395"/>
      <c r="C738" s="395"/>
      <c r="D738" s="395"/>
      <c r="E738" s="395"/>
    </row>
    <row r="739" spans="1:5">
      <c r="A739" s="395"/>
      <c r="B739" s="395"/>
      <c r="C739" s="395"/>
      <c r="D739" s="395"/>
      <c r="E739" s="395"/>
    </row>
    <row r="740" spans="1:5">
      <c r="A740" s="395"/>
      <c r="B740" s="395"/>
      <c r="C740" s="395"/>
      <c r="D740" s="395"/>
      <c r="E740" s="395"/>
    </row>
    <row r="741" spans="1:5">
      <c r="A741" s="395"/>
      <c r="B741" s="395"/>
      <c r="C741" s="395"/>
      <c r="D741" s="395"/>
      <c r="E741" s="395"/>
    </row>
    <row r="742" spans="1:5">
      <c r="A742" s="395"/>
      <c r="B742" s="395"/>
      <c r="C742" s="395"/>
      <c r="D742" s="395"/>
      <c r="E742" s="395"/>
    </row>
    <row r="743" spans="1:5">
      <c r="A743" s="395"/>
      <c r="B743" s="395"/>
      <c r="C743" s="395"/>
      <c r="D743" s="395"/>
      <c r="E743" s="395"/>
    </row>
    <row r="744" spans="1:5">
      <c r="A744" s="395"/>
      <c r="B744" s="395"/>
      <c r="C744" s="395"/>
      <c r="D744" s="395"/>
      <c r="E744" s="395"/>
    </row>
    <row r="745" spans="1:5">
      <c r="A745" s="395"/>
      <c r="B745" s="395"/>
      <c r="C745" s="395"/>
      <c r="D745" s="395"/>
      <c r="E745" s="395"/>
    </row>
    <row r="746" spans="1:5">
      <c r="A746" s="395"/>
      <c r="B746" s="395"/>
      <c r="C746" s="395"/>
      <c r="D746" s="395"/>
      <c r="E746" s="395"/>
    </row>
    <row r="747" spans="1:5">
      <c r="A747" s="395"/>
      <c r="B747" s="395"/>
      <c r="C747" s="395"/>
      <c r="D747" s="395"/>
      <c r="E747" s="395"/>
    </row>
    <row r="748" spans="1:5">
      <c r="A748" s="395"/>
      <c r="B748" s="395"/>
      <c r="C748" s="395"/>
      <c r="D748" s="395"/>
      <c r="E748" s="395"/>
    </row>
    <row r="749" spans="1:5">
      <c r="A749" s="395"/>
      <c r="B749" s="395"/>
      <c r="C749" s="395"/>
      <c r="D749" s="395"/>
      <c r="E749" s="395"/>
    </row>
    <row r="750" spans="1:5">
      <c r="A750" s="395"/>
      <c r="B750" s="395"/>
      <c r="C750" s="395"/>
      <c r="D750" s="395"/>
      <c r="E750" s="395"/>
    </row>
    <row r="751" spans="1:5">
      <c r="A751" s="395"/>
      <c r="B751" s="395"/>
      <c r="C751" s="395"/>
      <c r="D751" s="395"/>
      <c r="E751" s="395"/>
    </row>
    <row r="752" spans="1:5">
      <c r="A752" s="395"/>
      <c r="B752" s="395"/>
      <c r="C752" s="395"/>
      <c r="D752" s="395"/>
      <c r="E752" s="395"/>
    </row>
    <row r="753" spans="1:5">
      <c r="A753" s="395"/>
      <c r="B753" s="395"/>
      <c r="C753" s="395"/>
      <c r="D753" s="395"/>
      <c r="E753" s="395"/>
    </row>
    <row r="754" spans="1:5">
      <c r="A754" s="395"/>
      <c r="B754" s="395"/>
      <c r="C754" s="395"/>
      <c r="D754" s="395"/>
      <c r="E754" s="395"/>
    </row>
    <row r="755" spans="1:5">
      <c r="A755" s="395"/>
      <c r="B755" s="395"/>
      <c r="C755" s="395"/>
      <c r="D755" s="395"/>
      <c r="E755" s="395"/>
    </row>
    <row r="756" spans="1:5">
      <c r="A756" s="395"/>
      <c r="B756" s="395"/>
      <c r="C756" s="395"/>
      <c r="D756" s="395"/>
      <c r="E756" s="395"/>
    </row>
    <row r="757" spans="1:5">
      <c r="A757" s="395"/>
      <c r="B757" s="395"/>
      <c r="C757" s="395"/>
      <c r="D757" s="395"/>
      <c r="E757" s="395"/>
    </row>
    <row r="758" spans="1:5">
      <c r="A758" s="395"/>
      <c r="B758" s="395"/>
      <c r="C758" s="395"/>
      <c r="D758" s="395"/>
      <c r="E758" s="395"/>
    </row>
    <row r="759" spans="1:5">
      <c r="A759" s="395"/>
      <c r="B759" s="395"/>
      <c r="C759" s="395"/>
      <c r="D759" s="395"/>
      <c r="E759" s="395"/>
    </row>
    <row r="760" spans="1:5">
      <c r="A760" s="395"/>
      <c r="B760" s="395"/>
      <c r="C760" s="395"/>
      <c r="D760" s="395"/>
      <c r="E760" s="395"/>
    </row>
    <row r="761" spans="1:5">
      <c r="A761" s="395"/>
      <c r="B761" s="395"/>
      <c r="C761" s="395"/>
      <c r="D761" s="395"/>
      <c r="E761" s="395"/>
    </row>
    <row r="762" spans="1:5">
      <c r="A762" s="395"/>
      <c r="B762" s="395"/>
      <c r="C762" s="395"/>
      <c r="D762" s="395"/>
      <c r="E762" s="395"/>
    </row>
    <row r="763" spans="1:5">
      <c r="A763" s="395"/>
      <c r="B763" s="395"/>
      <c r="C763" s="395"/>
      <c r="D763" s="395"/>
      <c r="E763" s="395"/>
    </row>
    <row r="764" spans="1:5">
      <c r="A764" s="395"/>
      <c r="B764" s="395"/>
      <c r="C764" s="395"/>
      <c r="D764" s="395"/>
      <c r="E764" s="395"/>
    </row>
    <row r="765" spans="1:5">
      <c r="A765" s="395"/>
      <c r="B765" s="395"/>
      <c r="C765" s="395"/>
      <c r="D765" s="395"/>
      <c r="E765" s="395"/>
    </row>
    <row r="766" spans="1:5">
      <c r="A766" s="395"/>
      <c r="B766" s="395"/>
      <c r="C766" s="395"/>
      <c r="D766" s="395"/>
      <c r="E766" s="395"/>
    </row>
    <row r="767" spans="1:5">
      <c r="A767" s="395"/>
      <c r="B767" s="395"/>
      <c r="C767" s="395"/>
      <c r="D767" s="395"/>
      <c r="E767" s="395"/>
    </row>
    <row r="768" spans="1:5">
      <c r="A768" s="395"/>
      <c r="B768" s="395"/>
      <c r="C768" s="395"/>
      <c r="D768" s="395"/>
      <c r="E768" s="395"/>
    </row>
    <row r="769" spans="1:5">
      <c r="A769" s="395"/>
      <c r="B769" s="395"/>
      <c r="C769" s="395"/>
      <c r="D769" s="395"/>
      <c r="E769" s="395"/>
    </row>
    <row r="770" spans="1:5">
      <c r="A770" s="395"/>
      <c r="B770" s="395"/>
      <c r="C770" s="395"/>
      <c r="D770" s="395"/>
      <c r="E770" s="395"/>
    </row>
    <row r="771" spans="1:5">
      <c r="A771" s="395"/>
      <c r="B771" s="395"/>
      <c r="C771" s="395"/>
      <c r="D771" s="395"/>
      <c r="E771" s="395"/>
    </row>
    <row r="772" spans="1:5">
      <c r="A772" s="395"/>
      <c r="B772" s="395"/>
      <c r="C772" s="395"/>
      <c r="D772" s="395"/>
      <c r="E772" s="395"/>
    </row>
    <row r="773" spans="1:5">
      <c r="A773" s="395"/>
      <c r="B773" s="395"/>
      <c r="C773" s="395"/>
      <c r="D773" s="395"/>
      <c r="E773" s="395"/>
    </row>
    <row r="774" spans="1:5">
      <c r="A774" s="395"/>
      <c r="B774" s="395"/>
      <c r="C774" s="395"/>
      <c r="D774" s="395"/>
      <c r="E774" s="395"/>
    </row>
    <row r="775" spans="1:5">
      <c r="A775" s="395"/>
      <c r="B775" s="395"/>
      <c r="C775" s="395"/>
      <c r="D775" s="395"/>
      <c r="E775" s="395"/>
    </row>
    <row r="776" spans="1:5">
      <c r="A776" s="395"/>
      <c r="B776" s="395"/>
      <c r="C776" s="395"/>
      <c r="D776" s="395"/>
      <c r="E776" s="395"/>
    </row>
    <row r="777" spans="1:5">
      <c r="A777" s="395"/>
      <c r="B777" s="395"/>
      <c r="C777" s="395"/>
      <c r="D777" s="395"/>
      <c r="E777" s="395"/>
    </row>
    <row r="778" spans="1:5">
      <c r="A778" s="395"/>
      <c r="B778" s="395"/>
      <c r="C778" s="395"/>
      <c r="D778" s="395"/>
      <c r="E778" s="395"/>
    </row>
    <row r="779" spans="1:5">
      <c r="A779" s="395"/>
      <c r="B779" s="395"/>
      <c r="C779" s="395"/>
      <c r="D779" s="395"/>
      <c r="E779" s="395"/>
    </row>
    <row r="780" spans="1:5">
      <c r="A780" s="395"/>
      <c r="B780" s="395"/>
      <c r="C780" s="395"/>
      <c r="D780" s="395"/>
      <c r="E780" s="395"/>
    </row>
    <row r="781" spans="1:5">
      <c r="A781" s="395"/>
      <c r="B781" s="395"/>
      <c r="C781" s="395"/>
      <c r="D781" s="395"/>
      <c r="E781" s="395"/>
    </row>
    <row r="782" spans="1:5">
      <c r="A782" s="395"/>
      <c r="B782" s="395"/>
      <c r="C782" s="395"/>
      <c r="D782" s="395"/>
      <c r="E782" s="395"/>
    </row>
    <row r="783" spans="1:5">
      <c r="A783" s="395"/>
      <c r="B783" s="395"/>
      <c r="C783" s="395"/>
      <c r="D783" s="395"/>
      <c r="E783" s="395"/>
    </row>
    <row r="784" spans="1:5">
      <c r="A784" s="395"/>
      <c r="B784" s="395"/>
      <c r="C784" s="395"/>
      <c r="D784" s="395"/>
      <c r="E784" s="395"/>
    </row>
    <row r="785" spans="1:5">
      <c r="A785" s="395"/>
      <c r="B785" s="395"/>
      <c r="C785" s="395"/>
      <c r="D785" s="395"/>
      <c r="E785" s="395"/>
    </row>
    <row r="786" spans="1:5">
      <c r="A786" s="395"/>
      <c r="B786" s="395"/>
      <c r="C786" s="395"/>
      <c r="D786" s="395"/>
      <c r="E786" s="395"/>
    </row>
    <row r="787" spans="1:5">
      <c r="A787" s="395"/>
      <c r="B787" s="395"/>
      <c r="C787" s="395"/>
      <c r="D787" s="395"/>
      <c r="E787" s="395"/>
    </row>
    <row r="788" spans="1:5">
      <c r="A788" s="395"/>
      <c r="B788" s="395"/>
      <c r="C788" s="395"/>
      <c r="D788" s="395"/>
      <c r="E788" s="395"/>
    </row>
    <row r="789" spans="1:5">
      <c r="A789" s="395"/>
      <c r="B789" s="395"/>
      <c r="C789" s="395"/>
      <c r="D789" s="395"/>
      <c r="E789" s="395"/>
    </row>
    <row r="790" spans="1:5">
      <c r="A790" s="395"/>
      <c r="B790" s="395"/>
      <c r="C790" s="395"/>
      <c r="D790" s="395"/>
      <c r="E790" s="395"/>
    </row>
    <row r="791" spans="1:5">
      <c r="A791" s="395"/>
      <c r="B791" s="395"/>
      <c r="C791" s="395"/>
      <c r="D791" s="395"/>
      <c r="E791" s="395"/>
    </row>
    <row r="792" spans="1:5">
      <c r="A792" s="395"/>
      <c r="B792" s="395"/>
      <c r="C792" s="395"/>
      <c r="D792" s="395"/>
      <c r="E792" s="395"/>
    </row>
    <row r="793" spans="1:5">
      <c r="A793" s="395"/>
      <c r="B793" s="395"/>
      <c r="C793" s="395"/>
      <c r="D793" s="395"/>
      <c r="E793" s="395"/>
    </row>
    <row r="794" spans="1:5">
      <c r="A794" s="395"/>
      <c r="B794" s="395"/>
      <c r="C794" s="395"/>
      <c r="D794" s="395"/>
      <c r="E794" s="395"/>
    </row>
    <row r="795" spans="1:5">
      <c r="A795" s="395"/>
      <c r="B795" s="395"/>
      <c r="C795" s="395"/>
      <c r="D795" s="395"/>
      <c r="E795" s="395"/>
    </row>
    <row r="796" spans="1:5">
      <c r="A796" s="395"/>
      <c r="B796" s="395"/>
      <c r="C796" s="395"/>
      <c r="D796" s="395"/>
      <c r="E796" s="395"/>
    </row>
    <row r="797" spans="1:5">
      <c r="A797" s="395"/>
      <c r="B797" s="395"/>
      <c r="C797" s="395"/>
      <c r="D797" s="395"/>
      <c r="E797" s="395"/>
    </row>
    <row r="798" spans="1:5">
      <c r="A798" s="395"/>
      <c r="B798" s="395"/>
      <c r="C798" s="395"/>
      <c r="D798" s="395"/>
      <c r="E798" s="395"/>
    </row>
    <row r="799" spans="1:5">
      <c r="A799" s="395"/>
      <c r="B799" s="395"/>
      <c r="C799" s="395"/>
      <c r="D799" s="395"/>
      <c r="E799" s="395"/>
    </row>
    <row r="800" spans="1:5">
      <c r="A800" s="395"/>
      <c r="B800" s="395"/>
      <c r="C800" s="395"/>
      <c r="D800" s="395"/>
      <c r="E800" s="395"/>
    </row>
    <row r="801" spans="1:5">
      <c r="A801" s="395"/>
      <c r="B801" s="395"/>
      <c r="C801" s="395"/>
      <c r="D801" s="395"/>
      <c r="E801" s="395"/>
    </row>
    <row r="802" spans="1:5">
      <c r="A802" s="395"/>
      <c r="B802" s="395"/>
      <c r="C802" s="395"/>
      <c r="D802" s="395"/>
      <c r="E802" s="395"/>
    </row>
    <row r="803" spans="1:5">
      <c r="A803" s="395"/>
      <c r="B803" s="395"/>
      <c r="C803" s="395"/>
      <c r="D803" s="395"/>
      <c r="E803" s="395"/>
    </row>
    <row r="804" spans="1:5">
      <c r="A804" s="395"/>
      <c r="B804" s="395"/>
      <c r="C804" s="395"/>
      <c r="D804" s="395"/>
      <c r="E804" s="395"/>
    </row>
    <row r="805" spans="1:5">
      <c r="A805" s="395"/>
      <c r="B805" s="395"/>
      <c r="C805" s="395"/>
      <c r="D805" s="395"/>
      <c r="E805" s="395"/>
    </row>
    <row r="806" spans="1:5">
      <c r="A806" s="395"/>
      <c r="B806" s="395"/>
      <c r="C806" s="395"/>
      <c r="D806" s="395"/>
      <c r="E806" s="395"/>
    </row>
    <row r="807" spans="1:5">
      <c r="A807" s="395"/>
      <c r="B807" s="395"/>
      <c r="C807" s="395"/>
      <c r="D807" s="395"/>
      <c r="E807" s="395"/>
    </row>
    <row r="808" spans="1:5">
      <c r="A808" s="395"/>
      <c r="B808" s="395"/>
      <c r="C808" s="395"/>
      <c r="D808" s="395"/>
      <c r="E808" s="395"/>
    </row>
    <row r="809" spans="1:5">
      <c r="A809" s="395"/>
      <c r="B809" s="395"/>
      <c r="C809" s="395"/>
      <c r="D809" s="395"/>
      <c r="E809" s="395"/>
    </row>
    <row r="810" spans="1:5">
      <c r="A810" s="395"/>
      <c r="B810" s="395"/>
      <c r="C810" s="395"/>
      <c r="D810" s="395"/>
      <c r="E810" s="395"/>
    </row>
    <row r="811" spans="1:5">
      <c r="A811" s="395"/>
      <c r="B811" s="395"/>
      <c r="C811" s="395"/>
      <c r="D811" s="395"/>
      <c r="E811" s="395"/>
    </row>
    <row r="812" spans="1:5">
      <c r="A812" s="395"/>
      <c r="B812" s="395"/>
      <c r="C812" s="395"/>
      <c r="D812" s="395"/>
      <c r="E812" s="395"/>
    </row>
    <row r="813" spans="1:5">
      <c r="A813" s="395"/>
      <c r="B813" s="395"/>
      <c r="C813" s="395"/>
      <c r="D813" s="395"/>
      <c r="E813" s="395"/>
    </row>
    <row r="814" spans="1:5">
      <c r="A814" s="395"/>
      <c r="B814" s="395"/>
      <c r="C814" s="395"/>
      <c r="D814" s="395"/>
      <c r="E814" s="395"/>
    </row>
    <row r="815" spans="1:5">
      <c r="A815" s="395"/>
      <c r="B815" s="395"/>
      <c r="C815" s="395"/>
      <c r="D815" s="395"/>
      <c r="E815" s="395"/>
    </row>
    <row r="816" spans="1:5">
      <c r="A816" s="395"/>
      <c r="B816" s="395"/>
      <c r="C816" s="395"/>
      <c r="D816" s="395"/>
      <c r="E816" s="395"/>
    </row>
    <row r="817" spans="1:5">
      <c r="A817" s="395"/>
      <c r="B817" s="395"/>
      <c r="C817" s="395"/>
      <c r="D817" s="395"/>
      <c r="E817" s="395"/>
    </row>
    <row r="818" spans="1:5">
      <c r="A818" s="395"/>
      <c r="B818" s="395"/>
      <c r="C818" s="395"/>
      <c r="D818" s="395"/>
      <c r="E818" s="395"/>
    </row>
    <row r="819" spans="1:5">
      <c r="A819" s="395"/>
      <c r="B819" s="395"/>
      <c r="C819" s="395"/>
      <c r="D819" s="395"/>
      <c r="E819" s="395"/>
    </row>
    <row r="820" spans="1:5">
      <c r="A820" s="395"/>
      <c r="B820" s="395"/>
      <c r="C820" s="395"/>
      <c r="D820" s="395"/>
      <c r="E820" s="395"/>
    </row>
    <row r="821" spans="1:5">
      <c r="A821" s="395"/>
      <c r="B821" s="395"/>
      <c r="C821" s="395"/>
      <c r="D821" s="395"/>
      <c r="E821" s="395"/>
    </row>
    <row r="822" spans="1:5">
      <c r="A822" s="395"/>
      <c r="B822" s="395"/>
      <c r="C822" s="395"/>
      <c r="D822" s="395"/>
      <c r="E822" s="395"/>
    </row>
    <row r="823" spans="1:5">
      <c r="A823" s="395"/>
      <c r="B823" s="395"/>
      <c r="C823" s="395"/>
      <c r="D823" s="395"/>
      <c r="E823" s="395"/>
    </row>
    <row r="824" spans="1:5">
      <c r="A824" s="395"/>
      <c r="B824" s="395"/>
      <c r="C824" s="395"/>
      <c r="D824" s="395"/>
      <c r="E824" s="395"/>
    </row>
    <row r="825" spans="1:5">
      <c r="A825" s="395"/>
      <c r="B825" s="395"/>
      <c r="C825" s="395"/>
      <c r="D825" s="395"/>
      <c r="E825" s="395"/>
    </row>
    <row r="826" spans="1:5">
      <c r="A826" s="395"/>
      <c r="B826" s="395"/>
      <c r="C826" s="395"/>
      <c r="D826" s="395"/>
      <c r="E826" s="395"/>
    </row>
    <row r="827" spans="1:5">
      <c r="A827" s="395"/>
      <c r="B827" s="395"/>
      <c r="C827" s="395"/>
      <c r="D827" s="395"/>
      <c r="E827" s="395"/>
    </row>
    <row r="828" spans="1:5">
      <c r="A828" s="395"/>
      <c r="B828" s="395"/>
      <c r="C828" s="395"/>
      <c r="D828" s="395"/>
      <c r="E828" s="395"/>
    </row>
    <row r="829" spans="1:5">
      <c r="A829" s="395"/>
      <c r="B829" s="395"/>
      <c r="C829" s="395"/>
      <c r="D829" s="395"/>
      <c r="E829" s="395"/>
    </row>
    <row r="830" spans="1:5">
      <c r="A830" s="395"/>
      <c r="B830" s="395"/>
      <c r="C830" s="395"/>
      <c r="D830" s="395"/>
      <c r="E830" s="395"/>
    </row>
    <row r="831" spans="1:5">
      <c r="A831" s="395"/>
      <c r="B831" s="395"/>
      <c r="C831" s="395"/>
      <c r="D831" s="395"/>
      <c r="E831" s="395"/>
    </row>
    <row r="832" spans="1:5">
      <c r="A832" s="395"/>
      <c r="B832" s="395"/>
      <c r="C832" s="395"/>
      <c r="D832" s="395"/>
      <c r="E832" s="395"/>
    </row>
    <row r="833" spans="1:5">
      <c r="A833" s="395"/>
      <c r="B833" s="395"/>
      <c r="C833" s="395"/>
      <c r="D833" s="395"/>
      <c r="E833" s="395"/>
    </row>
    <row r="834" spans="1:5">
      <c r="A834" s="395"/>
      <c r="B834" s="395"/>
      <c r="C834" s="395"/>
      <c r="D834" s="395"/>
      <c r="E834" s="395"/>
    </row>
    <row r="835" spans="1:5">
      <c r="A835" s="395"/>
      <c r="B835" s="395"/>
      <c r="C835" s="395"/>
      <c r="D835" s="395"/>
      <c r="E835" s="395"/>
    </row>
    <row r="836" spans="1:5">
      <c r="A836" s="395"/>
      <c r="B836" s="395"/>
      <c r="C836" s="395"/>
      <c r="D836" s="395"/>
      <c r="E836" s="395"/>
    </row>
    <row r="837" spans="1:5">
      <c r="A837" s="395"/>
      <c r="B837" s="395"/>
      <c r="C837" s="395"/>
      <c r="D837" s="395"/>
      <c r="E837" s="395"/>
    </row>
    <row r="838" spans="1:5">
      <c r="A838" s="395"/>
      <c r="B838" s="395"/>
      <c r="C838" s="395"/>
      <c r="D838" s="395"/>
      <c r="E838" s="395"/>
    </row>
    <row r="839" spans="1:5">
      <c r="A839" s="395"/>
      <c r="B839" s="395"/>
      <c r="C839" s="395"/>
      <c r="D839" s="395"/>
      <c r="E839" s="395"/>
    </row>
    <row r="840" spans="1:5">
      <c r="A840" s="395"/>
      <c r="B840" s="395"/>
      <c r="C840" s="395"/>
      <c r="D840" s="395"/>
      <c r="E840" s="395"/>
    </row>
    <row r="841" spans="1:5">
      <c r="A841" s="395"/>
      <c r="B841" s="395"/>
      <c r="C841" s="395"/>
      <c r="D841" s="395"/>
      <c r="E841" s="395"/>
    </row>
    <row r="842" spans="1:5">
      <c r="A842" s="395"/>
      <c r="B842" s="395"/>
      <c r="C842" s="395"/>
      <c r="D842" s="395"/>
      <c r="E842" s="395"/>
    </row>
    <row r="843" spans="1:5">
      <c r="A843" s="395"/>
      <c r="B843" s="395"/>
      <c r="C843" s="395"/>
      <c r="D843" s="395"/>
      <c r="E843" s="395"/>
    </row>
    <row r="844" spans="1:5">
      <c r="A844" s="395"/>
      <c r="B844" s="395"/>
      <c r="C844" s="395"/>
      <c r="D844" s="395"/>
      <c r="E844" s="395"/>
    </row>
    <row r="845" spans="1:5">
      <c r="A845" s="395"/>
      <c r="B845" s="395"/>
      <c r="C845" s="395"/>
      <c r="D845" s="395"/>
      <c r="E845" s="395"/>
    </row>
    <row r="846" spans="1:5">
      <c r="A846" s="395"/>
      <c r="B846" s="395"/>
      <c r="C846" s="395"/>
      <c r="D846" s="395"/>
      <c r="E846" s="395"/>
    </row>
    <row r="847" spans="1:5">
      <c r="A847" s="395"/>
      <c r="B847" s="395"/>
      <c r="C847" s="395"/>
      <c r="D847" s="395"/>
      <c r="E847" s="395"/>
    </row>
    <row r="848" spans="1:5">
      <c r="A848" s="395"/>
      <c r="B848" s="395"/>
      <c r="C848" s="395"/>
      <c r="D848" s="395"/>
      <c r="E848" s="395"/>
    </row>
    <row r="849" spans="1:5">
      <c r="A849" s="395"/>
      <c r="B849" s="395"/>
      <c r="C849" s="395"/>
      <c r="D849" s="395"/>
      <c r="E849" s="395"/>
    </row>
  </sheetData>
  <protectedRanges>
    <protectedRange sqref="C70:C81" name="Range1_8"/>
    <protectedRange sqref="B104:C115" name="Range1_9"/>
  </protectedRanges>
  <mergeCells count="23">
    <mergeCell ref="A13:E13"/>
    <mergeCell ref="A3:E3"/>
    <mergeCell ref="A5:E5"/>
    <mergeCell ref="A7:E7"/>
    <mergeCell ref="A9:E9"/>
    <mergeCell ref="A11:E11"/>
    <mergeCell ref="A82:E82"/>
    <mergeCell ref="A84:E84"/>
    <mergeCell ref="A100:E100"/>
    <mergeCell ref="B102:C102"/>
    <mergeCell ref="D102:E102"/>
    <mergeCell ref="A15:E15"/>
    <mergeCell ref="A32:E32"/>
    <mergeCell ref="A47:E47"/>
    <mergeCell ref="A49:E49"/>
    <mergeCell ref="A68:A69"/>
    <mergeCell ref="B68:B69"/>
    <mergeCell ref="C68:D68"/>
    <mergeCell ref="A161:E161"/>
    <mergeCell ref="A118:E118"/>
    <mergeCell ref="A160:E160"/>
    <mergeCell ref="A142:E142"/>
    <mergeCell ref="A116:E116"/>
  </mergeCells>
  <pageMargins left="0.7" right="0.7" top="0.75" bottom="0.56999999999999995" header="0.3" footer="0.3"/>
  <pageSetup paperSize="9" scale="82" orientation="portrait" r:id="rId1"/>
  <headerFooter>
    <oddFooter>&amp;C&amp;P</oddFooter>
  </headerFooter>
  <rowBreaks count="4" manualBreakCount="4">
    <brk id="31" max="4" man="1"/>
    <brk id="65" max="16383" man="1"/>
    <brk id="99" max="16383" man="1"/>
    <brk id="141"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23"/>
  <sheetViews>
    <sheetView view="pageBreakPreview" zoomScaleSheetLayoutView="100" workbookViewId="0">
      <selection activeCell="L4" sqref="L4"/>
    </sheetView>
  </sheetViews>
  <sheetFormatPr defaultRowHeight="15"/>
  <cols>
    <col min="1" max="1" width="35.42578125" style="17" customWidth="1"/>
    <col min="2" max="2" width="11.85546875" style="401" customWidth="1"/>
    <col min="3" max="3" width="12.28515625" style="401" customWidth="1"/>
    <col min="4" max="4" width="11.7109375" style="401" customWidth="1"/>
    <col min="5" max="5" width="12" style="401" customWidth="1"/>
    <col min="6" max="10" width="9.140625" style="17"/>
    <col min="11" max="11" width="10" style="17" bestFit="1" customWidth="1"/>
    <col min="12" max="16384" width="9.140625" style="17"/>
  </cols>
  <sheetData>
    <row r="1" spans="1:9" ht="34.5" customHeight="1">
      <c r="A1" s="1" t="s">
        <v>124</v>
      </c>
    </row>
    <row r="2" spans="1:9" ht="188.25" customHeight="1">
      <c r="A2" s="2456" t="s">
        <v>941</v>
      </c>
      <c r="B2" s="2457"/>
      <c r="C2" s="2457"/>
      <c r="D2" s="2457"/>
      <c r="E2" s="2457"/>
    </row>
    <row r="3" spans="1:9">
      <c r="A3" s="2498" t="s">
        <v>125</v>
      </c>
      <c r="B3" s="2498"/>
      <c r="C3" s="64"/>
      <c r="D3" s="64"/>
      <c r="E3" s="139"/>
      <c r="F3" s="139"/>
    </row>
    <row r="4" spans="1:9">
      <c r="A4" s="19" t="s">
        <v>2</v>
      </c>
      <c r="B4" s="20">
        <v>2007</v>
      </c>
      <c r="C4" s="20">
        <v>2008</v>
      </c>
      <c r="D4" s="20">
        <v>2009</v>
      </c>
      <c r="E4" s="2"/>
      <c r="F4" s="2"/>
    </row>
    <row r="5" spans="1:9">
      <c r="A5" s="30" t="s">
        <v>4</v>
      </c>
      <c r="B5" s="24">
        <v>5</v>
      </c>
      <c r="C5" s="24">
        <v>4.1940965144350404</v>
      </c>
      <c r="D5" s="24">
        <v>5.6337567129174086</v>
      </c>
      <c r="E5" s="139"/>
      <c r="F5" s="139"/>
    </row>
    <row r="6" spans="1:9">
      <c r="A6" s="30" t="s">
        <v>78</v>
      </c>
      <c r="B6" s="24">
        <v>5.4546106750468901</v>
      </c>
      <c r="C6" s="24">
        <v>4.6827815351957103</v>
      </c>
      <c r="D6" s="24">
        <v>6.4797695196766023</v>
      </c>
      <c r="E6" s="139"/>
      <c r="F6" s="139"/>
    </row>
    <row r="7" spans="1:9">
      <c r="A7" s="30" t="s">
        <v>126</v>
      </c>
      <c r="B7" s="24">
        <v>0.14724016088130989</v>
      </c>
      <c r="C7" s="24">
        <v>0.19377872310446501</v>
      </c>
      <c r="D7" s="24">
        <v>0.67307541717720321</v>
      </c>
      <c r="E7" s="139"/>
      <c r="F7" s="139"/>
    </row>
    <row r="8" spans="1:9">
      <c r="A8" s="198" t="s">
        <v>127</v>
      </c>
      <c r="B8" s="156">
        <v>3456</v>
      </c>
      <c r="C8" s="156">
        <v>4877.4498659999999</v>
      </c>
      <c r="D8" s="156">
        <v>5525.4843474559275</v>
      </c>
      <c r="E8" s="139"/>
      <c r="F8" s="139"/>
    </row>
    <row r="9" spans="1:9">
      <c r="A9" s="2499" t="s">
        <v>728</v>
      </c>
      <c r="B9" s="2499"/>
      <c r="C9" s="2499"/>
      <c r="D9" s="2499"/>
      <c r="E9" s="66"/>
      <c r="F9" s="66"/>
    </row>
    <row r="10" spans="1:9">
      <c r="A10" s="3"/>
      <c r="B10" s="17"/>
      <c r="C10" s="17"/>
      <c r="D10" s="17"/>
      <c r="E10" s="17"/>
    </row>
    <row r="11" spans="1:9">
      <c r="A11" s="2498" t="s">
        <v>128</v>
      </c>
      <c r="B11" s="2498"/>
      <c r="C11" s="2498"/>
      <c r="D11" s="2498"/>
      <c r="E11" s="67"/>
      <c r="F11" s="64"/>
    </row>
    <row r="12" spans="1:9">
      <c r="A12" s="19" t="s">
        <v>2</v>
      </c>
      <c r="B12" s="20">
        <v>2005</v>
      </c>
      <c r="C12" s="20">
        <v>2008</v>
      </c>
      <c r="D12" s="20">
        <v>2009</v>
      </c>
      <c r="E12" s="20">
        <v>2010</v>
      </c>
      <c r="F12" s="139"/>
    </row>
    <row r="13" spans="1:9" ht="18" customHeight="1">
      <c r="A13" s="3" t="s">
        <v>129</v>
      </c>
      <c r="B13" s="237">
        <v>55</v>
      </c>
      <c r="C13" s="241">
        <v>60</v>
      </c>
      <c r="D13" s="152">
        <v>62</v>
      </c>
      <c r="E13" s="152">
        <v>61</v>
      </c>
    </row>
    <row r="14" spans="1:9" ht="15.75" customHeight="1">
      <c r="A14" s="3" t="s">
        <v>130</v>
      </c>
      <c r="B14" s="245">
        <v>486.4</v>
      </c>
      <c r="C14" s="24">
        <v>252.7</v>
      </c>
      <c r="D14" s="24">
        <v>294.60000000000002</v>
      </c>
      <c r="E14" s="24">
        <v>283.89318791148003</v>
      </c>
    </row>
    <row r="15" spans="1:9">
      <c r="A15" s="30" t="s">
        <v>131</v>
      </c>
      <c r="B15" s="245">
        <v>126.85486139915791</v>
      </c>
      <c r="C15" s="24">
        <v>35.835883385342022</v>
      </c>
      <c r="D15" s="24">
        <v>55.041526917816583</v>
      </c>
      <c r="E15" s="24">
        <v>45.772499736772801</v>
      </c>
    </row>
    <row r="16" spans="1:9">
      <c r="A16" s="3" t="s">
        <v>132</v>
      </c>
      <c r="B16" s="245">
        <v>104.71</v>
      </c>
      <c r="C16" s="24">
        <v>231.95820293400001</v>
      </c>
      <c r="D16" s="24">
        <v>69.982293419000001</v>
      </c>
      <c r="E16" s="24">
        <v>34.576090526991003</v>
      </c>
      <c r="F16" s="314"/>
      <c r="G16" s="314"/>
      <c r="H16" s="314"/>
      <c r="I16" s="314"/>
    </row>
    <row r="17" spans="1:6">
      <c r="A17" s="30" t="s">
        <v>133</v>
      </c>
      <c r="B17" s="245">
        <v>27.3</v>
      </c>
      <c r="C17" s="24">
        <v>32.894448399748001</v>
      </c>
      <c r="D17" s="24">
        <v>13.0751265682024</v>
      </c>
      <c r="E17" s="24">
        <v>5.5747519205667073</v>
      </c>
    </row>
    <row r="18" spans="1:6">
      <c r="A18" s="65" t="s">
        <v>732</v>
      </c>
      <c r="B18" s="238">
        <v>21.5</v>
      </c>
      <c r="C18" s="70">
        <v>91.791928347447595</v>
      </c>
      <c r="D18" s="70">
        <v>23.755021527155499</v>
      </c>
      <c r="E18" s="70">
        <v>12.1792603694922</v>
      </c>
    </row>
    <row r="19" spans="1:6">
      <c r="A19" s="7" t="s">
        <v>134</v>
      </c>
      <c r="B19" s="7"/>
      <c r="C19" s="7"/>
      <c r="D19" s="7"/>
      <c r="E19" s="7"/>
      <c r="F19" s="7"/>
    </row>
    <row r="21" spans="1:6">
      <c r="E21" s="17"/>
    </row>
    <row r="23" spans="1:6">
      <c r="B23" s="707"/>
      <c r="C23" s="707"/>
      <c r="D23" s="707"/>
      <c r="E23" s="707"/>
    </row>
  </sheetData>
  <protectedRanges>
    <protectedRange sqref="B9:D9" name="Range1_14_4"/>
  </protectedRanges>
  <mergeCells count="4">
    <mergeCell ref="A2:E2"/>
    <mergeCell ref="A3:B3"/>
    <mergeCell ref="A11:D11"/>
    <mergeCell ref="A9:D9"/>
  </mergeCells>
  <pageMargins left="0.7" right="0.7" top="0.75" bottom="0.56999999999999995" header="0.3" footer="0.3"/>
  <pageSetup paperSize="9" scale="94"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F286"/>
  <sheetViews>
    <sheetView view="pageBreakPreview" topLeftCell="A43" zoomScale="90" zoomScaleSheetLayoutView="90" workbookViewId="0">
      <selection activeCell="M63" sqref="M63"/>
    </sheetView>
  </sheetViews>
  <sheetFormatPr defaultRowHeight="15"/>
  <cols>
    <col min="1" max="1" width="48.85546875" style="17" customWidth="1"/>
    <col min="2" max="2" width="9.85546875" style="17" customWidth="1"/>
    <col min="3" max="3" width="10.5703125" style="17" customWidth="1"/>
    <col min="4" max="4" width="12.85546875" style="17" customWidth="1"/>
    <col min="5" max="5" width="11.85546875" style="17" customWidth="1"/>
    <col min="6" max="256" width="9.140625" style="17"/>
    <col min="257" max="257" width="48.85546875" style="17" customWidth="1"/>
    <col min="258" max="258" width="9.85546875" style="17" customWidth="1"/>
    <col min="259" max="259" width="10.5703125" style="17" customWidth="1"/>
    <col min="260" max="260" width="12.85546875" style="17" customWidth="1"/>
    <col min="261" max="261" width="11.85546875" style="17" customWidth="1"/>
    <col min="262" max="512" width="9.140625" style="17"/>
    <col min="513" max="513" width="48.85546875" style="17" customWidth="1"/>
    <col min="514" max="514" width="9.85546875" style="17" customWidth="1"/>
    <col min="515" max="515" width="10.5703125" style="17" customWidth="1"/>
    <col min="516" max="516" width="12.85546875" style="17" customWidth="1"/>
    <col min="517" max="517" width="11.85546875" style="17" customWidth="1"/>
    <col min="518" max="768" width="9.140625" style="17"/>
    <col min="769" max="769" width="48.85546875" style="17" customWidth="1"/>
    <col min="770" max="770" width="9.85546875" style="17" customWidth="1"/>
    <col min="771" max="771" width="10.5703125" style="17" customWidth="1"/>
    <col min="772" max="772" width="12.85546875" style="17" customWidth="1"/>
    <col min="773" max="773" width="11.85546875" style="17" customWidth="1"/>
    <col min="774" max="1024" width="9.140625" style="17"/>
    <col min="1025" max="1025" width="48.85546875" style="17" customWidth="1"/>
    <col min="1026" max="1026" width="9.85546875" style="17" customWidth="1"/>
    <col min="1027" max="1027" width="10.5703125" style="17" customWidth="1"/>
    <col min="1028" max="1028" width="12.85546875" style="17" customWidth="1"/>
    <col min="1029" max="1029" width="11.85546875" style="17" customWidth="1"/>
    <col min="1030" max="1280" width="9.140625" style="17"/>
    <col min="1281" max="1281" width="48.85546875" style="17" customWidth="1"/>
    <col min="1282" max="1282" width="9.85546875" style="17" customWidth="1"/>
    <col min="1283" max="1283" width="10.5703125" style="17" customWidth="1"/>
    <col min="1284" max="1284" width="12.85546875" style="17" customWidth="1"/>
    <col min="1285" max="1285" width="11.85546875" style="17" customWidth="1"/>
    <col min="1286" max="1536" width="9.140625" style="17"/>
    <col min="1537" max="1537" width="48.85546875" style="17" customWidth="1"/>
    <col min="1538" max="1538" width="9.85546875" style="17" customWidth="1"/>
    <col min="1539" max="1539" width="10.5703125" style="17" customWidth="1"/>
    <col min="1540" max="1540" width="12.85546875" style="17" customWidth="1"/>
    <col min="1541" max="1541" width="11.85546875" style="17" customWidth="1"/>
    <col min="1542" max="1792" width="9.140625" style="17"/>
    <col min="1793" max="1793" width="48.85546875" style="17" customWidth="1"/>
    <col min="1794" max="1794" width="9.85546875" style="17" customWidth="1"/>
    <col min="1795" max="1795" width="10.5703125" style="17" customWidth="1"/>
    <col min="1796" max="1796" width="12.85546875" style="17" customWidth="1"/>
    <col min="1797" max="1797" width="11.85546875" style="17" customWidth="1"/>
    <col min="1798" max="2048" width="9.140625" style="17"/>
    <col min="2049" max="2049" width="48.85546875" style="17" customWidth="1"/>
    <col min="2050" max="2050" width="9.85546875" style="17" customWidth="1"/>
    <col min="2051" max="2051" width="10.5703125" style="17" customWidth="1"/>
    <col min="2052" max="2052" width="12.85546875" style="17" customWidth="1"/>
    <col min="2053" max="2053" width="11.85546875" style="17" customWidth="1"/>
    <col min="2054" max="2304" width="9.140625" style="17"/>
    <col min="2305" max="2305" width="48.85546875" style="17" customWidth="1"/>
    <col min="2306" max="2306" width="9.85546875" style="17" customWidth="1"/>
    <col min="2307" max="2307" width="10.5703125" style="17" customWidth="1"/>
    <col min="2308" max="2308" width="12.85546875" style="17" customWidth="1"/>
    <col min="2309" max="2309" width="11.85546875" style="17" customWidth="1"/>
    <col min="2310" max="2560" width="9.140625" style="17"/>
    <col min="2561" max="2561" width="48.85546875" style="17" customWidth="1"/>
    <col min="2562" max="2562" width="9.85546875" style="17" customWidth="1"/>
    <col min="2563" max="2563" width="10.5703125" style="17" customWidth="1"/>
    <col min="2564" max="2564" width="12.85546875" style="17" customWidth="1"/>
    <col min="2565" max="2565" width="11.85546875" style="17" customWidth="1"/>
    <col min="2566" max="2816" width="9.140625" style="17"/>
    <col min="2817" max="2817" width="48.85546875" style="17" customWidth="1"/>
    <col min="2818" max="2818" width="9.85546875" style="17" customWidth="1"/>
    <col min="2819" max="2819" width="10.5703125" style="17" customWidth="1"/>
    <col min="2820" max="2820" width="12.85546875" style="17" customWidth="1"/>
    <col min="2821" max="2821" width="11.85546875" style="17" customWidth="1"/>
    <col min="2822" max="3072" width="9.140625" style="17"/>
    <col min="3073" max="3073" width="48.85546875" style="17" customWidth="1"/>
    <col min="3074" max="3074" width="9.85546875" style="17" customWidth="1"/>
    <col min="3075" max="3075" width="10.5703125" style="17" customWidth="1"/>
    <col min="3076" max="3076" width="12.85546875" style="17" customWidth="1"/>
    <col min="3077" max="3077" width="11.85546875" style="17" customWidth="1"/>
    <col min="3078" max="3328" width="9.140625" style="17"/>
    <col min="3329" max="3329" width="48.85546875" style="17" customWidth="1"/>
    <col min="3330" max="3330" width="9.85546875" style="17" customWidth="1"/>
    <col min="3331" max="3331" width="10.5703125" style="17" customWidth="1"/>
    <col min="3332" max="3332" width="12.85546875" style="17" customWidth="1"/>
    <col min="3333" max="3333" width="11.85546875" style="17" customWidth="1"/>
    <col min="3334" max="3584" width="9.140625" style="17"/>
    <col min="3585" max="3585" width="48.85546875" style="17" customWidth="1"/>
    <col min="3586" max="3586" width="9.85546875" style="17" customWidth="1"/>
    <col min="3587" max="3587" width="10.5703125" style="17" customWidth="1"/>
    <col min="3588" max="3588" width="12.85546875" style="17" customWidth="1"/>
    <col min="3589" max="3589" width="11.85546875" style="17" customWidth="1"/>
    <col min="3590" max="3840" width="9.140625" style="17"/>
    <col min="3841" max="3841" width="48.85546875" style="17" customWidth="1"/>
    <col min="3842" max="3842" width="9.85546875" style="17" customWidth="1"/>
    <col min="3843" max="3843" width="10.5703125" style="17" customWidth="1"/>
    <col min="3844" max="3844" width="12.85546875" style="17" customWidth="1"/>
    <col min="3845" max="3845" width="11.85546875" style="17" customWidth="1"/>
    <col min="3846" max="4096" width="9.140625" style="17"/>
    <col min="4097" max="4097" width="48.85546875" style="17" customWidth="1"/>
    <col min="4098" max="4098" width="9.85546875" style="17" customWidth="1"/>
    <col min="4099" max="4099" width="10.5703125" style="17" customWidth="1"/>
    <col min="4100" max="4100" width="12.85546875" style="17" customWidth="1"/>
    <col min="4101" max="4101" width="11.85546875" style="17" customWidth="1"/>
    <col min="4102" max="4352" width="9.140625" style="17"/>
    <col min="4353" max="4353" width="48.85546875" style="17" customWidth="1"/>
    <col min="4354" max="4354" width="9.85546875" style="17" customWidth="1"/>
    <col min="4355" max="4355" width="10.5703125" style="17" customWidth="1"/>
    <col min="4356" max="4356" width="12.85546875" style="17" customWidth="1"/>
    <col min="4357" max="4357" width="11.85546875" style="17" customWidth="1"/>
    <col min="4358" max="4608" width="9.140625" style="17"/>
    <col min="4609" max="4609" width="48.85546875" style="17" customWidth="1"/>
    <col min="4610" max="4610" width="9.85546875" style="17" customWidth="1"/>
    <col min="4611" max="4611" width="10.5703125" style="17" customWidth="1"/>
    <col min="4612" max="4612" width="12.85546875" style="17" customWidth="1"/>
    <col min="4613" max="4613" width="11.85546875" style="17" customWidth="1"/>
    <col min="4614" max="4864" width="9.140625" style="17"/>
    <col min="4865" max="4865" width="48.85546875" style="17" customWidth="1"/>
    <col min="4866" max="4866" width="9.85546875" style="17" customWidth="1"/>
    <col min="4867" max="4867" width="10.5703125" style="17" customWidth="1"/>
    <col min="4868" max="4868" width="12.85546875" style="17" customWidth="1"/>
    <col min="4869" max="4869" width="11.85546875" style="17" customWidth="1"/>
    <col min="4870" max="5120" width="9.140625" style="17"/>
    <col min="5121" max="5121" width="48.85546875" style="17" customWidth="1"/>
    <col min="5122" max="5122" width="9.85546875" style="17" customWidth="1"/>
    <col min="5123" max="5123" width="10.5703125" style="17" customWidth="1"/>
    <col min="5124" max="5124" width="12.85546875" style="17" customWidth="1"/>
    <col min="5125" max="5125" width="11.85546875" style="17" customWidth="1"/>
    <col min="5126" max="5376" width="9.140625" style="17"/>
    <col min="5377" max="5377" width="48.85546875" style="17" customWidth="1"/>
    <col min="5378" max="5378" width="9.85546875" style="17" customWidth="1"/>
    <col min="5379" max="5379" width="10.5703125" style="17" customWidth="1"/>
    <col min="5380" max="5380" width="12.85546875" style="17" customWidth="1"/>
    <col min="5381" max="5381" width="11.85546875" style="17" customWidth="1"/>
    <col min="5382" max="5632" width="9.140625" style="17"/>
    <col min="5633" max="5633" width="48.85546875" style="17" customWidth="1"/>
    <col min="5634" max="5634" width="9.85546875" style="17" customWidth="1"/>
    <col min="5635" max="5635" width="10.5703125" style="17" customWidth="1"/>
    <col min="5636" max="5636" width="12.85546875" style="17" customWidth="1"/>
    <col min="5637" max="5637" width="11.85546875" style="17" customWidth="1"/>
    <col min="5638" max="5888" width="9.140625" style="17"/>
    <col min="5889" max="5889" width="48.85546875" style="17" customWidth="1"/>
    <col min="5890" max="5890" width="9.85546875" style="17" customWidth="1"/>
    <col min="5891" max="5891" width="10.5703125" style="17" customWidth="1"/>
    <col min="5892" max="5892" width="12.85546875" style="17" customWidth="1"/>
    <col min="5893" max="5893" width="11.85546875" style="17" customWidth="1"/>
    <col min="5894" max="6144" width="9.140625" style="17"/>
    <col min="6145" max="6145" width="48.85546875" style="17" customWidth="1"/>
    <col min="6146" max="6146" width="9.85546875" style="17" customWidth="1"/>
    <col min="6147" max="6147" width="10.5703125" style="17" customWidth="1"/>
    <col min="6148" max="6148" width="12.85546875" style="17" customWidth="1"/>
    <col min="6149" max="6149" width="11.85546875" style="17" customWidth="1"/>
    <col min="6150" max="6400" width="9.140625" style="17"/>
    <col min="6401" max="6401" width="48.85546875" style="17" customWidth="1"/>
    <col min="6402" max="6402" width="9.85546875" style="17" customWidth="1"/>
    <col min="6403" max="6403" width="10.5703125" style="17" customWidth="1"/>
    <col min="6404" max="6404" width="12.85546875" style="17" customWidth="1"/>
    <col min="6405" max="6405" width="11.85546875" style="17" customWidth="1"/>
    <col min="6406" max="6656" width="9.140625" style="17"/>
    <col min="6657" max="6657" width="48.85546875" style="17" customWidth="1"/>
    <col min="6658" max="6658" width="9.85546875" style="17" customWidth="1"/>
    <col min="6659" max="6659" width="10.5703125" style="17" customWidth="1"/>
    <col min="6660" max="6660" width="12.85546875" style="17" customWidth="1"/>
    <col min="6661" max="6661" width="11.85546875" style="17" customWidth="1"/>
    <col min="6662" max="6912" width="9.140625" style="17"/>
    <col min="6913" max="6913" width="48.85546875" style="17" customWidth="1"/>
    <col min="6914" max="6914" width="9.85546875" style="17" customWidth="1"/>
    <col min="6915" max="6915" width="10.5703125" style="17" customWidth="1"/>
    <col min="6916" max="6916" width="12.85546875" style="17" customWidth="1"/>
    <col min="6917" max="6917" width="11.85546875" style="17" customWidth="1"/>
    <col min="6918" max="7168" width="9.140625" style="17"/>
    <col min="7169" max="7169" width="48.85546875" style="17" customWidth="1"/>
    <col min="7170" max="7170" width="9.85546875" style="17" customWidth="1"/>
    <col min="7171" max="7171" width="10.5703125" style="17" customWidth="1"/>
    <col min="7172" max="7172" width="12.85546875" style="17" customWidth="1"/>
    <col min="7173" max="7173" width="11.85546875" style="17" customWidth="1"/>
    <col min="7174" max="7424" width="9.140625" style="17"/>
    <col min="7425" max="7425" width="48.85546875" style="17" customWidth="1"/>
    <col min="7426" max="7426" width="9.85546875" style="17" customWidth="1"/>
    <col min="7427" max="7427" width="10.5703125" style="17" customWidth="1"/>
    <col min="7428" max="7428" width="12.85546875" style="17" customWidth="1"/>
    <col min="7429" max="7429" width="11.85546875" style="17" customWidth="1"/>
    <col min="7430" max="7680" width="9.140625" style="17"/>
    <col min="7681" max="7681" width="48.85546875" style="17" customWidth="1"/>
    <col min="7682" max="7682" width="9.85546875" style="17" customWidth="1"/>
    <col min="7683" max="7683" width="10.5703125" style="17" customWidth="1"/>
    <col min="7684" max="7684" width="12.85546875" style="17" customWidth="1"/>
    <col min="7685" max="7685" width="11.85546875" style="17" customWidth="1"/>
    <col min="7686" max="7936" width="9.140625" style="17"/>
    <col min="7937" max="7937" width="48.85546875" style="17" customWidth="1"/>
    <col min="7938" max="7938" width="9.85546875" style="17" customWidth="1"/>
    <col min="7939" max="7939" width="10.5703125" style="17" customWidth="1"/>
    <col min="7940" max="7940" width="12.85546875" style="17" customWidth="1"/>
    <col min="7941" max="7941" width="11.85546875" style="17" customWidth="1"/>
    <col min="7942" max="8192" width="9.140625" style="17"/>
    <col min="8193" max="8193" width="48.85546875" style="17" customWidth="1"/>
    <col min="8194" max="8194" width="9.85546875" style="17" customWidth="1"/>
    <col min="8195" max="8195" width="10.5703125" style="17" customWidth="1"/>
    <col min="8196" max="8196" width="12.85546875" style="17" customWidth="1"/>
    <col min="8197" max="8197" width="11.85546875" style="17" customWidth="1"/>
    <col min="8198" max="8448" width="9.140625" style="17"/>
    <col min="8449" max="8449" width="48.85546875" style="17" customWidth="1"/>
    <col min="8450" max="8450" width="9.85546875" style="17" customWidth="1"/>
    <col min="8451" max="8451" width="10.5703125" style="17" customWidth="1"/>
    <col min="8452" max="8452" width="12.85546875" style="17" customWidth="1"/>
    <col min="8453" max="8453" width="11.85546875" style="17" customWidth="1"/>
    <col min="8454" max="8704" width="9.140625" style="17"/>
    <col min="8705" max="8705" width="48.85546875" style="17" customWidth="1"/>
    <col min="8706" max="8706" width="9.85546875" style="17" customWidth="1"/>
    <col min="8707" max="8707" width="10.5703125" style="17" customWidth="1"/>
    <col min="8708" max="8708" width="12.85546875" style="17" customWidth="1"/>
    <col min="8709" max="8709" width="11.85546875" style="17" customWidth="1"/>
    <col min="8710" max="8960" width="9.140625" style="17"/>
    <col min="8961" max="8961" width="48.85546875" style="17" customWidth="1"/>
    <col min="8962" max="8962" width="9.85546875" style="17" customWidth="1"/>
    <col min="8963" max="8963" width="10.5703125" style="17" customWidth="1"/>
    <col min="8964" max="8964" width="12.85546875" style="17" customWidth="1"/>
    <col min="8965" max="8965" width="11.85546875" style="17" customWidth="1"/>
    <col min="8966" max="9216" width="9.140625" style="17"/>
    <col min="9217" max="9217" width="48.85546875" style="17" customWidth="1"/>
    <col min="9218" max="9218" width="9.85546875" style="17" customWidth="1"/>
    <col min="9219" max="9219" width="10.5703125" style="17" customWidth="1"/>
    <col min="9220" max="9220" width="12.85546875" style="17" customWidth="1"/>
    <col min="9221" max="9221" width="11.85546875" style="17" customWidth="1"/>
    <col min="9222" max="9472" width="9.140625" style="17"/>
    <col min="9473" max="9473" width="48.85546875" style="17" customWidth="1"/>
    <col min="9474" max="9474" width="9.85546875" style="17" customWidth="1"/>
    <col min="9475" max="9475" width="10.5703125" style="17" customWidth="1"/>
    <col min="9476" max="9476" width="12.85546875" style="17" customWidth="1"/>
    <col min="9477" max="9477" width="11.85546875" style="17" customWidth="1"/>
    <col min="9478" max="9728" width="9.140625" style="17"/>
    <col min="9729" max="9729" width="48.85546875" style="17" customWidth="1"/>
    <col min="9730" max="9730" width="9.85546875" style="17" customWidth="1"/>
    <col min="9731" max="9731" width="10.5703125" style="17" customWidth="1"/>
    <col min="9732" max="9732" width="12.85546875" style="17" customWidth="1"/>
    <col min="9733" max="9733" width="11.85546875" style="17" customWidth="1"/>
    <col min="9734" max="9984" width="9.140625" style="17"/>
    <col min="9985" max="9985" width="48.85546875" style="17" customWidth="1"/>
    <col min="9986" max="9986" width="9.85546875" style="17" customWidth="1"/>
    <col min="9987" max="9987" width="10.5703125" style="17" customWidth="1"/>
    <col min="9988" max="9988" width="12.85546875" style="17" customWidth="1"/>
    <col min="9989" max="9989" width="11.85546875" style="17" customWidth="1"/>
    <col min="9990" max="10240" width="9.140625" style="17"/>
    <col min="10241" max="10241" width="48.85546875" style="17" customWidth="1"/>
    <col min="10242" max="10242" width="9.85546875" style="17" customWidth="1"/>
    <col min="10243" max="10243" width="10.5703125" style="17" customWidth="1"/>
    <col min="10244" max="10244" width="12.85546875" style="17" customWidth="1"/>
    <col min="10245" max="10245" width="11.85546875" style="17" customWidth="1"/>
    <col min="10246" max="10496" width="9.140625" style="17"/>
    <col min="10497" max="10497" width="48.85546875" style="17" customWidth="1"/>
    <col min="10498" max="10498" width="9.85546875" style="17" customWidth="1"/>
    <col min="10499" max="10499" width="10.5703125" style="17" customWidth="1"/>
    <col min="10500" max="10500" width="12.85546875" style="17" customWidth="1"/>
    <col min="10501" max="10501" width="11.85546875" style="17" customWidth="1"/>
    <col min="10502" max="10752" width="9.140625" style="17"/>
    <col min="10753" max="10753" width="48.85546875" style="17" customWidth="1"/>
    <col min="10754" max="10754" width="9.85546875" style="17" customWidth="1"/>
    <col min="10755" max="10755" width="10.5703125" style="17" customWidth="1"/>
    <col min="10756" max="10756" width="12.85546875" style="17" customWidth="1"/>
    <col min="10757" max="10757" width="11.85546875" style="17" customWidth="1"/>
    <col min="10758" max="11008" width="9.140625" style="17"/>
    <col min="11009" max="11009" width="48.85546875" style="17" customWidth="1"/>
    <col min="11010" max="11010" width="9.85546875" style="17" customWidth="1"/>
    <col min="11011" max="11011" width="10.5703125" style="17" customWidth="1"/>
    <col min="11012" max="11012" width="12.85546875" style="17" customWidth="1"/>
    <col min="11013" max="11013" width="11.85546875" style="17" customWidth="1"/>
    <col min="11014" max="11264" width="9.140625" style="17"/>
    <col min="11265" max="11265" width="48.85546875" style="17" customWidth="1"/>
    <col min="11266" max="11266" width="9.85546875" style="17" customWidth="1"/>
    <col min="11267" max="11267" width="10.5703125" style="17" customWidth="1"/>
    <col min="11268" max="11268" width="12.85546875" style="17" customWidth="1"/>
    <col min="11269" max="11269" width="11.85546875" style="17" customWidth="1"/>
    <col min="11270" max="11520" width="9.140625" style="17"/>
    <col min="11521" max="11521" width="48.85546875" style="17" customWidth="1"/>
    <col min="11522" max="11522" width="9.85546875" style="17" customWidth="1"/>
    <col min="11523" max="11523" width="10.5703125" style="17" customWidth="1"/>
    <col min="11524" max="11524" width="12.85546875" style="17" customWidth="1"/>
    <col min="11525" max="11525" width="11.85546875" style="17" customWidth="1"/>
    <col min="11526" max="11776" width="9.140625" style="17"/>
    <col min="11777" max="11777" width="48.85546875" style="17" customWidth="1"/>
    <col min="11778" max="11778" width="9.85546875" style="17" customWidth="1"/>
    <col min="11779" max="11779" width="10.5703125" style="17" customWidth="1"/>
    <col min="11780" max="11780" width="12.85546875" style="17" customWidth="1"/>
    <col min="11781" max="11781" width="11.85546875" style="17" customWidth="1"/>
    <col min="11782" max="12032" width="9.140625" style="17"/>
    <col min="12033" max="12033" width="48.85546875" style="17" customWidth="1"/>
    <col min="12034" max="12034" width="9.85546875" style="17" customWidth="1"/>
    <col min="12035" max="12035" width="10.5703125" style="17" customWidth="1"/>
    <col min="12036" max="12036" width="12.85546875" style="17" customWidth="1"/>
    <col min="12037" max="12037" width="11.85546875" style="17" customWidth="1"/>
    <col min="12038" max="12288" width="9.140625" style="17"/>
    <col min="12289" max="12289" width="48.85546875" style="17" customWidth="1"/>
    <col min="12290" max="12290" width="9.85546875" style="17" customWidth="1"/>
    <col min="12291" max="12291" width="10.5703125" style="17" customWidth="1"/>
    <col min="12292" max="12292" width="12.85546875" style="17" customWidth="1"/>
    <col min="12293" max="12293" width="11.85546875" style="17" customWidth="1"/>
    <col min="12294" max="12544" width="9.140625" style="17"/>
    <col min="12545" max="12545" width="48.85546875" style="17" customWidth="1"/>
    <col min="12546" max="12546" width="9.85546875" style="17" customWidth="1"/>
    <col min="12547" max="12547" width="10.5703125" style="17" customWidth="1"/>
    <col min="12548" max="12548" width="12.85546875" style="17" customWidth="1"/>
    <col min="12549" max="12549" width="11.85546875" style="17" customWidth="1"/>
    <col min="12550" max="12800" width="9.140625" style="17"/>
    <col min="12801" max="12801" width="48.85546875" style="17" customWidth="1"/>
    <col min="12802" max="12802" width="9.85546875" style="17" customWidth="1"/>
    <col min="12803" max="12803" width="10.5703125" style="17" customWidth="1"/>
    <col min="12804" max="12804" width="12.85546875" style="17" customWidth="1"/>
    <col min="12805" max="12805" width="11.85546875" style="17" customWidth="1"/>
    <col min="12806" max="13056" width="9.140625" style="17"/>
    <col min="13057" max="13057" width="48.85546875" style="17" customWidth="1"/>
    <col min="13058" max="13058" width="9.85546875" style="17" customWidth="1"/>
    <col min="13059" max="13059" width="10.5703125" style="17" customWidth="1"/>
    <col min="13060" max="13060" width="12.85546875" style="17" customWidth="1"/>
    <col min="13061" max="13061" width="11.85546875" style="17" customWidth="1"/>
    <col min="13062" max="13312" width="9.140625" style="17"/>
    <col min="13313" max="13313" width="48.85546875" style="17" customWidth="1"/>
    <col min="13314" max="13314" width="9.85546875" style="17" customWidth="1"/>
    <col min="13315" max="13315" width="10.5703125" style="17" customWidth="1"/>
    <col min="13316" max="13316" width="12.85546875" style="17" customWidth="1"/>
    <col min="13317" max="13317" width="11.85546875" style="17" customWidth="1"/>
    <col min="13318" max="13568" width="9.140625" style="17"/>
    <col min="13569" max="13569" width="48.85546875" style="17" customWidth="1"/>
    <col min="13570" max="13570" width="9.85546875" style="17" customWidth="1"/>
    <col min="13571" max="13571" width="10.5703125" style="17" customWidth="1"/>
    <col min="13572" max="13572" width="12.85546875" style="17" customWidth="1"/>
    <col min="13573" max="13573" width="11.85546875" style="17" customWidth="1"/>
    <col min="13574" max="13824" width="9.140625" style="17"/>
    <col min="13825" max="13825" width="48.85546875" style="17" customWidth="1"/>
    <col min="13826" max="13826" width="9.85546875" style="17" customWidth="1"/>
    <col min="13827" max="13827" width="10.5703125" style="17" customWidth="1"/>
    <col min="13828" max="13828" width="12.85546875" style="17" customWidth="1"/>
    <col min="13829" max="13829" width="11.85546875" style="17" customWidth="1"/>
    <col min="13830" max="14080" width="9.140625" style="17"/>
    <col min="14081" max="14081" width="48.85546875" style="17" customWidth="1"/>
    <col min="14082" max="14082" width="9.85546875" style="17" customWidth="1"/>
    <col min="14083" max="14083" width="10.5703125" style="17" customWidth="1"/>
    <col min="14084" max="14084" width="12.85546875" style="17" customWidth="1"/>
    <col min="14085" max="14085" width="11.85546875" style="17" customWidth="1"/>
    <col min="14086" max="14336" width="9.140625" style="17"/>
    <col min="14337" max="14337" width="48.85546875" style="17" customWidth="1"/>
    <col min="14338" max="14338" width="9.85546875" style="17" customWidth="1"/>
    <col min="14339" max="14339" width="10.5703125" style="17" customWidth="1"/>
    <col min="14340" max="14340" width="12.85546875" style="17" customWidth="1"/>
    <col min="14341" max="14341" width="11.85546875" style="17" customWidth="1"/>
    <col min="14342" max="14592" width="9.140625" style="17"/>
    <col min="14593" max="14593" width="48.85546875" style="17" customWidth="1"/>
    <col min="14594" max="14594" width="9.85546875" style="17" customWidth="1"/>
    <col min="14595" max="14595" width="10.5703125" style="17" customWidth="1"/>
    <col min="14596" max="14596" width="12.85546875" style="17" customWidth="1"/>
    <col min="14597" max="14597" width="11.85546875" style="17" customWidth="1"/>
    <col min="14598" max="14848" width="9.140625" style="17"/>
    <col min="14849" max="14849" width="48.85546875" style="17" customWidth="1"/>
    <col min="14850" max="14850" width="9.85546875" style="17" customWidth="1"/>
    <col min="14851" max="14851" width="10.5703125" style="17" customWidth="1"/>
    <col min="14852" max="14852" width="12.85546875" style="17" customWidth="1"/>
    <col min="14853" max="14853" width="11.85546875" style="17" customWidth="1"/>
    <col min="14854" max="15104" width="9.140625" style="17"/>
    <col min="15105" max="15105" width="48.85546875" style="17" customWidth="1"/>
    <col min="15106" max="15106" width="9.85546875" style="17" customWidth="1"/>
    <col min="15107" max="15107" width="10.5703125" style="17" customWidth="1"/>
    <col min="15108" max="15108" width="12.85546875" style="17" customWidth="1"/>
    <col min="15109" max="15109" width="11.85546875" style="17" customWidth="1"/>
    <col min="15110" max="15360" width="9.140625" style="17"/>
    <col min="15361" max="15361" width="48.85546875" style="17" customWidth="1"/>
    <col min="15362" max="15362" width="9.85546875" style="17" customWidth="1"/>
    <col min="15363" max="15363" width="10.5703125" style="17" customWidth="1"/>
    <col min="15364" max="15364" width="12.85546875" style="17" customWidth="1"/>
    <col min="15365" max="15365" width="11.85546875" style="17" customWidth="1"/>
    <col min="15366" max="15616" width="9.140625" style="17"/>
    <col min="15617" max="15617" width="48.85546875" style="17" customWidth="1"/>
    <col min="15618" max="15618" width="9.85546875" style="17" customWidth="1"/>
    <col min="15619" max="15619" width="10.5703125" style="17" customWidth="1"/>
    <col min="15620" max="15620" width="12.85546875" style="17" customWidth="1"/>
    <col min="15621" max="15621" width="11.85546875" style="17" customWidth="1"/>
    <col min="15622" max="15872" width="9.140625" style="17"/>
    <col min="15873" max="15873" width="48.85546875" style="17" customWidth="1"/>
    <col min="15874" max="15874" width="9.85546875" style="17" customWidth="1"/>
    <col min="15875" max="15875" width="10.5703125" style="17" customWidth="1"/>
    <col min="15876" max="15876" width="12.85546875" style="17" customWidth="1"/>
    <col min="15877" max="15877" width="11.85546875" style="17" customWidth="1"/>
    <col min="15878" max="16128" width="9.140625" style="17"/>
    <col min="16129" max="16129" width="48.85546875" style="17" customWidth="1"/>
    <col min="16130" max="16130" width="9.85546875" style="17" customWidth="1"/>
    <col min="16131" max="16131" width="10.5703125" style="17" customWidth="1"/>
    <col min="16132" max="16132" width="12.85546875" style="17" customWidth="1"/>
    <col min="16133" max="16133" width="11.85546875" style="17" customWidth="1"/>
    <col min="16134" max="16384" width="9.140625" style="17"/>
  </cols>
  <sheetData>
    <row r="1" spans="1:6" ht="29.25" customHeight="1">
      <c r="A1" s="1" t="s">
        <v>829</v>
      </c>
    </row>
    <row r="2" spans="1:6" ht="171" customHeight="1">
      <c r="A2" s="2462" t="s">
        <v>940</v>
      </c>
      <c r="B2" s="2463"/>
      <c r="C2" s="2463"/>
      <c r="D2" s="2463"/>
      <c r="E2" s="2463"/>
    </row>
    <row r="3" spans="1:6" ht="19.5" customHeight="1">
      <c r="A3" s="514" t="s">
        <v>830</v>
      </c>
      <c r="B3" s="514"/>
      <c r="C3" s="140"/>
      <c r="D3" s="140"/>
      <c r="E3" s="140"/>
    </row>
    <row r="4" spans="1:6" ht="14.25" customHeight="1">
      <c r="A4" s="515" t="s">
        <v>158</v>
      </c>
      <c r="B4" s="516"/>
      <c r="C4" s="516"/>
      <c r="D4" s="516"/>
      <c r="E4" s="516"/>
      <c r="F4" s="517"/>
    </row>
    <row r="5" spans="1:6" ht="15" customHeight="1">
      <c r="A5" s="575" t="s">
        <v>82</v>
      </c>
      <c r="B5" s="576">
        <v>2005</v>
      </c>
      <c r="C5" s="577">
        <v>2008</v>
      </c>
      <c r="D5" s="577">
        <v>2009</v>
      </c>
      <c r="E5" s="577" t="s">
        <v>83</v>
      </c>
    </row>
    <row r="6" spans="1:6" ht="15" customHeight="1">
      <c r="A6" s="578" t="s">
        <v>14</v>
      </c>
      <c r="B6" s="524">
        <f>SUM(B7:B9)</f>
        <v>100</v>
      </c>
      <c r="C6" s="524">
        <f>SUM(C7:C9)</f>
        <v>100</v>
      </c>
      <c r="D6" s="524">
        <f>SUM(D7:D9)</f>
        <v>100</v>
      </c>
      <c r="E6" s="524">
        <f>SUM(E7:E9)</f>
        <v>99.999999999999986</v>
      </c>
    </row>
    <row r="7" spans="1:6" ht="15" customHeight="1">
      <c r="A7" s="579" t="s">
        <v>831</v>
      </c>
      <c r="B7" s="525">
        <v>85.9</v>
      </c>
      <c r="C7" s="526">
        <v>92</v>
      </c>
      <c r="D7" s="527">
        <v>89.2</v>
      </c>
      <c r="E7" s="527">
        <v>82.6</v>
      </c>
    </row>
    <row r="8" spans="1:6" ht="15" customHeight="1">
      <c r="A8" s="579" t="s">
        <v>832</v>
      </c>
      <c r="B8" s="525">
        <v>11.6</v>
      </c>
      <c r="C8" s="525">
        <v>6.4</v>
      </c>
      <c r="D8" s="527">
        <v>8.1</v>
      </c>
      <c r="E8" s="527">
        <v>7.3</v>
      </c>
    </row>
    <row r="9" spans="1:6" ht="15" customHeight="1">
      <c r="A9" s="580" t="s">
        <v>833</v>
      </c>
      <c r="B9" s="528">
        <v>2.5</v>
      </c>
      <c r="C9" s="528">
        <v>1.6</v>
      </c>
      <c r="D9" s="529">
        <v>2.7</v>
      </c>
      <c r="E9" s="529">
        <v>10.1</v>
      </c>
    </row>
    <row r="10" spans="1:6" ht="15" customHeight="1">
      <c r="A10" s="2499" t="s">
        <v>725</v>
      </c>
      <c r="B10" s="2499"/>
      <c r="C10" s="2499"/>
      <c r="D10" s="2499"/>
      <c r="E10" s="140"/>
    </row>
    <row r="11" spans="1:6" ht="15" customHeight="1">
      <c r="A11" s="561" t="s">
        <v>834</v>
      </c>
      <c r="B11" s="581"/>
      <c r="C11" s="581"/>
      <c r="D11" s="581"/>
      <c r="E11" s="140"/>
    </row>
    <row r="12" spans="1:6" ht="15" customHeight="1">
      <c r="A12" s="140"/>
      <c r="B12" s="140"/>
      <c r="C12" s="140"/>
      <c r="D12" s="140"/>
      <c r="E12" s="140"/>
    </row>
    <row r="13" spans="1:6" ht="15" customHeight="1">
      <c r="A13" s="514" t="s">
        <v>882</v>
      </c>
      <c r="B13" s="140"/>
      <c r="C13" s="140"/>
      <c r="D13" s="140"/>
      <c r="E13" s="140"/>
    </row>
    <row r="14" spans="1:6" ht="15" customHeight="1">
      <c r="A14" s="514"/>
      <c r="B14" s="140"/>
      <c r="C14" s="140"/>
      <c r="D14" s="140"/>
      <c r="E14" s="140"/>
    </row>
    <row r="15" spans="1:6" ht="15" customHeight="1">
      <c r="A15" s="140"/>
      <c r="B15" s="140"/>
      <c r="C15" s="140"/>
      <c r="D15" s="140"/>
      <c r="E15" s="140"/>
    </row>
    <row r="16" spans="1:6" ht="15" customHeight="1">
      <c r="A16" s="140"/>
      <c r="B16" s="140"/>
      <c r="C16" s="140"/>
      <c r="D16" s="140"/>
      <c r="E16" s="140"/>
    </row>
    <row r="17" spans="1:5" ht="15" customHeight="1">
      <c r="A17" s="140"/>
      <c r="B17" s="140"/>
      <c r="C17" s="140"/>
      <c r="D17" s="140"/>
      <c r="E17" s="140"/>
    </row>
    <row r="18" spans="1:5" ht="15" customHeight="1">
      <c r="A18" s="140"/>
      <c r="B18" s="140"/>
      <c r="C18" s="140"/>
      <c r="D18" s="140"/>
      <c r="E18" s="140"/>
    </row>
    <row r="19" spans="1:5" ht="15" customHeight="1">
      <c r="A19" s="140"/>
      <c r="B19" s="140"/>
      <c r="C19" s="140"/>
      <c r="D19" s="140"/>
      <c r="E19" s="140"/>
    </row>
    <row r="20" spans="1:5" ht="15" customHeight="1">
      <c r="A20" s="140"/>
      <c r="B20" s="140"/>
      <c r="C20" s="140"/>
      <c r="D20" s="140"/>
      <c r="E20" s="140"/>
    </row>
    <row r="21" spans="1:5" ht="15" customHeight="1">
      <c r="A21" s="140"/>
      <c r="B21" s="140"/>
      <c r="C21" s="140"/>
      <c r="D21" s="140"/>
      <c r="E21" s="140"/>
    </row>
    <row r="22" spans="1:5" ht="15" customHeight="1">
      <c r="A22" s="140"/>
      <c r="B22" s="140"/>
      <c r="C22" s="140"/>
      <c r="D22" s="140"/>
      <c r="E22" s="140"/>
    </row>
    <row r="23" spans="1:5" ht="15" customHeight="1">
      <c r="A23" s="140"/>
      <c r="B23" s="140"/>
      <c r="C23" s="140"/>
      <c r="D23" s="140"/>
      <c r="E23" s="140"/>
    </row>
    <row r="24" spans="1:5" ht="15" customHeight="1">
      <c r="A24" s="140"/>
      <c r="B24" s="140"/>
      <c r="C24" s="140"/>
      <c r="D24" s="140"/>
      <c r="E24" s="140"/>
    </row>
    <row r="25" spans="1:5" ht="15" customHeight="1">
      <c r="A25" s="140"/>
      <c r="B25" s="140"/>
      <c r="C25" s="140"/>
      <c r="D25" s="140"/>
      <c r="E25" s="140"/>
    </row>
    <row r="26" spans="1:5" ht="15" customHeight="1">
      <c r="A26" s="140"/>
      <c r="B26" s="140"/>
      <c r="C26" s="140"/>
      <c r="D26" s="140"/>
      <c r="E26" s="140"/>
    </row>
    <row r="27" spans="1:5" ht="15" customHeight="1">
      <c r="A27" s="140"/>
      <c r="B27" s="140"/>
      <c r="C27" s="140"/>
      <c r="D27" s="140"/>
      <c r="E27" s="140"/>
    </row>
    <row r="28" spans="1:5" ht="15" customHeight="1">
      <c r="A28" s="140"/>
      <c r="B28" s="140"/>
      <c r="C28" s="140"/>
      <c r="D28" s="140"/>
      <c r="E28" s="140"/>
    </row>
    <row r="29" spans="1:5" ht="15" customHeight="1">
      <c r="A29" s="140"/>
      <c r="B29" s="140"/>
      <c r="C29" s="140"/>
      <c r="D29" s="140"/>
      <c r="E29" s="140"/>
    </row>
    <row r="30" spans="1:5" ht="15" customHeight="1">
      <c r="A30" s="140"/>
      <c r="B30" s="140"/>
      <c r="C30" s="140"/>
      <c r="D30" s="140"/>
      <c r="E30" s="140"/>
    </row>
    <row r="31" spans="1:5" ht="15" customHeight="1">
      <c r="A31" s="140"/>
      <c r="B31" s="140"/>
      <c r="C31" s="140"/>
      <c r="D31" s="140"/>
      <c r="E31" s="140"/>
    </row>
    <row r="32" spans="1:5" ht="15" customHeight="1">
      <c r="A32" s="140"/>
      <c r="B32" s="140"/>
      <c r="C32" s="140"/>
      <c r="D32" s="140"/>
      <c r="E32" s="140"/>
    </row>
    <row r="33" spans="1:6" ht="21" customHeight="1">
      <c r="A33" s="2500" t="s">
        <v>835</v>
      </c>
      <c r="B33" s="2500"/>
      <c r="C33" s="2500"/>
      <c r="D33" s="2500"/>
      <c r="E33" s="2500"/>
      <c r="F33" s="2500"/>
    </row>
    <row r="34" spans="1:6" ht="14.25" customHeight="1">
      <c r="A34" s="518" t="s">
        <v>158</v>
      </c>
      <c r="B34" s="519"/>
      <c r="C34" s="519"/>
      <c r="D34" s="519"/>
      <c r="E34" s="519"/>
      <c r="F34" s="519"/>
    </row>
    <row r="35" spans="1:6">
      <c r="A35" s="553" t="s">
        <v>82</v>
      </c>
      <c r="B35" s="170">
        <v>2005</v>
      </c>
      <c r="C35" s="170">
        <v>2008</v>
      </c>
      <c r="D35" s="170">
        <v>2009</v>
      </c>
      <c r="E35" s="389" t="s">
        <v>83</v>
      </c>
    </row>
    <row r="36" spans="1:6">
      <c r="A36" s="60" t="s">
        <v>14</v>
      </c>
      <c r="B36" s="582">
        <f>B37+B41</f>
        <v>100</v>
      </c>
      <c r="C36" s="582">
        <f>C37+C41</f>
        <v>100.00000000000001</v>
      </c>
      <c r="D36" s="582">
        <f>D37+D41</f>
        <v>100</v>
      </c>
      <c r="E36" s="582">
        <f>E37+E41</f>
        <v>100</v>
      </c>
    </row>
    <row r="37" spans="1:6">
      <c r="A37" s="531" t="s">
        <v>836</v>
      </c>
      <c r="B37" s="520">
        <f>SUM(B38:B40)</f>
        <v>77.599999999999994</v>
      </c>
      <c r="C37" s="520">
        <f>SUM(C38:C40)</f>
        <v>64.300000000000011</v>
      </c>
      <c r="D37" s="520">
        <f>SUM(D38:D40)</f>
        <v>60.8</v>
      </c>
      <c r="E37" s="520">
        <f>SUM(E38:E40)</f>
        <v>61.577145943333925</v>
      </c>
    </row>
    <row r="38" spans="1:6">
      <c r="A38" s="521" t="s">
        <v>837</v>
      </c>
      <c r="B38" s="512">
        <v>15.4</v>
      </c>
      <c r="C38" s="512">
        <v>11.4</v>
      </c>
      <c r="D38" s="512">
        <v>9.8000000000000007</v>
      </c>
      <c r="E38" s="512">
        <v>10.251091126134448</v>
      </c>
    </row>
    <row r="39" spans="1:6">
      <c r="A39" s="521" t="s">
        <v>838</v>
      </c>
      <c r="B39" s="512">
        <v>15.2</v>
      </c>
      <c r="C39" s="512">
        <v>10.8</v>
      </c>
      <c r="D39" s="512">
        <v>11.2</v>
      </c>
      <c r="E39" s="512">
        <v>11.157101690014146</v>
      </c>
    </row>
    <row r="40" spans="1:6">
      <c r="A40" s="521" t="s">
        <v>839</v>
      </c>
      <c r="B40" s="512">
        <v>47</v>
      </c>
      <c r="C40" s="512">
        <v>42.1</v>
      </c>
      <c r="D40" s="512">
        <v>39.799999999999997</v>
      </c>
      <c r="E40" s="512">
        <v>40.168953127185333</v>
      </c>
    </row>
    <row r="41" spans="1:6">
      <c r="A41" s="532" t="s">
        <v>840</v>
      </c>
      <c r="B41" s="520">
        <f>SUM(B42:B44)</f>
        <v>22.4</v>
      </c>
      <c r="C41" s="520">
        <f>SUM(C42:C44)</f>
        <v>35.700000000000003</v>
      </c>
      <c r="D41" s="520">
        <f>SUM(D42:D44)</f>
        <v>39.200000000000003</v>
      </c>
      <c r="E41" s="520">
        <f>SUM(E42:E44)</f>
        <v>38.422854056666083</v>
      </c>
    </row>
    <row r="42" spans="1:6">
      <c r="A42" s="522" t="s">
        <v>841</v>
      </c>
      <c r="B42" s="512">
        <v>12.8</v>
      </c>
      <c r="C42" s="512">
        <v>7.2</v>
      </c>
      <c r="D42" s="512">
        <v>10.9</v>
      </c>
      <c r="E42" s="512">
        <v>12.489859194072894</v>
      </c>
    </row>
    <row r="43" spans="1:6">
      <c r="A43" s="522" t="s">
        <v>842</v>
      </c>
      <c r="B43" s="512">
        <v>1</v>
      </c>
      <c r="C43" s="512">
        <v>0.2</v>
      </c>
      <c r="D43" s="512">
        <v>0.4</v>
      </c>
      <c r="E43" s="512">
        <v>1.1684576530871249</v>
      </c>
    </row>
    <row r="44" spans="1:6">
      <c r="A44" s="523" t="s">
        <v>843</v>
      </c>
      <c r="B44" s="513">
        <v>8.6</v>
      </c>
      <c r="C44" s="513">
        <v>28.3</v>
      </c>
      <c r="D44" s="513">
        <v>27.9</v>
      </c>
      <c r="E44" s="513">
        <v>24.764537209506059</v>
      </c>
    </row>
    <row r="45" spans="1:6" ht="15" customHeight="1">
      <c r="A45" s="583" t="s">
        <v>883</v>
      </c>
      <c r="B45" s="140"/>
      <c r="C45" s="140"/>
      <c r="D45" s="140"/>
      <c r="E45" s="140"/>
    </row>
    <row r="46" spans="1:6" ht="15" customHeight="1">
      <c r="A46" s="561" t="s">
        <v>834</v>
      </c>
      <c r="B46" s="140"/>
      <c r="C46" s="140"/>
      <c r="D46" s="140"/>
      <c r="E46" s="140"/>
    </row>
    <row r="47" spans="1:6">
      <c r="A47" s="199"/>
      <c r="B47" s="58"/>
      <c r="C47" s="58"/>
      <c r="D47" s="58"/>
      <c r="E47" s="58"/>
      <c r="F47" s="58"/>
    </row>
    <row r="48" spans="1:6">
      <c r="A48" s="377" t="s">
        <v>884</v>
      </c>
      <c r="B48" s="377"/>
      <c r="C48" s="377"/>
      <c r="D48" s="377"/>
      <c r="E48" s="377"/>
      <c r="F48" s="377"/>
    </row>
    <row r="49" spans="1:6">
      <c r="A49" s="536" t="s">
        <v>158</v>
      </c>
      <c r="B49" s="377"/>
      <c r="C49" s="377"/>
      <c r="D49" s="377"/>
      <c r="E49" s="377"/>
      <c r="F49" s="377"/>
    </row>
    <row r="50" spans="1:6">
      <c r="A50" s="169" t="s">
        <v>82</v>
      </c>
      <c r="B50" s="170">
        <v>2005</v>
      </c>
      <c r="C50" s="389">
        <v>2008</v>
      </c>
      <c r="D50" s="389">
        <v>2009</v>
      </c>
      <c r="E50" s="389" t="s">
        <v>83</v>
      </c>
      <c r="F50" s="377"/>
    </row>
    <row r="51" spans="1:6">
      <c r="A51" s="487" t="s">
        <v>844</v>
      </c>
      <c r="B51" s="75">
        <f>SUM(B52:B56)</f>
        <v>100.00000000000001</v>
      </c>
      <c r="C51" s="75">
        <f>SUM(C52:C56)</f>
        <v>100</v>
      </c>
      <c r="D51" s="75">
        <f>SUM(D52:D56)</f>
        <v>99.9</v>
      </c>
      <c r="E51" s="75">
        <f>SUM(E52:E56)</f>
        <v>99.899999999999991</v>
      </c>
      <c r="F51" s="58"/>
    </row>
    <row r="52" spans="1:6">
      <c r="A52" s="534" t="s">
        <v>845</v>
      </c>
      <c r="B52" s="533">
        <v>23.7</v>
      </c>
      <c r="C52" s="533">
        <v>26.3</v>
      </c>
      <c r="D52" s="533">
        <v>27.6</v>
      </c>
      <c r="E52" s="533">
        <v>25.3</v>
      </c>
      <c r="F52" s="58"/>
    </row>
    <row r="53" spans="1:6">
      <c r="A53" s="534" t="s">
        <v>846</v>
      </c>
      <c r="B53" s="533">
        <v>11.8</v>
      </c>
      <c r="C53" s="533">
        <v>6.9</v>
      </c>
      <c r="D53" s="533">
        <v>10.8</v>
      </c>
      <c r="E53" s="533">
        <v>9.1</v>
      </c>
      <c r="F53" s="58"/>
    </row>
    <row r="54" spans="1:6">
      <c r="A54" s="534" t="s">
        <v>847</v>
      </c>
      <c r="B54" s="533">
        <v>42.4</v>
      </c>
      <c r="C54" s="533">
        <v>31.8</v>
      </c>
      <c r="D54" s="533">
        <v>27.5</v>
      </c>
      <c r="E54" s="533">
        <v>32.200000000000003</v>
      </c>
      <c r="F54" s="58"/>
    </row>
    <row r="55" spans="1:6">
      <c r="A55" s="534" t="s">
        <v>848</v>
      </c>
      <c r="B55" s="533">
        <v>18.2</v>
      </c>
      <c r="C55" s="533">
        <v>28</v>
      </c>
      <c r="D55" s="533">
        <v>24.7</v>
      </c>
      <c r="E55" s="533">
        <v>23</v>
      </c>
      <c r="F55" s="58"/>
    </row>
    <row r="56" spans="1:6">
      <c r="A56" s="535" t="s">
        <v>849</v>
      </c>
      <c r="B56" s="342">
        <v>3.9</v>
      </c>
      <c r="C56" s="342">
        <v>7</v>
      </c>
      <c r="D56" s="342">
        <v>9.3000000000000007</v>
      </c>
      <c r="E56" s="342">
        <v>10.3</v>
      </c>
      <c r="F56" s="377"/>
    </row>
    <row r="57" spans="1:6" ht="15" customHeight="1">
      <c r="A57" s="583" t="s">
        <v>883</v>
      </c>
      <c r="B57" s="140"/>
      <c r="C57" s="140"/>
      <c r="D57" s="140"/>
      <c r="E57" s="140"/>
    </row>
    <row r="58" spans="1:6" ht="15" customHeight="1">
      <c r="A58" s="561" t="s">
        <v>834</v>
      </c>
      <c r="B58" s="140"/>
      <c r="C58" s="140"/>
      <c r="D58" s="140"/>
      <c r="E58" s="140"/>
    </row>
    <row r="60" spans="1:6">
      <c r="A60" s="377" t="s">
        <v>885</v>
      </c>
    </row>
    <row r="61" spans="1:6">
      <c r="A61" s="377"/>
    </row>
    <row r="74" spans="3:4">
      <c r="C74" s="314"/>
      <c r="D74" s="314"/>
    </row>
    <row r="173" spans="1:5">
      <c r="A173" s="124"/>
      <c r="B173" s="124"/>
      <c r="C173" s="124"/>
      <c r="D173" s="124"/>
      <c r="E173" s="124"/>
    </row>
    <row r="174" spans="1:5">
      <c r="A174" s="124"/>
      <c r="B174" s="124"/>
      <c r="C174" s="124"/>
      <c r="D174" s="124"/>
      <c r="E174" s="124"/>
    </row>
    <row r="175" spans="1:5">
      <c r="A175" s="124"/>
      <c r="B175" s="124"/>
      <c r="C175" s="124"/>
      <c r="D175" s="124"/>
      <c r="E175" s="124"/>
    </row>
    <row r="176" spans="1:5">
      <c r="A176" s="124"/>
      <c r="B176" s="124"/>
      <c r="C176" s="124"/>
      <c r="D176" s="124"/>
      <c r="E176" s="124"/>
    </row>
    <row r="177" spans="1:5">
      <c r="A177" s="124"/>
      <c r="B177" s="124"/>
      <c r="C177" s="124"/>
      <c r="D177" s="124"/>
      <c r="E177" s="124"/>
    </row>
    <row r="178" spans="1:5">
      <c r="A178" s="124"/>
      <c r="B178" s="124"/>
      <c r="C178" s="124"/>
      <c r="D178" s="124"/>
      <c r="E178" s="124"/>
    </row>
    <row r="179" spans="1:5">
      <c r="A179" s="124"/>
      <c r="B179" s="124"/>
      <c r="C179" s="124"/>
      <c r="D179" s="124"/>
      <c r="E179" s="124"/>
    </row>
    <row r="180" spans="1:5">
      <c r="A180" s="124"/>
      <c r="B180" s="124"/>
      <c r="C180" s="124"/>
      <c r="D180" s="124"/>
      <c r="E180" s="124"/>
    </row>
    <row r="181" spans="1:5">
      <c r="A181" s="124"/>
      <c r="B181" s="124"/>
      <c r="C181" s="124"/>
      <c r="D181" s="124"/>
      <c r="E181" s="124"/>
    </row>
    <row r="183" spans="1:5">
      <c r="A183" s="124"/>
      <c r="B183" s="124"/>
      <c r="C183" s="124"/>
      <c r="D183" s="124"/>
      <c r="E183" s="124"/>
    </row>
    <row r="184" spans="1:5">
      <c r="A184" s="124"/>
      <c r="B184" s="124"/>
      <c r="C184" s="124"/>
      <c r="D184" s="124"/>
      <c r="E184" s="124"/>
    </row>
    <row r="185" spans="1:5">
      <c r="A185" s="124"/>
      <c r="B185" s="124"/>
      <c r="C185" s="124"/>
      <c r="D185" s="124"/>
      <c r="E185" s="124"/>
    </row>
    <row r="186" spans="1:5">
      <c r="A186" s="124"/>
      <c r="B186" s="124"/>
      <c r="C186" s="124"/>
      <c r="D186" s="124"/>
      <c r="E186" s="124"/>
    </row>
    <row r="187" spans="1:5">
      <c r="A187" s="124"/>
      <c r="B187" s="124"/>
      <c r="C187" s="124"/>
      <c r="D187" s="124"/>
      <c r="E187" s="124"/>
    </row>
    <row r="208" spans="1:5">
      <c r="A208" s="124"/>
      <c r="B208" s="124"/>
      <c r="C208" s="124"/>
      <c r="D208" s="124"/>
      <c r="E208" s="124"/>
    </row>
    <row r="209" spans="1:5">
      <c r="A209" s="124"/>
      <c r="B209" s="124"/>
      <c r="C209" s="124"/>
      <c r="D209" s="124"/>
      <c r="E209" s="124"/>
    </row>
    <row r="210" spans="1:5">
      <c r="A210" s="124"/>
      <c r="B210" s="124"/>
      <c r="C210" s="124"/>
      <c r="D210" s="124"/>
      <c r="E210" s="124"/>
    </row>
    <row r="211" spans="1:5">
      <c r="A211" s="124"/>
      <c r="B211" s="124"/>
      <c r="C211" s="124"/>
      <c r="D211" s="124"/>
      <c r="E211" s="124"/>
    </row>
    <row r="212" spans="1:5">
      <c r="A212" s="124"/>
      <c r="B212" s="124"/>
      <c r="C212" s="124"/>
      <c r="D212" s="124"/>
      <c r="E212" s="124"/>
    </row>
    <row r="213" spans="1:5">
      <c r="A213" s="124"/>
      <c r="B213" s="124"/>
      <c r="C213" s="124"/>
      <c r="D213" s="124"/>
      <c r="E213" s="124"/>
    </row>
    <row r="214" spans="1:5">
      <c r="A214" s="124"/>
      <c r="B214" s="124"/>
      <c r="C214" s="124"/>
      <c r="D214" s="124"/>
      <c r="E214" s="124"/>
    </row>
    <row r="215" spans="1:5">
      <c r="A215" s="124"/>
      <c r="B215" s="124"/>
      <c r="C215" s="124"/>
      <c r="D215" s="124"/>
      <c r="E215" s="124"/>
    </row>
    <row r="216" spans="1:5">
      <c r="A216" s="124"/>
      <c r="B216" s="124"/>
      <c r="C216" s="124"/>
      <c r="D216" s="124"/>
      <c r="E216" s="124"/>
    </row>
    <row r="217" spans="1:5">
      <c r="A217" s="124"/>
      <c r="B217" s="124"/>
      <c r="C217" s="124"/>
      <c r="D217" s="124"/>
      <c r="E217" s="124"/>
    </row>
    <row r="218" spans="1:5">
      <c r="A218" s="124"/>
      <c r="B218" s="124"/>
      <c r="C218" s="124"/>
      <c r="D218" s="124"/>
      <c r="E218" s="124"/>
    </row>
    <row r="219" spans="1:5">
      <c r="A219" s="124"/>
      <c r="B219" s="124"/>
      <c r="C219" s="124"/>
      <c r="D219" s="124"/>
      <c r="E219" s="124"/>
    </row>
    <row r="220" spans="1:5">
      <c r="A220" s="124"/>
      <c r="B220" s="124"/>
      <c r="C220" s="124"/>
      <c r="D220" s="124"/>
      <c r="E220" s="124"/>
    </row>
    <row r="221" spans="1:5">
      <c r="A221" s="124"/>
      <c r="B221" s="124"/>
      <c r="C221" s="124"/>
      <c r="D221" s="124"/>
      <c r="E221" s="124"/>
    </row>
    <row r="222" spans="1:5">
      <c r="A222" s="124"/>
      <c r="B222" s="124"/>
      <c r="C222" s="124"/>
      <c r="D222" s="124"/>
      <c r="E222" s="124"/>
    </row>
    <row r="223" spans="1:5">
      <c r="A223" s="124"/>
      <c r="B223" s="124"/>
      <c r="C223" s="124"/>
      <c r="D223" s="124"/>
      <c r="E223" s="124"/>
    </row>
    <row r="224" spans="1:5">
      <c r="A224" s="124"/>
      <c r="B224" s="124"/>
      <c r="C224" s="124"/>
      <c r="D224" s="124"/>
      <c r="E224" s="124"/>
    </row>
    <row r="225" spans="1:5">
      <c r="A225" s="124"/>
      <c r="B225" s="124"/>
      <c r="C225" s="124"/>
      <c r="D225" s="124"/>
      <c r="E225" s="124"/>
    </row>
    <row r="226" spans="1:5">
      <c r="A226" s="124"/>
      <c r="B226" s="124"/>
      <c r="C226" s="124"/>
      <c r="D226" s="124"/>
      <c r="E226" s="124"/>
    </row>
    <row r="227" spans="1:5">
      <c r="A227" s="124"/>
      <c r="B227" s="124"/>
      <c r="C227" s="124"/>
      <c r="D227" s="124"/>
      <c r="E227" s="124"/>
    </row>
    <row r="228" spans="1:5">
      <c r="A228" s="124"/>
      <c r="B228" s="124"/>
      <c r="C228" s="124"/>
      <c r="D228" s="124"/>
      <c r="E228" s="124"/>
    </row>
    <row r="229" spans="1:5">
      <c r="A229" s="124"/>
      <c r="B229" s="124"/>
      <c r="C229" s="124"/>
      <c r="D229" s="124"/>
      <c r="E229" s="124"/>
    </row>
    <row r="230" spans="1:5">
      <c r="A230" s="124"/>
      <c r="B230" s="124"/>
      <c r="C230" s="124"/>
      <c r="D230" s="124"/>
      <c r="E230" s="124"/>
    </row>
    <row r="231" spans="1:5">
      <c r="A231" s="124"/>
      <c r="B231" s="124"/>
      <c r="C231" s="124"/>
      <c r="D231" s="124"/>
      <c r="E231" s="124"/>
    </row>
    <row r="232" spans="1:5">
      <c r="A232" s="124"/>
      <c r="B232" s="124"/>
      <c r="C232" s="124"/>
      <c r="D232" s="124"/>
      <c r="E232" s="124"/>
    </row>
    <row r="233" spans="1:5">
      <c r="A233" s="124"/>
      <c r="B233" s="124"/>
      <c r="C233" s="124"/>
      <c r="D233" s="124"/>
      <c r="E233" s="124"/>
    </row>
    <row r="234" spans="1:5">
      <c r="A234" s="124"/>
      <c r="B234" s="124"/>
      <c r="C234" s="124"/>
      <c r="D234" s="124"/>
      <c r="E234" s="124"/>
    </row>
    <row r="235" spans="1:5">
      <c r="A235" s="124"/>
      <c r="B235" s="124"/>
      <c r="C235" s="124"/>
      <c r="D235" s="124"/>
      <c r="E235" s="124"/>
    </row>
    <row r="259" spans="1:5">
      <c r="A259" s="124"/>
      <c r="B259" s="124"/>
      <c r="C259" s="124"/>
      <c r="D259" s="124"/>
      <c r="E259" s="124"/>
    </row>
    <row r="260" spans="1:5">
      <c r="A260" s="124"/>
      <c r="B260" s="124"/>
      <c r="C260" s="124"/>
      <c r="D260" s="124"/>
      <c r="E260" s="124"/>
    </row>
    <row r="261" spans="1:5">
      <c r="A261" s="124"/>
      <c r="B261" s="124"/>
      <c r="C261" s="124"/>
      <c r="D261" s="124"/>
      <c r="E261" s="124"/>
    </row>
    <row r="262" spans="1:5">
      <c r="A262" s="124"/>
      <c r="B262" s="124"/>
      <c r="C262" s="124"/>
      <c r="D262" s="124"/>
      <c r="E262" s="124"/>
    </row>
    <row r="263" spans="1:5">
      <c r="A263" s="124"/>
      <c r="B263" s="124"/>
      <c r="C263" s="124"/>
      <c r="D263" s="124"/>
      <c r="E263" s="124"/>
    </row>
    <row r="264" spans="1:5">
      <c r="A264" s="124"/>
      <c r="B264" s="124"/>
      <c r="C264" s="124"/>
      <c r="D264" s="124"/>
      <c r="E264" s="124"/>
    </row>
    <row r="265" spans="1:5">
      <c r="A265" s="124"/>
      <c r="B265" s="124"/>
      <c r="C265" s="124"/>
      <c r="D265" s="124"/>
      <c r="E265" s="124"/>
    </row>
    <row r="266" spans="1:5">
      <c r="A266" s="124"/>
      <c r="B266" s="124"/>
      <c r="C266" s="124"/>
      <c r="D266" s="124"/>
      <c r="E266" s="124"/>
    </row>
    <row r="267" spans="1:5">
      <c r="A267" s="124"/>
      <c r="B267" s="124"/>
      <c r="C267" s="124"/>
      <c r="D267" s="124"/>
      <c r="E267" s="124"/>
    </row>
    <row r="268" spans="1:5">
      <c r="A268" s="124"/>
      <c r="B268" s="124"/>
      <c r="C268" s="124"/>
      <c r="D268" s="124"/>
      <c r="E268" s="124"/>
    </row>
    <row r="269" spans="1:5">
      <c r="A269" s="124"/>
      <c r="B269" s="124"/>
      <c r="C269" s="124"/>
      <c r="D269" s="124"/>
      <c r="E269" s="124"/>
    </row>
    <row r="270" spans="1:5">
      <c r="A270" s="124"/>
      <c r="B270" s="124"/>
      <c r="C270" s="124"/>
      <c r="D270" s="124"/>
      <c r="E270" s="124"/>
    </row>
    <row r="271" spans="1:5">
      <c r="A271" s="124"/>
      <c r="B271" s="124"/>
      <c r="C271" s="124"/>
      <c r="D271" s="124"/>
      <c r="E271" s="124"/>
    </row>
    <row r="272" spans="1:5">
      <c r="A272" s="124"/>
      <c r="B272" s="124"/>
      <c r="C272" s="124"/>
      <c r="D272" s="124"/>
      <c r="E272" s="124"/>
    </row>
    <row r="273" spans="1:5">
      <c r="A273" s="124"/>
      <c r="B273" s="124"/>
      <c r="C273" s="124"/>
      <c r="D273" s="124"/>
      <c r="E273" s="124"/>
    </row>
    <row r="274" spans="1:5">
      <c r="A274" s="124"/>
      <c r="B274" s="124"/>
      <c r="C274" s="124"/>
      <c r="D274" s="124"/>
      <c r="E274" s="124"/>
    </row>
    <row r="275" spans="1:5">
      <c r="A275" s="124"/>
      <c r="B275" s="124"/>
      <c r="C275" s="124"/>
      <c r="D275" s="124"/>
      <c r="E275" s="124"/>
    </row>
    <row r="276" spans="1:5">
      <c r="A276" s="124"/>
      <c r="B276" s="124"/>
      <c r="C276" s="124"/>
      <c r="D276" s="124"/>
      <c r="E276" s="124"/>
    </row>
    <row r="277" spans="1:5">
      <c r="A277" s="124"/>
      <c r="B277" s="124"/>
      <c r="C277" s="124"/>
      <c r="D277" s="124"/>
      <c r="E277" s="124"/>
    </row>
    <row r="278" spans="1:5">
      <c r="A278" s="124"/>
      <c r="B278" s="124"/>
      <c r="C278" s="124"/>
      <c r="D278" s="124"/>
      <c r="E278" s="124"/>
    </row>
    <row r="279" spans="1:5">
      <c r="A279" s="124"/>
      <c r="B279" s="124"/>
      <c r="C279" s="124"/>
      <c r="D279" s="124"/>
      <c r="E279" s="124"/>
    </row>
    <row r="280" spans="1:5">
      <c r="A280" s="124"/>
      <c r="B280" s="124"/>
      <c r="C280" s="124"/>
      <c r="D280" s="124"/>
      <c r="E280" s="124"/>
    </row>
    <row r="281" spans="1:5">
      <c r="A281" s="124"/>
      <c r="B281" s="124"/>
      <c r="C281" s="124"/>
      <c r="D281" s="124"/>
      <c r="E281" s="124"/>
    </row>
    <row r="282" spans="1:5">
      <c r="A282" s="124"/>
      <c r="B282" s="124"/>
      <c r="C282" s="124"/>
      <c r="D282" s="124"/>
      <c r="E282" s="124"/>
    </row>
    <row r="283" spans="1:5">
      <c r="A283" s="124"/>
      <c r="B283" s="124"/>
      <c r="C283" s="124"/>
      <c r="D283" s="124"/>
      <c r="E283" s="124"/>
    </row>
    <row r="284" spans="1:5">
      <c r="A284" s="124"/>
      <c r="B284" s="124"/>
      <c r="C284" s="124"/>
      <c r="D284" s="124"/>
      <c r="E284" s="124"/>
    </row>
    <row r="285" spans="1:5">
      <c r="A285" s="124"/>
      <c r="B285" s="124"/>
      <c r="C285" s="124"/>
      <c r="D285" s="124"/>
      <c r="E285" s="124"/>
    </row>
    <row r="286" spans="1:5">
      <c r="A286" s="124"/>
      <c r="B286" s="124"/>
      <c r="C286" s="124"/>
      <c r="D286" s="124"/>
      <c r="E286" s="124"/>
    </row>
  </sheetData>
  <protectedRanges>
    <protectedRange sqref="B52:D56" name="Range1_10"/>
    <protectedRange sqref="E52:E56" name="Range1_10_1"/>
  </protectedRanges>
  <mergeCells count="3">
    <mergeCell ref="A2:E2"/>
    <mergeCell ref="A33:F33"/>
    <mergeCell ref="A10:D10"/>
  </mergeCells>
  <pageMargins left="0.7" right="0.7" top="0.75" bottom="0.56999999999999995" header="0.3" footer="0.3"/>
  <pageSetup paperSize="9" scale="89" orientation="portrait" r:id="rId1"/>
  <headerFooter>
    <oddFooter>&amp;C&amp;P</oddFooter>
  </headerFooter>
  <rowBreaks count="3" manualBreakCount="3">
    <brk id="32" max="4" man="1"/>
    <brk id="75" max="4" man="1"/>
    <brk id="7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R145"/>
  <sheetViews>
    <sheetView view="pageBreakPreview" topLeftCell="A19" zoomScaleSheetLayoutView="100" workbookViewId="0">
      <selection activeCell="M40" sqref="A39:M40"/>
    </sheetView>
  </sheetViews>
  <sheetFormatPr defaultRowHeight="15"/>
  <cols>
    <col min="1" max="1" width="39.140625" style="17" customWidth="1"/>
    <col min="2" max="2" width="11.85546875" style="17" customWidth="1"/>
    <col min="3" max="3" width="10.7109375" style="17" customWidth="1"/>
    <col min="4" max="5" width="12" style="17" customWidth="1"/>
    <col min="6" max="7" width="9.140625" style="17"/>
    <col min="8" max="8" width="26.7109375" style="17" customWidth="1"/>
    <col min="9" max="16384" width="9.140625" style="17"/>
  </cols>
  <sheetData>
    <row r="1" spans="1:13" ht="33.75" customHeight="1">
      <c r="A1" s="1" t="s">
        <v>176</v>
      </c>
    </row>
    <row r="2" spans="1:13" ht="230.25" customHeight="1">
      <c r="A2" s="2456" t="s">
        <v>924</v>
      </c>
      <c r="B2" s="2456"/>
      <c r="C2" s="2456"/>
      <c r="D2" s="2456"/>
      <c r="E2" s="2456"/>
    </row>
    <row r="3" spans="1:13">
      <c r="A3" s="2464" t="s">
        <v>177</v>
      </c>
      <c r="B3" s="2464"/>
      <c r="C3" s="2464"/>
      <c r="D3" s="2464"/>
      <c r="E3" s="2464"/>
      <c r="H3" s="74" t="s">
        <v>2166</v>
      </c>
      <c r="I3" s="112">
        <v>86840.782839969645</v>
      </c>
    </row>
    <row r="4" spans="1:13">
      <c r="A4" s="263" t="s">
        <v>139</v>
      </c>
      <c r="B4" s="110"/>
      <c r="C4" s="110"/>
      <c r="D4" s="110"/>
      <c r="E4" s="110"/>
      <c r="H4" s="39" t="s">
        <v>142</v>
      </c>
      <c r="I4" s="114">
        <v>1665.5020741922108</v>
      </c>
    </row>
    <row r="5" spans="1:13">
      <c r="A5" s="235" t="s">
        <v>140</v>
      </c>
      <c r="B5" s="170">
        <v>2005</v>
      </c>
      <c r="C5" s="170">
        <v>2008</v>
      </c>
      <c r="D5" s="170">
        <v>2009</v>
      </c>
      <c r="E5" s="170" t="s">
        <v>83</v>
      </c>
      <c r="H5" s="39" t="s">
        <v>143</v>
      </c>
      <c r="I5" s="114">
        <v>10299.047678059549</v>
      </c>
    </row>
    <row r="6" spans="1:13">
      <c r="A6" s="72" t="s">
        <v>14</v>
      </c>
      <c r="B6" s="111">
        <v>55877.030022999992</v>
      </c>
      <c r="C6" s="111">
        <v>95068.39489713806</v>
      </c>
      <c r="D6" s="111">
        <v>107618.26243822547</v>
      </c>
      <c r="E6" s="111">
        <v>117432.42706307519</v>
      </c>
      <c r="F6" s="313"/>
      <c r="G6" s="274"/>
      <c r="H6" s="39" t="s">
        <v>403</v>
      </c>
      <c r="I6" s="114">
        <v>10299.047678059549</v>
      </c>
      <c r="J6" s="274"/>
      <c r="K6" s="274"/>
      <c r="L6" s="274"/>
      <c r="M6" s="274"/>
    </row>
    <row r="7" spans="1:13">
      <c r="A7" s="74" t="s">
        <v>141</v>
      </c>
      <c r="B7" s="112">
        <v>41864.872609999999</v>
      </c>
      <c r="C7" s="112">
        <v>70229.254196436217</v>
      </c>
      <c r="D7" s="112">
        <v>80031.443397862924</v>
      </c>
      <c r="E7" s="112">
        <v>86840.782839969601</v>
      </c>
      <c r="F7" s="314"/>
      <c r="G7" s="314"/>
      <c r="H7" s="39" t="s">
        <v>144</v>
      </c>
      <c r="I7" s="114">
        <v>12372.303040413244</v>
      </c>
      <c r="J7" s="274"/>
      <c r="K7" s="274"/>
      <c r="L7" s="274"/>
      <c r="M7" s="274"/>
    </row>
    <row r="8" spans="1:13">
      <c r="A8" s="39" t="s">
        <v>142</v>
      </c>
      <c r="B8" s="113">
        <v>1889.2350100000001</v>
      </c>
      <c r="C8" s="113">
        <v>1566.1379999999999</v>
      </c>
      <c r="D8" s="113">
        <v>1631.915796</v>
      </c>
      <c r="E8" s="114">
        <v>1665.5020741922108</v>
      </c>
      <c r="F8" s="274"/>
      <c r="G8" s="274"/>
      <c r="H8" s="39" t="s">
        <v>145</v>
      </c>
      <c r="I8" s="114">
        <v>1967.5712182499999</v>
      </c>
      <c r="J8" s="274"/>
      <c r="K8" s="274"/>
      <c r="L8" s="274"/>
      <c r="M8" s="274"/>
    </row>
    <row r="9" spans="1:13">
      <c r="A9" s="39" t="s">
        <v>143</v>
      </c>
      <c r="B9" s="113">
        <v>3843.241</v>
      </c>
      <c r="C9" s="113">
        <v>7154.4681858111098</v>
      </c>
      <c r="D9" s="113">
        <v>7991.4163877499996</v>
      </c>
      <c r="E9" s="114">
        <v>10299.047678059549</v>
      </c>
      <c r="F9" s="274"/>
      <c r="G9" s="274"/>
      <c r="H9" s="39" t="s">
        <v>146</v>
      </c>
      <c r="I9" s="114">
        <v>16498.149362461711</v>
      </c>
      <c r="J9" s="274"/>
      <c r="K9" s="274"/>
      <c r="L9" s="274"/>
      <c r="M9" s="274"/>
    </row>
    <row r="10" spans="1:13" ht="25.5">
      <c r="A10" s="39" t="s">
        <v>403</v>
      </c>
      <c r="B10" s="113">
        <v>3843.241</v>
      </c>
      <c r="C10" s="113">
        <v>7154.4681858111098</v>
      </c>
      <c r="D10" s="113">
        <v>7991.4163877499996</v>
      </c>
      <c r="E10" s="114">
        <v>10299.047678059549</v>
      </c>
      <c r="H10" s="77" t="s">
        <v>147</v>
      </c>
      <c r="I10" s="114">
        <v>7133.0809250336797</v>
      </c>
      <c r="J10" s="274"/>
      <c r="K10" s="274"/>
      <c r="L10" s="274"/>
      <c r="M10" s="274"/>
    </row>
    <row r="11" spans="1:13">
      <c r="A11" s="39" t="s">
        <v>144</v>
      </c>
      <c r="B11" s="113">
        <v>4635.1850000000004</v>
      </c>
      <c r="C11" s="113">
        <v>7608.4541690369988</v>
      </c>
      <c r="D11" s="113">
        <v>11166.338484127476</v>
      </c>
      <c r="E11" s="114">
        <v>12372.303040413244</v>
      </c>
      <c r="H11" s="39" t="s">
        <v>148</v>
      </c>
      <c r="I11" s="114">
        <v>2131.4368412576064</v>
      </c>
      <c r="J11" s="274"/>
      <c r="K11" s="274"/>
      <c r="L11" s="274"/>
      <c r="M11" s="274"/>
    </row>
    <row r="12" spans="1:13">
      <c r="A12" s="39" t="s">
        <v>145</v>
      </c>
      <c r="B12" s="113">
        <v>1003.421</v>
      </c>
      <c r="C12" s="113">
        <v>1174.2006202571399</v>
      </c>
      <c r="D12" s="113">
        <v>1748.952194</v>
      </c>
      <c r="E12" s="114">
        <v>1967.5712182499999</v>
      </c>
      <c r="H12" s="39" t="s">
        <v>149</v>
      </c>
      <c r="I12" s="114">
        <v>9002.8132665020821</v>
      </c>
      <c r="J12" s="274"/>
      <c r="K12" s="274"/>
      <c r="L12" s="274"/>
      <c r="M12" s="274"/>
    </row>
    <row r="13" spans="1:13">
      <c r="A13" s="39" t="s">
        <v>146</v>
      </c>
      <c r="B13" s="113">
        <v>7641</v>
      </c>
      <c r="C13" s="113">
        <v>14924.403207000001</v>
      </c>
      <c r="D13" s="113">
        <v>16168.900415556593</v>
      </c>
      <c r="E13" s="114">
        <v>16498.149362461711</v>
      </c>
      <c r="H13" s="39" t="s">
        <v>150</v>
      </c>
      <c r="I13" s="114">
        <v>12699.668362194549</v>
      </c>
      <c r="J13" s="274"/>
      <c r="K13" s="274"/>
      <c r="L13" s="274"/>
      <c r="M13" s="274"/>
    </row>
    <row r="14" spans="1:13" ht="18.75" customHeight="1">
      <c r="A14" s="77" t="s">
        <v>147</v>
      </c>
      <c r="B14" s="113">
        <v>6367.049</v>
      </c>
      <c r="C14" s="113">
        <v>9083.209977999999</v>
      </c>
      <c r="D14" s="113">
        <v>6771.7197946883234</v>
      </c>
      <c r="E14" s="114">
        <v>7133.0809250336797</v>
      </c>
      <c r="H14" s="39" t="s">
        <v>151</v>
      </c>
      <c r="I14" s="114">
        <v>13071.210071605015</v>
      </c>
      <c r="J14" s="274"/>
      <c r="K14" s="274"/>
      <c r="L14" s="274"/>
      <c r="M14" s="274"/>
    </row>
    <row r="15" spans="1:13">
      <c r="A15" s="39" t="s">
        <v>148</v>
      </c>
      <c r="B15" s="113">
        <v>1228.346</v>
      </c>
      <c r="C15" s="113">
        <v>1993.2497803250599</v>
      </c>
      <c r="D15" s="113">
        <v>2037.7025251028745</v>
      </c>
      <c r="E15" s="114">
        <v>2131.4368412576064</v>
      </c>
      <c r="H15" s="74" t="s">
        <v>2167</v>
      </c>
      <c r="I15" s="115">
        <v>5712.8311561854107</v>
      </c>
      <c r="J15" s="274"/>
      <c r="K15" s="274"/>
      <c r="L15" s="274"/>
      <c r="M15" s="274"/>
    </row>
    <row r="16" spans="1:13">
      <c r="A16" s="39" t="s">
        <v>149</v>
      </c>
      <c r="B16" s="113">
        <v>4326.8005999999996</v>
      </c>
      <c r="C16" s="113">
        <v>7608.5562829999999</v>
      </c>
      <c r="D16" s="113">
        <v>8330.9176422427045</v>
      </c>
      <c r="E16" s="114">
        <v>9002.8132665020821</v>
      </c>
      <c r="H16" s="74" t="s">
        <v>153</v>
      </c>
      <c r="I16" s="115">
        <v>23231.108686534597</v>
      </c>
      <c r="J16" s="274"/>
      <c r="K16" s="274"/>
      <c r="L16" s="274"/>
      <c r="M16" s="274"/>
    </row>
    <row r="17" spans="1:18">
      <c r="A17" s="39" t="s">
        <v>150</v>
      </c>
      <c r="B17" s="113">
        <v>6043.2309999999998</v>
      </c>
      <c r="C17" s="113">
        <v>10706.132781672573</v>
      </c>
      <c r="D17" s="113">
        <v>11941.147677414911</v>
      </c>
      <c r="E17" s="114">
        <v>12699.668362194549</v>
      </c>
      <c r="H17" s="74" t="s">
        <v>154</v>
      </c>
      <c r="I17" s="115">
        <v>1647.7043803855345</v>
      </c>
      <c r="J17" s="274"/>
      <c r="K17" s="274"/>
      <c r="L17" s="274"/>
      <c r="M17" s="274"/>
    </row>
    <row r="18" spans="1:18">
      <c r="A18" s="39" t="s">
        <v>151</v>
      </c>
      <c r="B18" s="113">
        <v>4887.3639999999996</v>
      </c>
      <c r="C18" s="113">
        <v>8410.4411913333333</v>
      </c>
      <c r="D18" s="113">
        <v>12242.432480980038</v>
      </c>
      <c r="E18" s="114">
        <v>13071.210071605015</v>
      </c>
      <c r="J18" s="274"/>
      <c r="K18" s="274"/>
      <c r="L18" s="274"/>
      <c r="M18" s="274"/>
    </row>
    <row r="19" spans="1:18">
      <c r="A19" s="74" t="s">
        <v>152</v>
      </c>
      <c r="B19" s="112">
        <v>2775.6280000000002</v>
      </c>
      <c r="C19" s="112">
        <v>4877.4498659999999</v>
      </c>
      <c r="D19" s="112">
        <v>5525.4843474559275</v>
      </c>
      <c r="E19" s="115">
        <v>5712.8311561854107</v>
      </c>
      <c r="J19" s="274"/>
      <c r="K19" s="274"/>
      <c r="L19" s="274"/>
      <c r="M19" s="274"/>
    </row>
    <row r="20" spans="1:18">
      <c r="A20" s="74" t="s">
        <v>153</v>
      </c>
      <c r="B20" s="112">
        <v>10324</v>
      </c>
      <c r="C20" s="112">
        <v>18652.900214701851</v>
      </c>
      <c r="D20" s="112">
        <v>20558.503262419999</v>
      </c>
      <c r="E20" s="115">
        <v>23231.108686534597</v>
      </c>
      <c r="J20" s="274"/>
      <c r="K20" s="274"/>
      <c r="L20" s="274"/>
      <c r="M20" s="274"/>
    </row>
    <row r="21" spans="1:18">
      <c r="A21" s="74" t="s">
        <v>154</v>
      </c>
      <c r="B21" s="112">
        <v>912.52941299999998</v>
      </c>
      <c r="C21" s="112">
        <v>1308.79062</v>
      </c>
      <c r="D21" s="112">
        <v>1502.831430486624</v>
      </c>
      <c r="E21" s="115">
        <v>1647.7043803855345</v>
      </c>
      <c r="J21" s="274"/>
      <c r="K21" s="274"/>
      <c r="L21" s="274"/>
      <c r="M21" s="274"/>
    </row>
    <row r="22" spans="1:18">
      <c r="A22" s="32" t="s">
        <v>725</v>
      </c>
      <c r="B22" s="116"/>
      <c r="C22" s="116"/>
      <c r="D22" s="117"/>
      <c r="E22" s="118"/>
    </row>
    <row r="23" spans="1:18">
      <c r="A23" s="50" t="s">
        <v>921</v>
      </c>
      <c r="B23" s="7"/>
      <c r="C23" s="7"/>
      <c r="D23" s="7"/>
      <c r="E23" s="7"/>
    </row>
    <row r="25" spans="1:18">
      <c r="A25" s="2464" t="s">
        <v>178</v>
      </c>
      <c r="B25" s="2464"/>
      <c r="C25" s="2464"/>
      <c r="D25" s="2464"/>
      <c r="E25" s="2464"/>
    </row>
    <row r="26" spans="1:18">
      <c r="A26" s="260" t="s">
        <v>158</v>
      </c>
      <c r="B26" s="110"/>
      <c r="C26" s="110"/>
      <c r="D26" s="110"/>
      <c r="E26" s="110"/>
    </row>
    <row r="27" spans="1:18">
      <c r="A27" s="235" t="s">
        <v>140</v>
      </c>
      <c r="B27" s="20">
        <v>2005</v>
      </c>
      <c r="C27" s="20">
        <v>2008</v>
      </c>
      <c r="D27" s="20">
        <v>2009</v>
      </c>
      <c r="E27" s="20" t="s">
        <v>83</v>
      </c>
    </row>
    <row r="28" spans="1:18">
      <c r="A28" s="72" t="s">
        <v>14</v>
      </c>
      <c r="B28" s="119">
        <v>19.350298353399495</v>
      </c>
      <c r="C28" s="119">
        <v>31.672394696361827</v>
      </c>
      <c r="D28" s="119">
        <v>13.200882958701566</v>
      </c>
      <c r="E28" s="119">
        <v>9.1194230444699755</v>
      </c>
      <c r="H28" s="314"/>
      <c r="I28" s="314"/>
      <c r="J28" s="274"/>
      <c r="K28" s="314"/>
      <c r="L28" s="314"/>
      <c r="M28" s="314"/>
      <c r="N28" s="314"/>
      <c r="O28" s="313"/>
      <c r="P28" s="313"/>
      <c r="Q28" s="313"/>
      <c r="R28" s="313"/>
    </row>
    <row r="29" spans="1:18">
      <c r="A29" s="74" t="s">
        <v>141</v>
      </c>
      <c r="B29" s="120">
        <v>24.423528154492431</v>
      </c>
      <c r="C29" s="120">
        <v>25.04438899112764</v>
      </c>
      <c r="D29" s="120">
        <v>13.95741605629086</v>
      </c>
      <c r="E29" s="120">
        <v>8.5083301675008336</v>
      </c>
      <c r="H29" s="314"/>
      <c r="I29" s="314"/>
      <c r="J29" s="274"/>
      <c r="K29" s="314"/>
      <c r="L29" s="314"/>
      <c r="M29" s="314"/>
      <c r="N29" s="314"/>
      <c r="O29" s="313"/>
      <c r="P29" s="313"/>
      <c r="Q29" s="313"/>
      <c r="R29" s="313"/>
    </row>
    <row r="30" spans="1:18">
      <c r="A30" s="39" t="s">
        <v>142</v>
      </c>
      <c r="B30" s="121">
        <v>8.436088091955682</v>
      </c>
      <c r="C30" s="121">
        <v>2.8999999999999915</v>
      </c>
      <c r="D30" s="121">
        <v>4.2000000000000037</v>
      </c>
      <c r="E30" s="122">
        <v>2.0580889206743649</v>
      </c>
      <c r="H30" s="314"/>
      <c r="I30" s="314"/>
      <c r="K30" s="314"/>
      <c r="L30" s="314"/>
      <c r="M30" s="314"/>
      <c r="N30" s="314"/>
      <c r="O30" s="313"/>
      <c r="P30" s="313"/>
      <c r="Q30" s="313"/>
      <c r="R30" s="313"/>
    </row>
    <row r="31" spans="1:18">
      <c r="A31" s="39" t="s">
        <v>143</v>
      </c>
      <c r="B31" s="121">
        <v>23.08895798263346</v>
      </c>
      <c r="C31" s="121">
        <v>46.654723539866438</v>
      </c>
      <c r="D31" s="121">
        <v>11.698258769236581</v>
      </c>
      <c r="E31" s="122">
        <v>28.87637407865401</v>
      </c>
      <c r="H31" s="314"/>
      <c r="I31" s="314"/>
      <c r="J31" s="274"/>
      <c r="K31" s="314"/>
      <c r="L31" s="314"/>
      <c r="M31" s="314"/>
      <c r="N31" s="314"/>
      <c r="O31" s="313"/>
      <c r="P31" s="313"/>
      <c r="Q31" s="313"/>
      <c r="R31" s="313"/>
    </row>
    <row r="32" spans="1:18">
      <c r="A32" s="39" t="s">
        <v>403</v>
      </c>
      <c r="B32" s="121">
        <v>23.08895798263346</v>
      </c>
      <c r="C32" s="121">
        <v>46.654723539866438</v>
      </c>
      <c r="D32" s="121">
        <v>11.698258769236581</v>
      </c>
      <c r="E32" s="122">
        <v>28.87637407865401</v>
      </c>
      <c r="H32" s="314"/>
      <c r="I32" s="314"/>
      <c r="J32" s="274"/>
      <c r="K32" s="314"/>
      <c r="L32" s="314"/>
      <c r="M32" s="314"/>
      <c r="N32" s="314"/>
      <c r="O32" s="313"/>
      <c r="P32" s="313"/>
      <c r="Q32" s="313"/>
      <c r="R32" s="313"/>
    </row>
    <row r="33" spans="1:18">
      <c r="A33" s="39" t="s">
        <v>144</v>
      </c>
      <c r="B33" s="121">
        <v>19.932038636498305</v>
      </c>
      <c r="C33" s="121">
        <v>22.833793890109977</v>
      </c>
      <c r="D33" s="121">
        <v>46.762249414203929</v>
      </c>
      <c r="E33" s="122">
        <v>10.8</v>
      </c>
      <c r="H33" s="314"/>
      <c r="I33" s="314"/>
      <c r="J33" s="274"/>
      <c r="K33" s="314"/>
      <c r="L33" s="314"/>
      <c r="M33" s="314"/>
      <c r="N33" s="314"/>
      <c r="O33" s="313"/>
      <c r="P33" s="313"/>
      <c r="Q33" s="313"/>
      <c r="R33" s="313"/>
    </row>
    <row r="34" spans="1:18">
      <c r="A34" s="39" t="s">
        <v>145</v>
      </c>
      <c r="B34" s="121">
        <v>21.388278304083741</v>
      </c>
      <c r="C34" s="121">
        <v>-11.728176734715579</v>
      </c>
      <c r="D34" s="121">
        <v>48.948328235169413</v>
      </c>
      <c r="E34" s="122">
        <v>12.5</v>
      </c>
      <c r="H34" s="314"/>
      <c r="I34" s="314"/>
      <c r="J34" s="274"/>
      <c r="K34" s="314"/>
      <c r="L34" s="314"/>
      <c r="M34" s="314"/>
      <c r="N34" s="314"/>
      <c r="O34" s="313"/>
      <c r="P34" s="313"/>
      <c r="Q34" s="313"/>
      <c r="R34" s="313"/>
    </row>
    <row r="35" spans="1:18">
      <c r="A35" s="39" t="s">
        <v>146</v>
      </c>
      <c r="B35" s="121">
        <v>15.84293511218921</v>
      </c>
      <c r="C35" s="121">
        <v>23.567353789343404</v>
      </c>
      <c r="D35" s="121">
        <v>8.3386731870985997</v>
      </c>
      <c r="E35" s="122">
        <v>2.0363100671232903</v>
      </c>
      <c r="H35" s="314"/>
      <c r="I35" s="314"/>
      <c r="J35" s="274"/>
      <c r="K35" s="314"/>
      <c r="L35" s="314"/>
      <c r="M35" s="314"/>
      <c r="N35" s="314"/>
      <c r="O35" s="313"/>
      <c r="P35" s="313"/>
      <c r="Q35" s="313"/>
      <c r="R35" s="313"/>
    </row>
    <row r="36" spans="1:18" ht="18.75" customHeight="1">
      <c r="A36" s="77" t="s">
        <v>147</v>
      </c>
      <c r="B36" s="121">
        <v>28.982723700347492</v>
      </c>
      <c r="C36" s="121">
        <v>22.477742146878164</v>
      </c>
      <c r="D36" s="121">
        <v>-25.447943941736717</v>
      </c>
      <c r="E36" s="122">
        <v>5.3363272743329588</v>
      </c>
      <c r="H36" s="314"/>
      <c r="I36" s="314"/>
      <c r="J36" s="274"/>
      <c r="K36" s="314"/>
      <c r="L36" s="314"/>
      <c r="M36" s="314"/>
      <c r="N36" s="314"/>
      <c r="O36" s="313"/>
      <c r="P36" s="313"/>
      <c r="Q36" s="313"/>
      <c r="R36" s="313"/>
    </row>
    <row r="37" spans="1:18">
      <c r="A37" s="39" t="s">
        <v>148</v>
      </c>
      <c r="B37" s="121">
        <v>24.372742582060852</v>
      </c>
      <c r="C37" s="121">
        <v>32.152014549809763</v>
      </c>
      <c r="D37" s="121">
        <v>2.2301642883194139</v>
      </c>
      <c r="E37" s="122">
        <v>4.5999999999999801</v>
      </c>
      <c r="H37" s="314"/>
      <c r="I37" s="314"/>
      <c r="J37" s="274"/>
      <c r="K37" s="314"/>
      <c r="L37" s="314"/>
      <c r="M37" s="314"/>
      <c r="N37" s="314"/>
      <c r="O37" s="313"/>
      <c r="P37" s="313"/>
      <c r="Q37" s="313"/>
      <c r="R37" s="313"/>
    </row>
    <row r="38" spans="1:18">
      <c r="A38" s="39" t="s">
        <v>149</v>
      </c>
      <c r="B38" s="121">
        <v>91.323861179231869</v>
      </c>
      <c r="C38" s="121">
        <v>10.521513339688916</v>
      </c>
      <c r="D38" s="121">
        <v>9.494066053722916</v>
      </c>
      <c r="E38" s="122">
        <v>8.0650854217123396</v>
      </c>
      <c r="H38" s="314"/>
      <c r="I38" s="314"/>
      <c r="J38" s="274"/>
      <c r="K38" s="314"/>
      <c r="L38" s="314"/>
      <c r="M38" s="314"/>
      <c r="N38" s="314"/>
      <c r="O38" s="313"/>
      <c r="P38" s="313"/>
      <c r="Q38" s="313"/>
      <c r="R38" s="313"/>
    </row>
    <row r="39" spans="1:18">
      <c r="A39" s="39" t="s">
        <v>150</v>
      </c>
      <c r="B39" s="121">
        <v>25.831517143602568</v>
      </c>
      <c r="C39" s="121">
        <v>30.960323320636562</v>
      </c>
      <c r="D39" s="121">
        <v>11.535583584919774</v>
      </c>
      <c r="E39" s="122">
        <v>6.3521589822917832</v>
      </c>
      <c r="H39" s="314"/>
      <c r="I39" s="314"/>
      <c r="J39" s="274"/>
      <c r="K39" s="314"/>
      <c r="L39" s="314"/>
      <c r="M39" s="314"/>
      <c r="N39" s="314"/>
      <c r="O39" s="313"/>
      <c r="P39" s="313"/>
      <c r="Q39" s="313"/>
      <c r="R39" s="313"/>
    </row>
    <row r="40" spans="1:18">
      <c r="A40" s="39" t="s">
        <v>151</v>
      </c>
      <c r="B40" s="121">
        <v>8.4420929624548222</v>
      </c>
      <c r="C40" s="121">
        <v>36.159376212829521</v>
      </c>
      <c r="D40" s="121">
        <v>45.562310020019382</v>
      </c>
      <c r="E40" s="122">
        <v>6.769713387536143</v>
      </c>
      <c r="H40" s="314"/>
      <c r="I40" s="314"/>
      <c r="J40" s="274"/>
      <c r="K40" s="314"/>
      <c r="L40" s="314"/>
      <c r="M40" s="314"/>
      <c r="N40" s="314"/>
      <c r="O40" s="313"/>
      <c r="P40" s="313"/>
      <c r="Q40" s="313"/>
      <c r="R40" s="313"/>
    </row>
    <row r="41" spans="1:18">
      <c r="A41" s="74" t="s">
        <v>152</v>
      </c>
      <c r="B41" s="120">
        <v>23.601580851655996</v>
      </c>
      <c r="C41" s="120">
        <v>41.14400500049917</v>
      </c>
      <c r="D41" s="120">
        <v>13.286338132828025</v>
      </c>
      <c r="E41" s="123">
        <v>3.3905952301854398</v>
      </c>
      <c r="H41" s="314"/>
      <c r="I41" s="314"/>
      <c r="J41" s="274"/>
      <c r="K41" s="314"/>
      <c r="L41" s="314"/>
      <c r="M41" s="314"/>
      <c r="N41" s="314"/>
      <c r="O41" s="313"/>
      <c r="P41" s="313"/>
      <c r="Q41" s="313"/>
      <c r="R41" s="313"/>
    </row>
    <row r="42" spans="1:18">
      <c r="A42" s="74" t="s">
        <v>153</v>
      </c>
      <c r="B42" s="120">
        <v>2.7742169712645364</v>
      </c>
      <c r="C42" s="120">
        <v>61.209597488418275</v>
      </c>
      <c r="D42" s="120">
        <v>10.21612202812403</v>
      </c>
      <c r="E42" s="123">
        <v>12.999999999999986</v>
      </c>
      <c r="H42" s="314"/>
      <c r="I42" s="314"/>
      <c r="J42" s="274"/>
      <c r="K42" s="314"/>
      <c r="L42" s="314"/>
      <c r="M42" s="314"/>
      <c r="N42" s="314"/>
      <c r="O42" s="313"/>
      <c r="P42" s="313"/>
      <c r="Q42" s="313"/>
      <c r="R42" s="313"/>
    </row>
    <row r="43" spans="1:18">
      <c r="A43" s="74" t="s">
        <v>154</v>
      </c>
      <c r="B43" s="120">
        <v>3.7372880076346036</v>
      </c>
      <c r="C43" s="120">
        <v>29.455056379821954</v>
      </c>
      <c r="D43" s="120">
        <v>14.825962802715065</v>
      </c>
      <c r="E43" s="123">
        <v>9.64</v>
      </c>
      <c r="H43" s="314"/>
      <c r="I43" s="314"/>
      <c r="J43" s="274"/>
      <c r="K43" s="314"/>
      <c r="L43" s="314"/>
      <c r="M43" s="314"/>
      <c r="N43" s="314"/>
      <c r="O43" s="313"/>
      <c r="P43" s="313"/>
      <c r="Q43" s="313"/>
      <c r="R43" s="313"/>
    </row>
    <row r="44" spans="1:18">
      <c r="A44" s="32" t="s">
        <v>725</v>
      </c>
      <c r="B44" s="116"/>
      <c r="C44" s="116"/>
      <c r="D44" s="117"/>
      <c r="E44" s="118"/>
    </row>
    <row r="45" spans="1:18">
      <c r="A45" s="50" t="s">
        <v>921</v>
      </c>
      <c r="B45" s="7"/>
      <c r="C45" s="7"/>
      <c r="D45" s="7"/>
      <c r="E45" s="7"/>
    </row>
    <row r="46" spans="1:18">
      <c r="A46" s="124"/>
      <c r="B46" s="124"/>
      <c r="C46" s="124"/>
      <c r="D46" s="124"/>
      <c r="E46" s="124"/>
    </row>
    <row r="47" spans="1:18">
      <c r="A47" s="2464" t="s">
        <v>179</v>
      </c>
      <c r="B47" s="2464"/>
      <c r="C47" s="2464"/>
      <c r="D47" s="2464"/>
      <c r="E47" s="2464"/>
    </row>
    <row r="48" spans="1:18">
      <c r="A48" s="260" t="s">
        <v>158</v>
      </c>
      <c r="B48" s="110"/>
      <c r="C48" s="110"/>
      <c r="D48" s="110"/>
      <c r="E48" s="110"/>
    </row>
    <row r="49" spans="1:13">
      <c r="A49" s="169" t="s">
        <v>140</v>
      </c>
      <c r="B49" s="170">
        <v>2005</v>
      </c>
      <c r="C49" s="170">
        <v>2008</v>
      </c>
      <c r="D49" s="170">
        <v>2009</v>
      </c>
      <c r="E49" s="170" t="s">
        <v>83</v>
      </c>
    </row>
    <row r="50" spans="1:13">
      <c r="A50" s="72" t="s">
        <v>14</v>
      </c>
      <c r="B50" s="119">
        <v>14.572929479778473</v>
      </c>
      <c r="C50" s="119">
        <v>13.481835825743898</v>
      </c>
      <c r="D50" s="119">
        <v>20.103883024240123</v>
      </c>
      <c r="E50" s="119">
        <v>18.93105075318433</v>
      </c>
      <c r="F50" s="314"/>
      <c r="G50" s="314"/>
      <c r="H50" s="314"/>
      <c r="I50" s="314"/>
      <c r="J50" s="314"/>
      <c r="K50" s="314"/>
      <c r="L50" s="314"/>
      <c r="M50" s="314"/>
    </row>
    <row r="51" spans="1:13">
      <c r="A51" s="74" t="s">
        <v>141</v>
      </c>
      <c r="B51" s="120">
        <v>10.918522518939474</v>
      </c>
      <c r="C51" s="120">
        <v>9.9593484907915677</v>
      </c>
      <c r="D51" s="120">
        <v>14.95046230889751</v>
      </c>
      <c r="E51" s="120">
        <v>13.99943191591116</v>
      </c>
      <c r="F51" s="314"/>
      <c r="G51" s="314"/>
      <c r="H51" s="314"/>
      <c r="I51" s="314"/>
      <c r="J51" s="314"/>
      <c r="K51" s="314"/>
      <c r="L51" s="314"/>
      <c r="M51" s="314"/>
    </row>
    <row r="52" spans="1:13">
      <c r="A52" s="39" t="s">
        <v>142</v>
      </c>
      <c r="B52" s="121">
        <v>0.49271987980029458</v>
      </c>
      <c r="C52" s="121">
        <v>0.22209710618659581</v>
      </c>
      <c r="D52" s="121">
        <v>0.30485387447159268</v>
      </c>
      <c r="E52" s="121">
        <v>0.26849231583309879</v>
      </c>
      <c r="F52" s="314"/>
      <c r="G52" s="314"/>
      <c r="H52" s="314"/>
      <c r="I52" s="314"/>
      <c r="J52" s="314"/>
      <c r="K52" s="314"/>
      <c r="L52" s="314"/>
      <c r="M52" s="314"/>
    </row>
    <row r="53" spans="1:13">
      <c r="A53" s="39" t="s">
        <v>143</v>
      </c>
      <c r="B53" s="121">
        <v>1.0023322845174056</v>
      </c>
      <c r="C53" s="121">
        <v>1.0145891871423283</v>
      </c>
      <c r="D53" s="121">
        <v>1.4928553631828239</v>
      </c>
      <c r="E53" s="121">
        <v>1.6602892333825947</v>
      </c>
      <c r="F53" s="314"/>
      <c r="G53" s="314"/>
      <c r="H53" s="314"/>
      <c r="I53" s="314"/>
      <c r="J53" s="314"/>
      <c r="K53" s="314"/>
      <c r="L53" s="314"/>
      <c r="M53" s="314"/>
    </row>
    <row r="54" spans="1:13">
      <c r="A54" s="39" t="s">
        <v>403</v>
      </c>
      <c r="B54" s="121">
        <v>1.0023310122914495</v>
      </c>
      <c r="C54" s="121">
        <v>1.014589187142328</v>
      </c>
      <c r="D54" s="121">
        <v>1.4930745424909104</v>
      </c>
      <c r="E54" s="121">
        <v>1.6605300063768396</v>
      </c>
      <c r="F54" s="314"/>
      <c r="G54" s="314"/>
      <c r="H54" s="314"/>
      <c r="I54" s="314"/>
      <c r="J54" s="314"/>
      <c r="K54" s="314"/>
      <c r="L54" s="314"/>
      <c r="M54" s="314"/>
    </row>
    <row r="55" spans="1:13">
      <c r="A55" s="39" t="s">
        <v>144</v>
      </c>
      <c r="B55" s="121">
        <v>1.2088743771756212</v>
      </c>
      <c r="C55" s="121">
        <v>1.0789698312003528</v>
      </c>
      <c r="D55" s="121">
        <v>2.0859541643578234</v>
      </c>
      <c r="E55" s="121">
        <v>1.9945146553603594</v>
      </c>
      <c r="F55" s="314"/>
      <c r="G55" s="314"/>
      <c r="H55" s="314"/>
      <c r="I55" s="314"/>
      <c r="J55" s="314"/>
      <c r="K55" s="314"/>
      <c r="L55" s="314"/>
      <c r="M55" s="314"/>
    </row>
    <row r="56" spans="1:13">
      <c r="A56" s="39" t="s">
        <v>145</v>
      </c>
      <c r="B56" s="121">
        <v>0.26169612138888498</v>
      </c>
      <c r="C56" s="121">
        <v>0.1665156964722245</v>
      </c>
      <c r="D56" s="121">
        <v>0.3267171344951505</v>
      </c>
      <c r="E56" s="121">
        <v>0.31718828882918992</v>
      </c>
      <c r="F56" s="314"/>
      <c r="G56" s="314"/>
      <c r="H56" s="314"/>
      <c r="I56" s="314"/>
      <c r="J56" s="314"/>
      <c r="K56" s="314"/>
      <c r="L56" s="314"/>
      <c r="M56" s="314"/>
    </row>
    <row r="57" spans="1:13">
      <c r="A57" s="39" t="s">
        <v>146</v>
      </c>
      <c r="B57" s="121">
        <v>1.9928026855452201</v>
      </c>
      <c r="C57" s="121">
        <v>2.116458935187481</v>
      </c>
      <c r="D57" s="121">
        <v>3.0204695301740756</v>
      </c>
      <c r="E57" s="121">
        <v>2.6596342315791652</v>
      </c>
      <c r="F57" s="314"/>
      <c r="G57" s="314"/>
      <c r="H57" s="314"/>
      <c r="I57" s="314"/>
      <c r="J57" s="314"/>
      <c r="K57" s="314"/>
      <c r="L57" s="314"/>
      <c r="M57" s="314"/>
    </row>
    <row r="58" spans="1:13" ht="18.75" customHeight="1">
      <c r="A58" s="77" t="s">
        <v>147</v>
      </c>
      <c r="B58" s="121">
        <v>1.6605512820570614</v>
      </c>
      <c r="C58" s="121">
        <v>1.2881078493715195</v>
      </c>
      <c r="D58" s="121">
        <v>1.2650070679545731</v>
      </c>
      <c r="E58" s="121">
        <v>1.1499099558408417</v>
      </c>
      <c r="F58" s="314"/>
      <c r="G58" s="314"/>
      <c r="H58" s="314"/>
      <c r="I58" s="314"/>
      <c r="J58" s="314"/>
      <c r="K58" s="314"/>
      <c r="L58" s="314"/>
      <c r="M58" s="314"/>
    </row>
    <row r="59" spans="1:13">
      <c r="A59" s="39" t="s">
        <v>148</v>
      </c>
      <c r="B59" s="121">
        <v>0.32035744111748837</v>
      </c>
      <c r="C59" s="121">
        <v>0.28266666674154112</v>
      </c>
      <c r="D59" s="121">
        <v>0.38065782028753592</v>
      </c>
      <c r="E59" s="121">
        <v>0.34360474383605905</v>
      </c>
      <c r="F59" s="314"/>
      <c r="G59" s="314"/>
      <c r="H59" s="314"/>
      <c r="I59" s="314"/>
      <c r="J59" s="314"/>
      <c r="K59" s="314"/>
      <c r="L59" s="314"/>
      <c r="M59" s="314"/>
    </row>
    <row r="60" spans="1:13">
      <c r="A60" s="39" t="s">
        <v>149</v>
      </c>
      <c r="B60" s="121">
        <v>1.1284465194998912</v>
      </c>
      <c r="C60" s="121">
        <v>1.0789843121820311</v>
      </c>
      <c r="D60" s="121">
        <v>1.5562766947697553</v>
      </c>
      <c r="E60" s="121">
        <v>1.4513258316465645</v>
      </c>
      <c r="F60" s="314"/>
      <c r="G60" s="314"/>
      <c r="H60" s="314"/>
      <c r="I60" s="314"/>
      <c r="J60" s="314"/>
      <c r="K60" s="314"/>
      <c r="L60" s="314"/>
      <c r="M60" s="314"/>
    </row>
    <row r="61" spans="1:13">
      <c r="A61" s="39" t="s">
        <v>150</v>
      </c>
      <c r="B61" s="121">
        <v>1.5760982811373021</v>
      </c>
      <c r="C61" s="121">
        <v>1.5182577201108256</v>
      </c>
      <c r="D61" s="121">
        <v>2.2306942208784131</v>
      </c>
      <c r="E61" s="121">
        <v>2.047288575447574</v>
      </c>
      <c r="F61" s="314"/>
      <c r="G61" s="314"/>
      <c r="H61" s="314"/>
      <c r="I61" s="314"/>
      <c r="J61" s="314"/>
      <c r="K61" s="314"/>
      <c r="L61" s="314"/>
      <c r="M61" s="314"/>
    </row>
    <row r="62" spans="1:13">
      <c r="A62" s="39" t="s">
        <v>151</v>
      </c>
      <c r="B62" s="121">
        <v>1.2746436467003046</v>
      </c>
      <c r="C62" s="121">
        <v>1.192701186196669</v>
      </c>
      <c r="D62" s="121">
        <v>2.286976438325766</v>
      </c>
      <c r="E62" s="121">
        <v>2.1071840841557137</v>
      </c>
      <c r="F62" s="314"/>
      <c r="G62" s="314"/>
      <c r="H62" s="314"/>
      <c r="I62" s="314"/>
      <c r="J62" s="314"/>
      <c r="K62" s="314"/>
      <c r="L62" s="314"/>
      <c r="M62" s="314"/>
    </row>
    <row r="63" spans="1:13">
      <c r="A63" s="74" t="s">
        <v>152</v>
      </c>
      <c r="B63" s="120">
        <v>0.72389463846021573</v>
      </c>
      <c r="C63" s="120">
        <v>0.6916807464021687</v>
      </c>
      <c r="D63" s="120">
        <v>1.0322011195570775</v>
      </c>
      <c r="E63" s="120">
        <v>0.92095428210837682</v>
      </c>
      <c r="F63" s="314"/>
      <c r="G63" s="314"/>
      <c r="H63" s="314"/>
      <c r="I63" s="314"/>
      <c r="J63" s="314"/>
      <c r="K63" s="314"/>
      <c r="L63" s="314"/>
      <c r="M63" s="314"/>
    </row>
    <row r="64" spans="1:13">
      <c r="A64" s="74" t="s">
        <v>153</v>
      </c>
      <c r="B64" s="120">
        <v>2.6925395793180016</v>
      </c>
      <c r="C64" s="120">
        <v>2.6452044198356806</v>
      </c>
      <c r="D64" s="120">
        <v>3.840479630289463</v>
      </c>
      <c r="E64" s="120">
        <v>3.745041370568869</v>
      </c>
      <c r="F64" s="314"/>
      <c r="G64" s="314"/>
      <c r="H64" s="314"/>
      <c r="I64" s="314"/>
      <c r="J64" s="314"/>
      <c r="K64" s="314"/>
      <c r="L64" s="314"/>
      <c r="M64" s="314"/>
    </row>
    <row r="65" spans="1:13">
      <c r="A65" s="74" t="s">
        <v>154</v>
      </c>
      <c r="B65" s="125">
        <v>0.23799124000332458</v>
      </c>
      <c r="C65" s="125">
        <v>0.18560216871448149</v>
      </c>
      <c r="D65" s="125">
        <v>0.28073996549607105</v>
      </c>
      <c r="E65" s="125">
        <v>0.26562318459592477</v>
      </c>
      <c r="F65" s="314"/>
      <c r="G65" s="314"/>
      <c r="H65" s="314"/>
      <c r="I65" s="314"/>
      <c r="J65" s="314"/>
      <c r="K65" s="314"/>
      <c r="L65" s="314"/>
      <c r="M65" s="314"/>
    </row>
    <row r="66" spans="1:13">
      <c r="A66" s="32" t="s">
        <v>725</v>
      </c>
      <c r="B66" s="116"/>
      <c r="C66" s="116"/>
      <c r="D66" s="117"/>
      <c r="E66" s="118"/>
    </row>
    <row r="67" spans="1:13">
      <c r="A67" s="50" t="s">
        <v>921</v>
      </c>
      <c r="B67" s="7"/>
      <c r="C67" s="7"/>
      <c r="D67" s="7"/>
      <c r="E67" s="7"/>
    </row>
    <row r="68" spans="1:13">
      <c r="A68" s="124"/>
      <c r="B68" s="124"/>
      <c r="C68" s="124"/>
      <c r="D68" s="124"/>
      <c r="E68" s="124"/>
    </row>
    <row r="69" spans="1:13">
      <c r="A69" s="124"/>
      <c r="B69" s="124"/>
      <c r="C69" s="124"/>
      <c r="D69" s="124"/>
      <c r="E69" s="124"/>
    </row>
    <row r="70" spans="1:13">
      <c r="A70" s="124"/>
      <c r="B70" s="124"/>
      <c r="C70" s="124"/>
      <c r="D70" s="124"/>
      <c r="E70" s="124"/>
    </row>
    <row r="71" spans="1:13">
      <c r="A71" s="124"/>
      <c r="B71" s="124"/>
      <c r="C71" s="124"/>
      <c r="D71" s="124"/>
      <c r="E71" s="124"/>
    </row>
    <row r="72" spans="1:13">
      <c r="A72" s="124"/>
      <c r="B72" s="124"/>
      <c r="C72" s="124"/>
      <c r="D72" s="124"/>
      <c r="E72" s="124"/>
    </row>
    <row r="73" spans="1:13">
      <c r="A73" s="124"/>
      <c r="B73" s="124"/>
      <c r="C73" s="124"/>
      <c r="D73" s="124"/>
      <c r="E73" s="124"/>
    </row>
    <row r="74" spans="1:13">
      <c r="A74" s="124"/>
      <c r="B74" s="124"/>
      <c r="C74" s="124"/>
      <c r="D74" s="124"/>
      <c r="E74" s="124"/>
    </row>
    <row r="75" spans="1:13">
      <c r="A75" s="124"/>
      <c r="B75" s="124"/>
      <c r="C75" s="124"/>
      <c r="D75" s="124"/>
      <c r="E75" s="124"/>
    </row>
    <row r="76" spans="1:13">
      <c r="A76" s="124"/>
      <c r="B76" s="124"/>
      <c r="C76" s="124"/>
      <c r="D76" s="124"/>
      <c r="E76" s="124"/>
    </row>
    <row r="77" spans="1:13">
      <c r="A77" s="124"/>
      <c r="B77" s="124"/>
      <c r="C77" s="124"/>
      <c r="D77" s="124"/>
      <c r="E77" s="124"/>
    </row>
    <row r="78" spans="1:13">
      <c r="A78" s="124"/>
      <c r="B78" s="124"/>
      <c r="C78" s="124"/>
      <c r="D78" s="124"/>
      <c r="E78" s="124"/>
    </row>
    <row r="79" spans="1:13">
      <c r="A79" s="124"/>
      <c r="B79" s="124"/>
      <c r="C79" s="124"/>
      <c r="D79" s="124"/>
      <c r="E79" s="124"/>
    </row>
    <row r="80" spans="1:13">
      <c r="A80" s="124"/>
      <c r="B80" s="124"/>
      <c r="C80" s="124"/>
      <c r="D80" s="124"/>
      <c r="E80" s="124"/>
    </row>
    <row r="81" spans="1:5">
      <c r="A81" s="124"/>
      <c r="B81" s="124"/>
      <c r="C81" s="124"/>
      <c r="D81" s="124"/>
      <c r="E81" s="124"/>
    </row>
    <row r="82" spans="1:5">
      <c r="A82" s="124"/>
      <c r="B82" s="124"/>
      <c r="C82" s="124"/>
      <c r="D82" s="124"/>
      <c r="E82" s="124"/>
    </row>
    <row r="83" spans="1:5">
      <c r="A83" s="124"/>
      <c r="B83" s="124"/>
      <c r="C83" s="124"/>
      <c r="D83" s="124"/>
      <c r="E83" s="124"/>
    </row>
    <row r="84" spans="1:5">
      <c r="A84" s="124"/>
      <c r="B84" s="124"/>
      <c r="C84" s="124"/>
      <c r="D84" s="124"/>
      <c r="E84" s="124"/>
    </row>
    <row r="85" spans="1:5">
      <c r="A85" s="124"/>
      <c r="B85" s="124"/>
      <c r="C85" s="124"/>
      <c r="D85" s="124"/>
      <c r="E85" s="124"/>
    </row>
    <row r="86" spans="1:5">
      <c r="A86" s="124"/>
      <c r="B86" s="124"/>
      <c r="C86" s="124"/>
      <c r="D86" s="124"/>
      <c r="E86" s="124"/>
    </row>
    <row r="87" spans="1:5">
      <c r="A87" s="124"/>
      <c r="B87" s="124"/>
      <c r="C87" s="124"/>
      <c r="D87" s="124"/>
      <c r="E87" s="124"/>
    </row>
    <row r="88" spans="1:5">
      <c r="A88" s="124"/>
      <c r="B88" s="124"/>
      <c r="C88" s="124"/>
      <c r="D88" s="124"/>
      <c r="E88" s="124"/>
    </row>
    <row r="89" spans="1:5">
      <c r="A89" s="124"/>
      <c r="B89" s="124"/>
      <c r="C89" s="124"/>
      <c r="D89" s="124"/>
      <c r="E89" s="124"/>
    </row>
    <row r="90" spans="1:5">
      <c r="A90" s="124"/>
      <c r="B90" s="124"/>
      <c r="C90" s="124"/>
      <c r="D90" s="124"/>
      <c r="E90" s="124"/>
    </row>
    <row r="91" spans="1:5">
      <c r="A91" s="124"/>
      <c r="B91" s="124"/>
      <c r="C91" s="124"/>
      <c r="D91" s="124"/>
      <c r="E91" s="124"/>
    </row>
    <row r="92" spans="1:5">
      <c r="A92" s="124"/>
      <c r="B92" s="124"/>
      <c r="C92" s="124"/>
      <c r="D92" s="124"/>
      <c r="E92" s="124"/>
    </row>
    <row r="93" spans="1:5">
      <c r="A93" s="124"/>
      <c r="B93" s="124"/>
      <c r="C93" s="124"/>
      <c r="D93" s="124"/>
      <c r="E93" s="124"/>
    </row>
    <row r="94" spans="1:5">
      <c r="A94" s="124"/>
      <c r="B94" s="124"/>
      <c r="C94" s="124"/>
      <c r="D94" s="124"/>
      <c r="E94" s="124"/>
    </row>
    <row r="118" spans="1:5">
      <c r="A118" s="124"/>
      <c r="B118" s="124"/>
      <c r="C118" s="124"/>
      <c r="D118" s="124"/>
      <c r="E118" s="124"/>
    </row>
    <row r="119" spans="1:5">
      <c r="A119" s="124"/>
      <c r="B119" s="124"/>
      <c r="C119" s="124"/>
      <c r="D119" s="124"/>
      <c r="E119" s="124"/>
    </row>
    <row r="120" spans="1:5">
      <c r="A120" s="124"/>
      <c r="B120" s="124"/>
      <c r="C120" s="124"/>
      <c r="D120" s="124"/>
      <c r="E120" s="124"/>
    </row>
    <row r="121" spans="1:5">
      <c r="A121" s="124"/>
      <c r="B121" s="124"/>
      <c r="C121" s="124"/>
      <c r="D121" s="124"/>
      <c r="E121" s="124"/>
    </row>
    <row r="122" spans="1:5">
      <c r="A122" s="124"/>
      <c r="B122" s="124"/>
      <c r="C122" s="124"/>
      <c r="D122" s="124"/>
      <c r="E122" s="124"/>
    </row>
    <row r="123" spans="1:5">
      <c r="A123" s="124"/>
      <c r="B123" s="124"/>
      <c r="C123" s="124"/>
      <c r="D123" s="124"/>
      <c r="E123" s="124"/>
    </row>
    <row r="124" spans="1:5">
      <c r="A124" s="124"/>
      <c r="B124" s="124"/>
      <c r="C124" s="124"/>
      <c r="D124" s="124"/>
      <c r="E124" s="124"/>
    </row>
    <row r="125" spans="1:5">
      <c r="A125" s="124"/>
      <c r="B125" s="124"/>
      <c r="C125" s="124"/>
      <c r="D125" s="124"/>
      <c r="E125" s="124"/>
    </row>
    <row r="126" spans="1:5">
      <c r="A126" s="124"/>
      <c r="B126" s="124"/>
      <c r="C126" s="124"/>
      <c r="D126" s="124"/>
      <c r="E126" s="124"/>
    </row>
    <row r="127" spans="1:5">
      <c r="A127" s="124"/>
      <c r="B127" s="124"/>
      <c r="C127" s="124"/>
      <c r="D127" s="124"/>
      <c r="E127" s="124"/>
    </row>
    <row r="128" spans="1:5">
      <c r="A128" s="124"/>
      <c r="B128" s="124"/>
      <c r="C128" s="124"/>
      <c r="D128" s="124"/>
      <c r="E128" s="124"/>
    </row>
    <row r="129" spans="1:5">
      <c r="A129" s="124"/>
      <c r="B129" s="124"/>
      <c r="C129" s="124"/>
      <c r="D129" s="124"/>
      <c r="E129" s="124"/>
    </row>
    <row r="130" spans="1:5">
      <c r="A130" s="124"/>
      <c r="B130" s="124"/>
      <c r="C130" s="124"/>
      <c r="D130" s="124"/>
      <c r="E130" s="124"/>
    </row>
    <row r="131" spans="1:5">
      <c r="A131" s="124"/>
      <c r="B131" s="124"/>
      <c r="C131" s="124"/>
      <c r="D131" s="124"/>
      <c r="E131" s="124"/>
    </row>
    <row r="132" spans="1:5">
      <c r="A132" s="124"/>
      <c r="B132" s="124"/>
      <c r="C132" s="124"/>
      <c r="D132" s="124"/>
      <c r="E132" s="124"/>
    </row>
    <row r="133" spans="1:5">
      <c r="A133" s="124"/>
      <c r="B133" s="124"/>
      <c r="C133" s="124"/>
      <c r="D133" s="124"/>
      <c r="E133" s="124"/>
    </row>
    <row r="134" spans="1:5">
      <c r="A134" s="124"/>
      <c r="B134" s="124"/>
      <c r="C134" s="124"/>
      <c r="D134" s="124"/>
      <c r="E134" s="124"/>
    </row>
    <row r="135" spans="1:5">
      <c r="A135" s="124"/>
      <c r="B135" s="124"/>
      <c r="C135" s="124"/>
      <c r="D135" s="124"/>
      <c r="E135" s="124"/>
    </row>
    <row r="136" spans="1:5">
      <c r="A136" s="124"/>
      <c r="B136" s="124"/>
      <c r="C136" s="124"/>
      <c r="D136" s="124"/>
      <c r="E136" s="124"/>
    </row>
    <row r="137" spans="1:5">
      <c r="A137" s="124"/>
      <c r="B137" s="124"/>
      <c r="C137" s="124"/>
      <c r="D137" s="124"/>
      <c r="E137" s="124"/>
    </row>
    <row r="138" spans="1:5">
      <c r="A138" s="124"/>
      <c r="B138" s="124"/>
      <c r="C138" s="124"/>
      <c r="D138" s="124"/>
      <c r="E138" s="124"/>
    </row>
    <row r="139" spans="1:5">
      <c r="A139" s="124"/>
      <c r="B139" s="124"/>
      <c r="C139" s="124"/>
      <c r="D139" s="124"/>
      <c r="E139" s="124"/>
    </row>
    <row r="140" spans="1:5">
      <c r="A140" s="124"/>
      <c r="B140" s="124"/>
      <c r="C140" s="124"/>
      <c r="D140" s="124"/>
      <c r="E140" s="124"/>
    </row>
    <row r="141" spans="1:5">
      <c r="A141" s="124"/>
      <c r="B141" s="124"/>
      <c r="C141" s="124"/>
      <c r="D141" s="124"/>
      <c r="E141" s="124"/>
    </row>
    <row r="142" spans="1:5">
      <c r="A142" s="124"/>
      <c r="B142" s="124"/>
      <c r="C142" s="124"/>
      <c r="D142" s="124"/>
      <c r="E142" s="124"/>
    </row>
    <row r="143" spans="1:5">
      <c r="A143" s="124"/>
      <c r="B143" s="124"/>
      <c r="C143" s="124"/>
      <c r="D143" s="124"/>
      <c r="E143" s="124"/>
    </row>
    <row r="144" spans="1:5">
      <c r="A144" s="124"/>
      <c r="B144" s="124"/>
      <c r="C144" s="124"/>
      <c r="D144" s="124"/>
      <c r="E144" s="124"/>
    </row>
    <row r="145" spans="1:5">
      <c r="A145" s="124"/>
      <c r="B145" s="124"/>
      <c r="C145" s="124"/>
      <c r="D145" s="124"/>
      <c r="E145" s="124"/>
    </row>
  </sheetData>
  <protectedRanges>
    <protectedRange sqref="B8:D12 B14:D22 B30:D34 B36:D44 B66:D66" name="Range1_2_4"/>
  </protectedRanges>
  <mergeCells count="4">
    <mergeCell ref="A2:E2"/>
    <mergeCell ref="A3:E3"/>
    <mergeCell ref="A25:E25"/>
    <mergeCell ref="A47:E47"/>
  </mergeCells>
  <pageMargins left="0.7" right="0.7" top="0.75" bottom="0.56999999999999995" header="0.3" footer="0.3"/>
  <pageSetup paperSize="9" scale="82" orientation="portrait" r:id="rId1"/>
  <headerFooter>
    <oddFooter>&amp;C&amp;P</oddFooter>
  </headerFooter>
  <rowBreaks count="1" manualBreakCount="1">
    <brk id="45" max="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K95"/>
  <sheetViews>
    <sheetView view="pageBreakPreview" topLeftCell="A88" zoomScaleSheetLayoutView="100" workbookViewId="0">
      <selection activeCell="J95" sqref="J95"/>
    </sheetView>
  </sheetViews>
  <sheetFormatPr defaultRowHeight="15"/>
  <cols>
    <col min="1" max="1" width="48.85546875" style="539" customWidth="1"/>
    <col min="2" max="2" width="9.85546875" style="539" customWidth="1"/>
    <col min="3" max="3" width="10.5703125" style="539" customWidth="1"/>
    <col min="4" max="4" width="12.85546875" style="539" customWidth="1"/>
    <col min="5" max="5" width="11.85546875" style="539" customWidth="1"/>
    <col min="6" max="9" width="9.140625" style="539"/>
    <col min="10" max="10" width="32.42578125" style="539" bestFit="1" customWidth="1"/>
    <col min="11" max="256" width="9.140625" style="539"/>
    <col min="257" max="257" width="48.85546875" style="539" customWidth="1"/>
    <col min="258" max="258" width="9.85546875" style="539" customWidth="1"/>
    <col min="259" max="259" width="10.5703125" style="539" customWidth="1"/>
    <col min="260" max="260" width="12.85546875" style="539" customWidth="1"/>
    <col min="261" max="261" width="11.85546875" style="539" customWidth="1"/>
    <col min="262" max="265" width="9.140625" style="539"/>
    <col min="266" max="266" width="32.42578125" style="539" bestFit="1" customWidth="1"/>
    <col min="267" max="512" width="9.140625" style="539"/>
    <col min="513" max="513" width="48.85546875" style="539" customWidth="1"/>
    <col min="514" max="514" width="9.85546875" style="539" customWidth="1"/>
    <col min="515" max="515" width="10.5703125" style="539" customWidth="1"/>
    <col min="516" max="516" width="12.85546875" style="539" customWidth="1"/>
    <col min="517" max="517" width="11.85546875" style="539" customWidth="1"/>
    <col min="518" max="521" width="9.140625" style="539"/>
    <col min="522" max="522" width="32.42578125" style="539" bestFit="1" customWidth="1"/>
    <col min="523" max="768" width="9.140625" style="539"/>
    <col min="769" max="769" width="48.85546875" style="539" customWidth="1"/>
    <col min="770" max="770" width="9.85546875" style="539" customWidth="1"/>
    <col min="771" max="771" width="10.5703125" style="539" customWidth="1"/>
    <col min="772" max="772" width="12.85546875" style="539" customWidth="1"/>
    <col min="773" max="773" width="11.85546875" style="539" customWidth="1"/>
    <col min="774" max="777" width="9.140625" style="539"/>
    <col min="778" max="778" width="32.42578125" style="539" bestFit="1" customWidth="1"/>
    <col min="779" max="1024" width="9.140625" style="539"/>
    <col min="1025" max="1025" width="48.85546875" style="539" customWidth="1"/>
    <col min="1026" max="1026" width="9.85546875" style="539" customWidth="1"/>
    <col min="1027" max="1027" width="10.5703125" style="539" customWidth="1"/>
    <col min="1028" max="1028" width="12.85546875" style="539" customWidth="1"/>
    <col min="1029" max="1029" width="11.85546875" style="539" customWidth="1"/>
    <col min="1030" max="1033" width="9.140625" style="539"/>
    <col min="1034" max="1034" width="32.42578125" style="539" bestFit="1" customWidth="1"/>
    <col min="1035" max="1280" width="9.140625" style="539"/>
    <col min="1281" max="1281" width="48.85546875" style="539" customWidth="1"/>
    <col min="1282" max="1282" width="9.85546875" style="539" customWidth="1"/>
    <col min="1283" max="1283" width="10.5703125" style="539" customWidth="1"/>
    <col min="1284" max="1284" width="12.85546875" style="539" customWidth="1"/>
    <col min="1285" max="1285" width="11.85546875" style="539" customWidth="1"/>
    <col min="1286" max="1289" width="9.140625" style="539"/>
    <col min="1290" max="1290" width="32.42578125" style="539" bestFit="1" customWidth="1"/>
    <col min="1291" max="1536" width="9.140625" style="539"/>
    <col min="1537" max="1537" width="48.85546875" style="539" customWidth="1"/>
    <col min="1538" max="1538" width="9.85546875" style="539" customWidth="1"/>
    <col min="1539" max="1539" width="10.5703125" style="539" customWidth="1"/>
    <col min="1540" max="1540" width="12.85546875" style="539" customWidth="1"/>
    <col min="1541" max="1541" width="11.85546875" style="539" customWidth="1"/>
    <col min="1542" max="1545" width="9.140625" style="539"/>
    <col min="1546" max="1546" width="32.42578125" style="539" bestFit="1" customWidth="1"/>
    <col min="1547" max="1792" width="9.140625" style="539"/>
    <col min="1793" max="1793" width="48.85546875" style="539" customWidth="1"/>
    <col min="1794" max="1794" width="9.85546875" style="539" customWidth="1"/>
    <col min="1795" max="1795" width="10.5703125" style="539" customWidth="1"/>
    <col min="1796" max="1796" width="12.85546875" style="539" customWidth="1"/>
    <col min="1797" max="1797" width="11.85546875" style="539" customWidth="1"/>
    <col min="1798" max="1801" width="9.140625" style="539"/>
    <col min="1802" max="1802" width="32.42578125" style="539" bestFit="1" customWidth="1"/>
    <col min="1803" max="2048" width="9.140625" style="539"/>
    <col min="2049" max="2049" width="48.85546875" style="539" customWidth="1"/>
    <col min="2050" max="2050" width="9.85546875" style="539" customWidth="1"/>
    <col min="2051" max="2051" width="10.5703125" style="539" customWidth="1"/>
    <col min="2052" max="2052" width="12.85546875" style="539" customWidth="1"/>
    <col min="2053" max="2053" width="11.85546875" style="539" customWidth="1"/>
    <col min="2054" max="2057" width="9.140625" style="539"/>
    <col min="2058" max="2058" width="32.42578125" style="539" bestFit="1" customWidth="1"/>
    <col min="2059" max="2304" width="9.140625" style="539"/>
    <col min="2305" max="2305" width="48.85546875" style="539" customWidth="1"/>
    <col min="2306" max="2306" width="9.85546875" style="539" customWidth="1"/>
    <col min="2307" max="2307" width="10.5703125" style="539" customWidth="1"/>
    <col min="2308" max="2308" width="12.85546875" style="539" customWidth="1"/>
    <col min="2309" max="2309" width="11.85546875" style="539" customWidth="1"/>
    <col min="2310" max="2313" width="9.140625" style="539"/>
    <col min="2314" max="2314" width="32.42578125" style="539" bestFit="1" customWidth="1"/>
    <col min="2315" max="2560" width="9.140625" style="539"/>
    <col min="2561" max="2561" width="48.85546875" style="539" customWidth="1"/>
    <col min="2562" max="2562" width="9.85546875" style="539" customWidth="1"/>
    <col min="2563" max="2563" width="10.5703125" style="539" customWidth="1"/>
    <col min="2564" max="2564" width="12.85546875" style="539" customWidth="1"/>
    <col min="2565" max="2565" width="11.85546875" style="539" customWidth="1"/>
    <col min="2566" max="2569" width="9.140625" style="539"/>
    <col min="2570" max="2570" width="32.42578125" style="539" bestFit="1" customWidth="1"/>
    <col min="2571" max="2816" width="9.140625" style="539"/>
    <col min="2817" max="2817" width="48.85546875" style="539" customWidth="1"/>
    <col min="2818" max="2818" width="9.85546875" style="539" customWidth="1"/>
    <col min="2819" max="2819" width="10.5703125" style="539" customWidth="1"/>
    <col min="2820" max="2820" width="12.85546875" style="539" customWidth="1"/>
    <col min="2821" max="2821" width="11.85546875" style="539" customWidth="1"/>
    <col min="2822" max="2825" width="9.140625" style="539"/>
    <col min="2826" max="2826" width="32.42578125" style="539" bestFit="1" customWidth="1"/>
    <col min="2827" max="3072" width="9.140625" style="539"/>
    <col min="3073" max="3073" width="48.85546875" style="539" customWidth="1"/>
    <col min="3074" max="3074" width="9.85546875" style="539" customWidth="1"/>
    <col min="3075" max="3075" width="10.5703125" style="539" customWidth="1"/>
    <col min="3076" max="3076" width="12.85546875" style="539" customWidth="1"/>
    <col min="3077" max="3077" width="11.85546875" style="539" customWidth="1"/>
    <col min="3078" max="3081" width="9.140625" style="539"/>
    <col min="3082" max="3082" width="32.42578125" style="539" bestFit="1" customWidth="1"/>
    <col min="3083" max="3328" width="9.140625" style="539"/>
    <col min="3329" max="3329" width="48.85546875" style="539" customWidth="1"/>
    <col min="3330" max="3330" width="9.85546875" style="539" customWidth="1"/>
    <col min="3331" max="3331" width="10.5703125" style="539" customWidth="1"/>
    <col min="3332" max="3332" width="12.85546875" style="539" customWidth="1"/>
    <col min="3333" max="3333" width="11.85546875" style="539" customWidth="1"/>
    <col min="3334" max="3337" width="9.140625" style="539"/>
    <col min="3338" max="3338" width="32.42578125" style="539" bestFit="1" customWidth="1"/>
    <col min="3339" max="3584" width="9.140625" style="539"/>
    <col min="3585" max="3585" width="48.85546875" style="539" customWidth="1"/>
    <col min="3586" max="3586" width="9.85546875" style="539" customWidth="1"/>
    <col min="3587" max="3587" width="10.5703125" style="539" customWidth="1"/>
    <col min="3588" max="3588" width="12.85546875" style="539" customWidth="1"/>
    <col min="3589" max="3589" width="11.85546875" style="539" customWidth="1"/>
    <col min="3590" max="3593" width="9.140625" style="539"/>
    <col min="3594" max="3594" width="32.42578125" style="539" bestFit="1" customWidth="1"/>
    <col min="3595" max="3840" width="9.140625" style="539"/>
    <col min="3841" max="3841" width="48.85546875" style="539" customWidth="1"/>
    <col min="3842" max="3842" width="9.85546875" style="539" customWidth="1"/>
    <col min="3843" max="3843" width="10.5703125" style="539" customWidth="1"/>
    <col min="3844" max="3844" width="12.85546875" style="539" customWidth="1"/>
    <col min="3845" max="3845" width="11.85546875" style="539" customWidth="1"/>
    <col min="3846" max="3849" width="9.140625" style="539"/>
    <col min="3850" max="3850" width="32.42578125" style="539" bestFit="1" customWidth="1"/>
    <col min="3851" max="4096" width="9.140625" style="539"/>
    <col min="4097" max="4097" width="48.85546875" style="539" customWidth="1"/>
    <col min="4098" max="4098" width="9.85546875" style="539" customWidth="1"/>
    <col min="4099" max="4099" width="10.5703125" style="539" customWidth="1"/>
    <col min="4100" max="4100" width="12.85546875" style="539" customWidth="1"/>
    <col min="4101" max="4101" width="11.85546875" style="539" customWidth="1"/>
    <col min="4102" max="4105" width="9.140625" style="539"/>
    <col min="4106" max="4106" width="32.42578125" style="539" bestFit="1" customWidth="1"/>
    <col min="4107" max="4352" width="9.140625" style="539"/>
    <col min="4353" max="4353" width="48.85546875" style="539" customWidth="1"/>
    <col min="4354" max="4354" width="9.85546875" style="539" customWidth="1"/>
    <col min="4355" max="4355" width="10.5703125" style="539" customWidth="1"/>
    <col min="4356" max="4356" width="12.85546875" style="539" customWidth="1"/>
    <col min="4357" max="4357" width="11.85546875" style="539" customWidth="1"/>
    <col min="4358" max="4361" width="9.140625" style="539"/>
    <col min="4362" max="4362" width="32.42578125" style="539" bestFit="1" customWidth="1"/>
    <col min="4363" max="4608" width="9.140625" style="539"/>
    <col min="4609" max="4609" width="48.85546875" style="539" customWidth="1"/>
    <col min="4610" max="4610" width="9.85546875" style="539" customWidth="1"/>
    <col min="4611" max="4611" width="10.5703125" style="539" customWidth="1"/>
    <col min="4612" max="4612" width="12.85546875" style="539" customWidth="1"/>
    <col min="4613" max="4613" width="11.85546875" style="539" customWidth="1"/>
    <col min="4614" max="4617" width="9.140625" style="539"/>
    <col min="4618" max="4618" width="32.42578125" style="539" bestFit="1" customWidth="1"/>
    <col min="4619" max="4864" width="9.140625" style="539"/>
    <col min="4865" max="4865" width="48.85546875" style="539" customWidth="1"/>
    <col min="4866" max="4866" width="9.85546875" style="539" customWidth="1"/>
    <col min="4867" max="4867" width="10.5703125" style="539" customWidth="1"/>
    <col min="4868" max="4868" width="12.85546875" style="539" customWidth="1"/>
    <col min="4869" max="4869" width="11.85546875" style="539" customWidth="1"/>
    <col min="4870" max="4873" width="9.140625" style="539"/>
    <col min="4874" max="4874" width="32.42578125" style="539" bestFit="1" customWidth="1"/>
    <col min="4875" max="5120" width="9.140625" style="539"/>
    <col min="5121" max="5121" width="48.85546875" style="539" customWidth="1"/>
    <col min="5122" max="5122" width="9.85546875" style="539" customWidth="1"/>
    <col min="5123" max="5123" width="10.5703125" style="539" customWidth="1"/>
    <col min="5124" max="5124" width="12.85546875" style="539" customWidth="1"/>
    <col min="5125" max="5125" width="11.85546875" style="539" customWidth="1"/>
    <col min="5126" max="5129" width="9.140625" style="539"/>
    <col min="5130" max="5130" width="32.42578125" style="539" bestFit="1" customWidth="1"/>
    <col min="5131" max="5376" width="9.140625" style="539"/>
    <col min="5377" max="5377" width="48.85546875" style="539" customWidth="1"/>
    <col min="5378" max="5378" width="9.85546875" style="539" customWidth="1"/>
    <col min="5379" max="5379" width="10.5703125" style="539" customWidth="1"/>
    <col min="5380" max="5380" width="12.85546875" style="539" customWidth="1"/>
    <col min="5381" max="5381" width="11.85546875" style="539" customWidth="1"/>
    <col min="5382" max="5385" width="9.140625" style="539"/>
    <col min="5386" max="5386" width="32.42578125" style="539" bestFit="1" customWidth="1"/>
    <col min="5387" max="5632" width="9.140625" style="539"/>
    <col min="5633" max="5633" width="48.85546875" style="539" customWidth="1"/>
    <col min="5634" max="5634" width="9.85546875" style="539" customWidth="1"/>
    <col min="5635" max="5635" width="10.5703125" style="539" customWidth="1"/>
    <col min="5636" max="5636" width="12.85546875" style="539" customWidth="1"/>
    <col min="5637" max="5637" width="11.85546875" style="539" customWidth="1"/>
    <col min="5638" max="5641" width="9.140625" style="539"/>
    <col min="5642" max="5642" width="32.42578125" style="539" bestFit="1" customWidth="1"/>
    <col min="5643" max="5888" width="9.140625" style="539"/>
    <col min="5889" max="5889" width="48.85546875" style="539" customWidth="1"/>
    <col min="5890" max="5890" width="9.85546875" style="539" customWidth="1"/>
    <col min="5891" max="5891" width="10.5703125" style="539" customWidth="1"/>
    <col min="5892" max="5892" width="12.85546875" style="539" customWidth="1"/>
    <col min="5893" max="5893" width="11.85546875" style="539" customWidth="1"/>
    <col min="5894" max="5897" width="9.140625" style="539"/>
    <col min="5898" max="5898" width="32.42578125" style="539" bestFit="1" customWidth="1"/>
    <col min="5899" max="6144" width="9.140625" style="539"/>
    <col min="6145" max="6145" width="48.85546875" style="539" customWidth="1"/>
    <col min="6146" max="6146" width="9.85546875" style="539" customWidth="1"/>
    <col min="6147" max="6147" width="10.5703125" style="539" customWidth="1"/>
    <col min="6148" max="6148" width="12.85546875" style="539" customWidth="1"/>
    <col min="6149" max="6149" width="11.85546875" style="539" customWidth="1"/>
    <col min="6150" max="6153" width="9.140625" style="539"/>
    <col min="6154" max="6154" width="32.42578125" style="539" bestFit="1" customWidth="1"/>
    <col min="6155" max="6400" width="9.140625" style="539"/>
    <col min="6401" max="6401" width="48.85546875" style="539" customWidth="1"/>
    <col min="6402" max="6402" width="9.85546875" style="539" customWidth="1"/>
    <col min="6403" max="6403" width="10.5703125" style="539" customWidth="1"/>
    <col min="6404" max="6404" width="12.85546875" style="539" customWidth="1"/>
    <col min="6405" max="6405" width="11.85546875" style="539" customWidth="1"/>
    <col min="6406" max="6409" width="9.140625" style="539"/>
    <col min="6410" max="6410" width="32.42578125" style="539" bestFit="1" customWidth="1"/>
    <col min="6411" max="6656" width="9.140625" style="539"/>
    <col min="6657" max="6657" width="48.85546875" style="539" customWidth="1"/>
    <col min="6658" max="6658" width="9.85546875" style="539" customWidth="1"/>
    <col min="6659" max="6659" width="10.5703125" style="539" customWidth="1"/>
    <col min="6660" max="6660" width="12.85546875" style="539" customWidth="1"/>
    <col min="6661" max="6661" width="11.85546875" style="539" customWidth="1"/>
    <col min="6662" max="6665" width="9.140625" style="539"/>
    <col min="6666" max="6666" width="32.42578125" style="539" bestFit="1" customWidth="1"/>
    <col min="6667" max="6912" width="9.140625" style="539"/>
    <col min="6913" max="6913" width="48.85546875" style="539" customWidth="1"/>
    <col min="6914" max="6914" width="9.85546875" style="539" customWidth="1"/>
    <col min="6915" max="6915" width="10.5703125" style="539" customWidth="1"/>
    <col min="6916" max="6916" width="12.85546875" style="539" customWidth="1"/>
    <col min="6917" max="6917" width="11.85546875" style="539" customWidth="1"/>
    <col min="6918" max="6921" width="9.140625" style="539"/>
    <col min="6922" max="6922" width="32.42578125" style="539" bestFit="1" customWidth="1"/>
    <col min="6923" max="7168" width="9.140625" style="539"/>
    <col min="7169" max="7169" width="48.85546875" style="539" customWidth="1"/>
    <col min="7170" max="7170" width="9.85546875" style="539" customWidth="1"/>
    <col min="7171" max="7171" width="10.5703125" style="539" customWidth="1"/>
    <col min="7172" max="7172" width="12.85546875" style="539" customWidth="1"/>
    <col min="7173" max="7173" width="11.85546875" style="539" customWidth="1"/>
    <col min="7174" max="7177" width="9.140625" style="539"/>
    <col min="7178" max="7178" width="32.42578125" style="539" bestFit="1" customWidth="1"/>
    <col min="7179" max="7424" width="9.140625" style="539"/>
    <col min="7425" max="7425" width="48.85546875" style="539" customWidth="1"/>
    <col min="7426" max="7426" width="9.85546875" style="539" customWidth="1"/>
    <col min="7427" max="7427" width="10.5703125" style="539" customWidth="1"/>
    <col min="7428" max="7428" width="12.85546875" style="539" customWidth="1"/>
    <col min="7429" max="7429" width="11.85546875" style="539" customWidth="1"/>
    <col min="7430" max="7433" width="9.140625" style="539"/>
    <col min="7434" max="7434" width="32.42578125" style="539" bestFit="1" customWidth="1"/>
    <col min="7435" max="7680" width="9.140625" style="539"/>
    <col min="7681" max="7681" width="48.85546875" style="539" customWidth="1"/>
    <col min="7682" max="7682" width="9.85546875" style="539" customWidth="1"/>
    <col min="7683" max="7683" width="10.5703125" style="539" customWidth="1"/>
    <col min="7684" max="7684" width="12.85546875" style="539" customWidth="1"/>
    <col min="7685" max="7685" width="11.85546875" style="539" customWidth="1"/>
    <col min="7686" max="7689" width="9.140625" style="539"/>
    <col min="7690" max="7690" width="32.42578125" style="539" bestFit="1" customWidth="1"/>
    <col min="7691" max="7936" width="9.140625" style="539"/>
    <col min="7937" max="7937" width="48.85546875" style="539" customWidth="1"/>
    <col min="7938" max="7938" width="9.85546875" style="539" customWidth="1"/>
    <col min="7939" max="7939" width="10.5703125" style="539" customWidth="1"/>
    <col min="7940" max="7940" width="12.85546875" style="539" customWidth="1"/>
    <col min="7941" max="7941" width="11.85546875" style="539" customWidth="1"/>
    <col min="7942" max="7945" width="9.140625" style="539"/>
    <col min="7946" max="7946" width="32.42578125" style="539" bestFit="1" customWidth="1"/>
    <col min="7947" max="8192" width="9.140625" style="539"/>
    <col min="8193" max="8193" width="48.85546875" style="539" customWidth="1"/>
    <col min="8194" max="8194" width="9.85546875" style="539" customWidth="1"/>
    <col min="8195" max="8195" width="10.5703125" style="539" customWidth="1"/>
    <col min="8196" max="8196" width="12.85546875" style="539" customWidth="1"/>
    <col min="8197" max="8197" width="11.85546875" style="539" customWidth="1"/>
    <col min="8198" max="8201" width="9.140625" style="539"/>
    <col min="8202" max="8202" width="32.42578125" style="539" bestFit="1" customWidth="1"/>
    <col min="8203" max="8448" width="9.140625" style="539"/>
    <col min="8449" max="8449" width="48.85546875" style="539" customWidth="1"/>
    <col min="8450" max="8450" width="9.85546875" style="539" customWidth="1"/>
    <col min="8451" max="8451" width="10.5703125" style="539" customWidth="1"/>
    <col min="8452" max="8452" width="12.85546875" style="539" customWidth="1"/>
    <col min="8453" max="8453" width="11.85546875" style="539" customWidth="1"/>
    <col min="8454" max="8457" width="9.140625" style="539"/>
    <col min="8458" max="8458" width="32.42578125" style="539" bestFit="1" customWidth="1"/>
    <col min="8459" max="8704" width="9.140625" style="539"/>
    <col min="8705" max="8705" width="48.85546875" style="539" customWidth="1"/>
    <col min="8706" max="8706" width="9.85546875" style="539" customWidth="1"/>
    <col min="8707" max="8707" width="10.5703125" style="539" customWidth="1"/>
    <col min="8708" max="8708" width="12.85546875" style="539" customWidth="1"/>
    <col min="8709" max="8709" width="11.85546875" style="539" customWidth="1"/>
    <col min="8710" max="8713" width="9.140625" style="539"/>
    <col min="8714" max="8714" width="32.42578125" style="539" bestFit="1" customWidth="1"/>
    <col min="8715" max="8960" width="9.140625" style="539"/>
    <col min="8961" max="8961" width="48.85546875" style="539" customWidth="1"/>
    <col min="8962" max="8962" width="9.85546875" style="539" customWidth="1"/>
    <col min="8963" max="8963" width="10.5703125" style="539" customWidth="1"/>
    <col min="8964" max="8964" width="12.85546875" style="539" customWidth="1"/>
    <col min="8965" max="8965" width="11.85546875" style="539" customWidth="1"/>
    <col min="8966" max="8969" width="9.140625" style="539"/>
    <col min="8970" max="8970" width="32.42578125" style="539" bestFit="1" customWidth="1"/>
    <col min="8971" max="9216" width="9.140625" style="539"/>
    <col min="9217" max="9217" width="48.85546875" style="539" customWidth="1"/>
    <col min="9218" max="9218" width="9.85546875" style="539" customWidth="1"/>
    <col min="9219" max="9219" width="10.5703125" style="539" customWidth="1"/>
    <col min="9220" max="9220" width="12.85546875" style="539" customWidth="1"/>
    <col min="9221" max="9221" width="11.85546875" style="539" customWidth="1"/>
    <col min="9222" max="9225" width="9.140625" style="539"/>
    <col min="9226" max="9226" width="32.42578125" style="539" bestFit="1" customWidth="1"/>
    <col min="9227" max="9472" width="9.140625" style="539"/>
    <col min="9473" max="9473" width="48.85546875" style="539" customWidth="1"/>
    <col min="9474" max="9474" width="9.85546875" style="539" customWidth="1"/>
    <col min="9475" max="9475" width="10.5703125" style="539" customWidth="1"/>
    <col min="9476" max="9476" width="12.85546875" style="539" customWidth="1"/>
    <col min="9477" max="9477" width="11.85546875" style="539" customWidth="1"/>
    <col min="9478" max="9481" width="9.140625" style="539"/>
    <col min="9482" max="9482" width="32.42578125" style="539" bestFit="1" customWidth="1"/>
    <col min="9483" max="9728" width="9.140625" style="539"/>
    <col min="9729" max="9729" width="48.85546875" style="539" customWidth="1"/>
    <col min="9730" max="9730" width="9.85546875" style="539" customWidth="1"/>
    <col min="9731" max="9731" width="10.5703125" style="539" customWidth="1"/>
    <col min="9732" max="9732" width="12.85546875" style="539" customWidth="1"/>
    <col min="9733" max="9733" width="11.85546875" style="539" customWidth="1"/>
    <col min="9734" max="9737" width="9.140625" style="539"/>
    <col min="9738" max="9738" width="32.42578125" style="539" bestFit="1" customWidth="1"/>
    <col min="9739" max="9984" width="9.140625" style="539"/>
    <col min="9985" max="9985" width="48.85546875" style="539" customWidth="1"/>
    <col min="9986" max="9986" width="9.85546875" style="539" customWidth="1"/>
    <col min="9987" max="9987" width="10.5703125" style="539" customWidth="1"/>
    <col min="9988" max="9988" width="12.85546875" style="539" customWidth="1"/>
    <col min="9989" max="9989" width="11.85546875" style="539" customWidth="1"/>
    <col min="9990" max="9993" width="9.140625" style="539"/>
    <col min="9994" max="9994" width="32.42578125" style="539" bestFit="1" customWidth="1"/>
    <col min="9995" max="10240" width="9.140625" style="539"/>
    <col min="10241" max="10241" width="48.85546875" style="539" customWidth="1"/>
    <col min="10242" max="10242" width="9.85546875" style="539" customWidth="1"/>
    <col min="10243" max="10243" width="10.5703125" style="539" customWidth="1"/>
    <col min="10244" max="10244" width="12.85546875" style="539" customWidth="1"/>
    <col min="10245" max="10245" width="11.85546875" style="539" customWidth="1"/>
    <col min="10246" max="10249" width="9.140625" style="539"/>
    <col min="10250" max="10250" width="32.42578125" style="539" bestFit="1" customWidth="1"/>
    <col min="10251" max="10496" width="9.140625" style="539"/>
    <col min="10497" max="10497" width="48.85546875" style="539" customWidth="1"/>
    <col min="10498" max="10498" width="9.85546875" style="539" customWidth="1"/>
    <col min="10499" max="10499" width="10.5703125" style="539" customWidth="1"/>
    <col min="10500" max="10500" width="12.85546875" style="539" customWidth="1"/>
    <col min="10501" max="10501" width="11.85546875" style="539" customWidth="1"/>
    <col min="10502" max="10505" width="9.140625" style="539"/>
    <col min="10506" max="10506" width="32.42578125" style="539" bestFit="1" customWidth="1"/>
    <col min="10507" max="10752" width="9.140625" style="539"/>
    <col min="10753" max="10753" width="48.85546875" style="539" customWidth="1"/>
    <col min="10754" max="10754" width="9.85546875" style="539" customWidth="1"/>
    <col min="10755" max="10755" width="10.5703125" style="539" customWidth="1"/>
    <col min="10756" max="10756" width="12.85546875" style="539" customWidth="1"/>
    <col min="10757" max="10757" width="11.85546875" style="539" customWidth="1"/>
    <col min="10758" max="10761" width="9.140625" style="539"/>
    <col min="10762" max="10762" width="32.42578125" style="539" bestFit="1" customWidth="1"/>
    <col min="10763" max="11008" width="9.140625" style="539"/>
    <col min="11009" max="11009" width="48.85546875" style="539" customWidth="1"/>
    <col min="11010" max="11010" width="9.85546875" style="539" customWidth="1"/>
    <col min="11011" max="11011" width="10.5703125" style="539" customWidth="1"/>
    <col min="11012" max="11012" width="12.85546875" style="539" customWidth="1"/>
    <col min="11013" max="11013" width="11.85546875" style="539" customWidth="1"/>
    <col min="11014" max="11017" width="9.140625" style="539"/>
    <col min="11018" max="11018" width="32.42578125" style="539" bestFit="1" customWidth="1"/>
    <col min="11019" max="11264" width="9.140625" style="539"/>
    <col min="11265" max="11265" width="48.85546875" style="539" customWidth="1"/>
    <col min="11266" max="11266" width="9.85546875" style="539" customWidth="1"/>
    <col min="11267" max="11267" width="10.5703125" style="539" customWidth="1"/>
    <col min="11268" max="11268" width="12.85546875" style="539" customWidth="1"/>
    <col min="11269" max="11269" width="11.85546875" style="539" customWidth="1"/>
    <col min="11270" max="11273" width="9.140625" style="539"/>
    <col min="11274" max="11274" width="32.42578125" style="539" bestFit="1" customWidth="1"/>
    <col min="11275" max="11520" width="9.140625" style="539"/>
    <col min="11521" max="11521" width="48.85546875" style="539" customWidth="1"/>
    <col min="11522" max="11522" width="9.85546875" style="539" customWidth="1"/>
    <col min="11523" max="11523" width="10.5703125" style="539" customWidth="1"/>
    <col min="11524" max="11524" width="12.85546875" style="539" customWidth="1"/>
    <col min="11525" max="11525" width="11.85546875" style="539" customWidth="1"/>
    <col min="11526" max="11529" width="9.140625" style="539"/>
    <col min="11530" max="11530" width="32.42578125" style="539" bestFit="1" customWidth="1"/>
    <col min="11531" max="11776" width="9.140625" style="539"/>
    <col min="11777" max="11777" width="48.85546875" style="539" customWidth="1"/>
    <col min="11778" max="11778" width="9.85546875" style="539" customWidth="1"/>
    <col min="11779" max="11779" width="10.5703125" style="539" customWidth="1"/>
    <col min="11780" max="11780" width="12.85546875" style="539" customWidth="1"/>
    <col min="11781" max="11781" width="11.85546875" style="539" customWidth="1"/>
    <col min="11782" max="11785" width="9.140625" style="539"/>
    <col min="11786" max="11786" width="32.42578125" style="539" bestFit="1" customWidth="1"/>
    <col min="11787" max="12032" width="9.140625" style="539"/>
    <col min="12033" max="12033" width="48.85546875" style="539" customWidth="1"/>
    <col min="12034" max="12034" width="9.85546875" style="539" customWidth="1"/>
    <col min="12035" max="12035" width="10.5703125" style="539" customWidth="1"/>
    <col min="12036" max="12036" width="12.85546875" style="539" customWidth="1"/>
    <col min="12037" max="12037" width="11.85546875" style="539" customWidth="1"/>
    <col min="12038" max="12041" width="9.140625" style="539"/>
    <col min="12042" max="12042" width="32.42578125" style="539" bestFit="1" customWidth="1"/>
    <col min="12043" max="12288" width="9.140625" style="539"/>
    <col min="12289" max="12289" width="48.85546875" style="539" customWidth="1"/>
    <col min="12290" max="12290" width="9.85546875" style="539" customWidth="1"/>
    <col min="12291" max="12291" width="10.5703125" style="539" customWidth="1"/>
    <col min="12292" max="12292" width="12.85546875" style="539" customWidth="1"/>
    <col min="12293" max="12293" width="11.85546875" style="539" customWidth="1"/>
    <col min="12294" max="12297" width="9.140625" style="539"/>
    <col min="12298" max="12298" width="32.42578125" style="539" bestFit="1" customWidth="1"/>
    <col min="12299" max="12544" width="9.140625" style="539"/>
    <col min="12545" max="12545" width="48.85546875" style="539" customWidth="1"/>
    <col min="12546" max="12546" width="9.85546875" style="539" customWidth="1"/>
    <col min="12547" max="12547" width="10.5703125" style="539" customWidth="1"/>
    <col min="12548" max="12548" width="12.85546875" style="539" customWidth="1"/>
    <col min="12549" max="12549" width="11.85546875" style="539" customWidth="1"/>
    <col min="12550" max="12553" width="9.140625" style="539"/>
    <col min="12554" max="12554" width="32.42578125" style="539" bestFit="1" customWidth="1"/>
    <col min="12555" max="12800" width="9.140625" style="539"/>
    <col min="12801" max="12801" width="48.85546875" style="539" customWidth="1"/>
    <col min="12802" max="12802" width="9.85546875" style="539" customWidth="1"/>
    <col min="12803" max="12803" width="10.5703125" style="539" customWidth="1"/>
    <col min="12804" max="12804" width="12.85546875" style="539" customWidth="1"/>
    <col min="12805" max="12805" width="11.85546875" style="539" customWidth="1"/>
    <col min="12806" max="12809" width="9.140625" style="539"/>
    <col min="12810" max="12810" width="32.42578125" style="539" bestFit="1" customWidth="1"/>
    <col min="12811" max="13056" width="9.140625" style="539"/>
    <col min="13057" max="13057" width="48.85546875" style="539" customWidth="1"/>
    <col min="13058" max="13058" width="9.85546875" style="539" customWidth="1"/>
    <col min="13059" max="13059" width="10.5703125" style="539" customWidth="1"/>
    <col min="13060" max="13060" width="12.85546875" style="539" customWidth="1"/>
    <col min="13061" max="13061" width="11.85546875" style="539" customWidth="1"/>
    <col min="13062" max="13065" width="9.140625" style="539"/>
    <col min="13066" max="13066" width="32.42578125" style="539" bestFit="1" customWidth="1"/>
    <col min="13067" max="13312" width="9.140625" style="539"/>
    <col min="13313" max="13313" width="48.85546875" style="539" customWidth="1"/>
    <col min="13314" max="13314" width="9.85546875" style="539" customWidth="1"/>
    <col min="13315" max="13315" width="10.5703125" style="539" customWidth="1"/>
    <col min="13316" max="13316" width="12.85546875" style="539" customWidth="1"/>
    <col min="13317" max="13317" width="11.85546875" style="539" customWidth="1"/>
    <col min="13318" max="13321" width="9.140625" style="539"/>
    <col min="13322" max="13322" width="32.42578125" style="539" bestFit="1" customWidth="1"/>
    <col min="13323" max="13568" width="9.140625" style="539"/>
    <col min="13569" max="13569" width="48.85546875" style="539" customWidth="1"/>
    <col min="13570" max="13570" width="9.85546875" style="539" customWidth="1"/>
    <col min="13571" max="13571" width="10.5703125" style="539" customWidth="1"/>
    <col min="13572" max="13572" width="12.85546875" style="539" customWidth="1"/>
    <col min="13573" max="13573" width="11.85546875" style="539" customWidth="1"/>
    <col min="13574" max="13577" width="9.140625" style="539"/>
    <col min="13578" max="13578" width="32.42578125" style="539" bestFit="1" customWidth="1"/>
    <col min="13579" max="13824" width="9.140625" style="539"/>
    <col min="13825" max="13825" width="48.85546875" style="539" customWidth="1"/>
    <col min="13826" max="13826" width="9.85546875" style="539" customWidth="1"/>
    <col min="13827" max="13827" width="10.5703125" style="539" customWidth="1"/>
    <col min="13828" max="13828" width="12.85546875" style="539" customWidth="1"/>
    <col min="13829" max="13829" width="11.85546875" style="539" customWidth="1"/>
    <col min="13830" max="13833" width="9.140625" style="539"/>
    <col min="13834" max="13834" width="32.42578125" style="539" bestFit="1" customWidth="1"/>
    <col min="13835" max="14080" width="9.140625" style="539"/>
    <col min="14081" max="14081" width="48.85546875" style="539" customWidth="1"/>
    <col min="14082" max="14082" width="9.85546875" style="539" customWidth="1"/>
    <col min="14083" max="14083" width="10.5703125" style="539" customWidth="1"/>
    <col min="14084" max="14084" width="12.85546875" style="539" customWidth="1"/>
    <col min="14085" max="14085" width="11.85546875" style="539" customWidth="1"/>
    <col min="14086" max="14089" width="9.140625" style="539"/>
    <col min="14090" max="14090" width="32.42578125" style="539" bestFit="1" customWidth="1"/>
    <col min="14091" max="14336" width="9.140625" style="539"/>
    <col min="14337" max="14337" width="48.85546875" style="539" customWidth="1"/>
    <col min="14338" max="14338" width="9.85546875" style="539" customWidth="1"/>
    <col min="14339" max="14339" width="10.5703125" style="539" customWidth="1"/>
    <col min="14340" max="14340" width="12.85546875" style="539" customWidth="1"/>
    <col min="14341" max="14341" width="11.85546875" style="539" customWidth="1"/>
    <col min="14342" max="14345" width="9.140625" style="539"/>
    <col min="14346" max="14346" width="32.42578125" style="539" bestFit="1" customWidth="1"/>
    <col min="14347" max="14592" width="9.140625" style="539"/>
    <col min="14593" max="14593" width="48.85546875" style="539" customWidth="1"/>
    <col min="14594" max="14594" width="9.85546875" style="539" customWidth="1"/>
    <col min="14595" max="14595" width="10.5703125" style="539" customWidth="1"/>
    <col min="14596" max="14596" width="12.85546875" style="539" customWidth="1"/>
    <col min="14597" max="14597" width="11.85546875" style="539" customWidth="1"/>
    <col min="14598" max="14601" width="9.140625" style="539"/>
    <col min="14602" max="14602" width="32.42578125" style="539" bestFit="1" customWidth="1"/>
    <col min="14603" max="14848" width="9.140625" style="539"/>
    <col min="14849" max="14849" width="48.85546875" style="539" customWidth="1"/>
    <col min="14850" max="14850" width="9.85546875" style="539" customWidth="1"/>
    <col min="14851" max="14851" width="10.5703125" style="539" customWidth="1"/>
    <col min="14852" max="14852" width="12.85546875" style="539" customWidth="1"/>
    <col min="14853" max="14853" width="11.85546875" style="539" customWidth="1"/>
    <col min="14854" max="14857" width="9.140625" style="539"/>
    <col min="14858" max="14858" width="32.42578125" style="539" bestFit="1" customWidth="1"/>
    <col min="14859" max="15104" width="9.140625" style="539"/>
    <col min="15105" max="15105" width="48.85546875" style="539" customWidth="1"/>
    <col min="15106" max="15106" width="9.85546875" style="539" customWidth="1"/>
    <col min="15107" max="15107" width="10.5703125" style="539" customWidth="1"/>
    <col min="15108" max="15108" width="12.85546875" style="539" customWidth="1"/>
    <col min="15109" max="15109" width="11.85546875" style="539" customWidth="1"/>
    <col min="15110" max="15113" width="9.140625" style="539"/>
    <col min="15114" max="15114" width="32.42578125" style="539" bestFit="1" customWidth="1"/>
    <col min="15115" max="15360" width="9.140625" style="539"/>
    <col min="15361" max="15361" width="48.85546875" style="539" customWidth="1"/>
    <col min="15362" max="15362" width="9.85546875" style="539" customWidth="1"/>
    <col min="15363" max="15363" width="10.5703125" style="539" customWidth="1"/>
    <col min="15364" max="15364" width="12.85546875" style="539" customWidth="1"/>
    <col min="15365" max="15365" width="11.85546875" style="539" customWidth="1"/>
    <col min="15366" max="15369" width="9.140625" style="539"/>
    <col min="15370" max="15370" width="32.42578125" style="539" bestFit="1" customWidth="1"/>
    <col min="15371" max="15616" width="9.140625" style="539"/>
    <col min="15617" max="15617" width="48.85546875" style="539" customWidth="1"/>
    <col min="15618" max="15618" width="9.85546875" style="539" customWidth="1"/>
    <col min="15619" max="15619" width="10.5703125" style="539" customWidth="1"/>
    <col min="15620" max="15620" width="12.85546875" style="539" customWidth="1"/>
    <col min="15621" max="15621" width="11.85546875" style="539" customWidth="1"/>
    <col min="15622" max="15625" width="9.140625" style="539"/>
    <col min="15626" max="15626" width="32.42578125" style="539" bestFit="1" customWidth="1"/>
    <col min="15627" max="15872" width="9.140625" style="539"/>
    <col min="15873" max="15873" width="48.85546875" style="539" customWidth="1"/>
    <col min="15874" max="15874" width="9.85546875" style="539" customWidth="1"/>
    <col min="15875" max="15875" width="10.5703125" style="539" customWidth="1"/>
    <col min="15876" max="15876" width="12.85546875" style="539" customWidth="1"/>
    <col min="15877" max="15877" width="11.85546875" style="539" customWidth="1"/>
    <col min="15878" max="15881" width="9.140625" style="539"/>
    <col min="15882" max="15882" width="32.42578125" style="539" bestFit="1" customWidth="1"/>
    <col min="15883" max="16128" width="9.140625" style="539"/>
    <col min="16129" max="16129" width="48.85546875" style="539" customWidth="1"/>
    <col min="16130" max="16130" width="9.85546875" style="539" customWidth="1"/>
    <col min="16131" max="16131" width="10.5703125" style="539" customWidth="1"/>
    <col min="16132" max="16132" width="12.85546875" style="539" customWidth="1"/>
    <col min="16133" max="16133" width="11.85546875" style="539" customWidth="1"/>
    <col min="16134" max="16137" width="9.140625" style="539"/>
    <col min="16138" max="16138" width="32.42578125" style="539" bestFit="1" customWidth="1"/>
    <col min="16139" max="16384" width="9.140625" style="539"/>
  </cols>
  <sheetData>
    <row r="1" spans="1:6" ht="29.25" customHeight="1">
      <c r="A1" s="540" t="s">
        <v>904</v>
      </c>
    </row>
    <row r="2" spans="1:6" ht="409.5" customHeight="1">
      <c r="A2" s="2506" t="s">
        <v>937</v>
      </c>
      <c r="B2" s="2507"/>
      <c r="C2" s="2507"/>
      <c r="D2" s="2507"/>
      <c r="E2" s="2507"/>
    </row>
    <row r="3" spans="1:6" ht="15" customHeight="1">
      <c r="A3" s="654" t="s">
        <v>905</v>
      </c>
      <c r="B3" s="654"/>
      <c r="C3" s="541"/>
      <c r="D3" s="541"/>
      <c r="E3" s="541"/>
    </row>
    <row r="4" spans="1:6" ht="14.25" customHeight="1">
      <c r="A4" s="542" t="s">
        <v>172</v>
      </c>
      <c r="B4" s="543"/>
      <c r="C4" s="543"/>
      <c r="D4" s="543"/>
      <c r="E4" s="543"/>
      <c r="F4" s="655"/>
    </row>
    <row r="5" spans="1:6" ht="15" customHeight="1">
      <c r="A5" s="2502" t="s">
        <v>82</v>
      </c>
      <c r="B5" s="2504">
        <v>2007</v>
      </c>
      <c r="C5" s="2504"/>
      <c r="D5" s="2505">
        <v>2008</v>
      </c>
      <c r="E5" s="2505"/>
    </row>
    <row r="6" spans="1:6" ht="15" customHeight="1">
      <c r="A6" s="2503"/>
      <c r="B6" s="554" t="s">
        <v>266</v>
      </c>
      <c r="C6" s="554" t="s">
        <v>267</v>
      </c>
      <c r="D6" s="554" t="s">
        <v>266</v>
      </c>
      <c r="E6" s="554" t="s">
        <v>267</v>
      </c>
    </row>
    <row r="7" spans="1:6" ht="15" customHeight="1">
      <c r="A7" s="74" t="s">
        <v>14</v>
      </c>
      <c r="B7" s="555">
        <f>SUM(B8:B19)</f>
        <v>41241.262909394994</v>
      </c>
      <c r="C7" s="556">
        <f>SUM(C8:C19)</f>
        <v>100</v>
      </c>
      <c r="D7" s="555">
        <f>SUM(D8:D19)</f>
        <v>51611.957614908708</v>
      </c>
      <c r="E7" s="556">
        <f>SUM(E8:E19)</f>
        <v>100</v>
      </c>
    </row>
    <row r="8" spans="1:6" ht="15" customHeight="1">
      <c r="A8" s="708" t="s">
        <v>850</v>
      </c>
      <c r="B8" s="557">
        <v>1953.8065285409998</v>
      </c>
      <c r="C8" s="558">
        <v>4.7375041177410484</v>
      </c>
      <c r="D8" s="557">
        <v>2697.499498481</v>
      </c>
      <c r="E8" s="558">
        <v>5.2550755052068574</v>
      </c>
      <c r="F8" s="709"/>
    </row>
    <row r="9" spans="1:6" ht="15" customHeight="1">
      <c r="A9" s="708" t="s">
        <v>851</v>
      </c>
      <c r="B9" s="557">
        <v>2705.4536640647998</v>
      </c>
      <c r="C9" s="558">
        <v>6.5600650251873862</v>
      </c>
      <c r="D9" s="557">
        <v>3533.1142269838997</v>
      </c>
      <c r="E9" s="558">
        <v>6.8829603274351561</v>
      </c>
      <c r="F9" s="546"/>
    </row>
    <row r="10" spans="1:6" ht="15" customHeight="1">
      <c r="A10" s="708" t="s">
        <v>852</v>
      </c>
      <c r="B10" s="557">
        <v>16705.558793659999</v>
      </c>
      <c r="C10" s="558">
        <v>40.506904045012583</v>
      </c>
      <c r="D10" s="557">
        <v>25271.339417570001</v>
      </c>
      <c r="E10" s="558">
        <v>48.685092412885353</v>
      </c>
      <c r="F10" s="546"/>
    </row>
    <row r="11" spans="1:6" ht="15" customHeight="1">
      <c r="A11" s="708" t="s">
        <v>853</v>
      </c>
      <c r="B11" s="557">
        <v>938.74339710999993</v>
      </c>
      <c r="C11" s="558">
        <v>2.2762236917244083</v>
      </c>
      <c r="D11" s="557">
        <v>1088.7054754099997</v>
      </c>
      <c r="E11" s="558">
        <v>2.1209381056172134</v>
      </c>
      <c r="F11" s="546"/>
    </row>
    <row r="12" spans="1:6" ht="15" customHeight="1">
      <c r="A12" s="708" t="s">
        <v>854</v>
      </c>
      <c r="B12" s="557">
        <v>258.41948708000001</v>
      </c>
      <c r="C12" s="558">
        <v>0.62660420377459036</v>
      </c>
      <c r="D12" s="557">
        <v>282.17980911000001</v>
      </c>
      <c r="E12" s="558">
        <v>0.54972251292463126</v>
      </c>
      <c r="F12" s="547"/>
    </row>
    <row r="13" spans="1:6" ht="15" customHeight="1">
      <c r="A13" s="708" t="s">
        <v>148</v>
      </c>
      <c r="B13" s="557">
        <v>3.0006103999999998</v>
      </c>
      <c r="C13" s="558">
        <v>7.2757480938258155E-3</v>
      </c>
      <c r="D13" s="557">
        <v>3.8764154999999998</v>
      </c>
      <c r="E13" s="558">
        <v>7.5517553028370561E-3</v>
      </c>
      <c r="F13" s="546"/>
    </row>
    <row r="14" spans="1:6" ht="15" customHeight="1">
      <c r="A14" s="708" t="s">
        <v>855</v>
      </c>
      <c r="B14" s="557">
        <v>211.53762254</v>
      </c>
      <c r="C14" s="558">
        <v>0.51292712108437999</v>
      </c>
      <c r="D14" s="557">
        <v>284.68654662</v>
      </c>
      <c r="E14" s="558">
        <v>0.55460595957372316</v>
      </c>
      <c r="F14" s="546"/>
    </row>
    <row r="15" spans="1:6" ht="15" customHeight="1">
      <c r="A15" s="708" t="s">
        <v>856</v>
      </c>
      <c r="B15" s="557">
        <v>6357.4009953320001</v>
      </c>
      <c r="C15" s="558">
        <v>15.415146256066148</v>
      </c>
      <c r="D15" s="557">
        <v>5679.2218168533991</v>
      </c>
      <c r="E15" s="558">
        <v>11.063853570756427</v>
      </c>
      <c r="F15" s="546"/>
    </row>
    <row r="16" spans="1:6" ht="15" customHeight="1">
      <c r="A16" s="708" t="s">
        <v>892</v>
      </c>
      <c r="B16" s="557">
        <v>12064.3513489172</v>
      </c>
      <c r="C16" s="558">
        <v>29.253108410918401</v>
      </c>
      <c r="D16" s="557">
        <v>12705.920094380399</v>
      </c>
      <c r="E16" s="558">
        <v>24.752764364439543</v>
      </c>
      <c r="F16" s="546"/>
    </row>
    <row r="17" spans="1:6" ht="15" customHeight="1">
      <c r="A17" s="708" t="s">
        <v>857</v>
      </c>
      <c r="B17" s="557">
        <v>3.2059407499999999</v>
      </c>
      <c r="C17" s="558">
        <v>7.7736240935281043E-3</v>
      </c>
      <c r="D17" s="557">
        <v>7.2884479999999998</v>
      </c>
      <c r="E17" s="558">
        <v>1.4198832873682437E-2</v>
      </c>
      <c r="F17" s="709"/>
    </row>
    <row r="18" spans="1:6" ht="15" customHeight="1">
      <c r="A18" s="708" t="s">
        <v>858</v>
      </c>
      <c r="B18" s="557">
        <v>19.437604</v>
      </c>
      <c r="C18" s="558">
        <v>4.7131447072082749E-2</v>
      </c>
      <c r="D18" s="557">
        <v>26.09929</v>
      </c>
      <c r="E18" s="558">
        <v>5.0844769261133689E-2</v>
      </c>
    </row>
    <row r="19" spans="1:6" ht="15" customHeight="1">
      <c r="A19" s="710" t="s">
        <v>859</v>
      </c>
      <c r="B19" s="559">
        <v>20.346917000000001</v>
      </c>
      <c r="C19" s="560">
        <v>4.9336309231609046E-2</v>
      </c>
      <c r="D19" s="559">
        <v>32.026575999999999</v>
      </c>
      <c r="E19" s="560">
        <v>6.2391883723433156E-2</v>
      </c>
    </row>
    <row r="20" spans="1:6" s="58" customFormat="1" ht="15" customHeight="1">
      <c r="A20" s="561" t="s">
        <v>725</v>
      </c>
      <c r="B20" s="530"/>
      <c r="C20" s="530"/>
      <c r="D20" s="530"/>
      <c r="E20" s="530"/>
    </row>
    <row r="21" spans="1:6" ht="15" customHeight="1">
      <c r="A21" s="711" t="s">
        <v>860</v>
      </c>
      <c r="B21" s="537"/>
      <c r="C21" s="537"/>
      <c r="D21" s="537"/>
      <c r="E21" s="537"/>
      <c r="F21" s="538"/>
    </row>
    <row r="22" spans="1:6" ht="15" customHeight="1">
      <c r="A22" s="541"/>
      <c r="B22" s="541"/>
      <c r="C22" s="541"/>
      <c r="D22" s="541"/>
      <c r="E22" s="541"/>
    </row>
    <row r="23" spans="1:6" ht="15" customHeight="1">
      <c r="A23" s="2508" t="s">
        <v>906</v>
      </c>
      <c r="B23" s="2508"/>
      <c r="C23" s="2508"/>
      <c r="D23" s="2508"/>
      <c r="E23" s="2508"/>
      <c r="F23" s="2508"/>
    </row>
    <row r="24" spans="1:6" ht="14.25" customHeight="1">
      <c r="A24" s="542" t="s">
        <v>172</v>
      </c>
      <c r="B24" s="543"/>
      <c r="C24" s="543"/>
      <c r="D24" s="543"/>
      <c r="E24" s="543"/>
      <c r="F24" s="655"/>
    </row>
    <row r="25" spans="1:6" ht="15" customHeight="1">
      <c r="A25" s="2502" t="s">
        <v>82</v>
      </c>
      <c r="B25" s="2504">
        <v>2007</v>
      </c>
      <c r="C25" s="2504"/>
      <c r="D25" s="2505">
        <v>2008</v>
      </c>
      <c r="E25" s="2505"/>
    </row>
    <row r="26" spans="1:6" ht="15" customHeight="1">
      <c r="A26" s="2503"/>
      <c r="B26" s="554" t="s">
        <v>266</v>
      </c>
      <c r="C26" s="554" t="s">
        <v>267</v>
      </c>
      <c r="D26" s="554" t="s">
        <v>266</v>
      </c>
      <c r="E26" s="554" t="s">
        <v>267</v>
      </c>
    </row>
    <row r="27" spans="1:6" ht="15" customHeight="1">
      <c r="A27" s="74" t="s">
        <v>14</v>
      </c>
      <c r="B27" s="555">
        <f>SUM(B28:B35)</f>
        <v>41241.262909395002</v>
      </c>
      <c r="C27" s="556">
        <f>SUM(C28:C35)</f>
        <v>99.999999999999972</v>
      </c>
      <c r="D27" s="555">
        <f>SUM(D28:D35)</f>
        <v>51611.957614908701</v>
      </c>
      <c r="E27" s="556">
        <f>SUM(E28:E35)</f>
        <v>100</v>
      </c>
    </row>
    <row r="28" spans="1:6" ht="15" customHeight="1">
      <c r="A28" s="708" t="s">
        <v>861</v>
      </c>
      <c r="B28" s="557">
        <v>3037.4773048371999</v>
      </c>
      <c r="C28" s="537">
        <v>7.3651413428109267</v>
      </c>
      <c r="D28" s="557">
        <v>2233.8059742073256</v>
      </c>
      <c r="E28" s="537">
        <v>4.32807837066437</v>
      </c>
    </row>
    <row r="29" spans="1:6" ht="15" customHeight="1">
      <c r="A29" s="708" t="s">
        <v>862</v>
      </c>
      <c r="B29" s="557">
        <v>2596.9162167319996</v>
      </c>
      <c r="C29" s="537">
        <v>6.2968881977191025</v>
      </c>
      <c r="D29" s="557">
        <v>2690.3932759783997</v>
      </c>
      <c r="E29" s="537">
        <v>5.2127324757804754</v>
      </c>
    </row>
    <row r="30" spans="1:6" ht="15" customHeight="1">
      <c r="A30" s="708" t="s">
        <v>863</v>
      </c>
      <c r="B30" s="557">
        <v>907.7249943270001</v>
      </c>
      <c r="C30" s="537">
        <v>2.2010116332305989</v>
      </c>
      <c r="D30" s="557">
        <v>2835.6395282569997</v>
      </c>
      <c r="E30" s="537">
        <v>5.4941522455212839</v>
      </c>
    </row>
    <row r="31" spans="1:6" ht="15" customHeight="1">
      <c r="A31" s="708" t="s">
        <v>864</v>
      </c>
      <c r="B31" s="557">
        <v>0</v>
      </c>
      <c r="C31" s="537">
        <v>0</v>
      </c>
      <c r="D31" s="557">
        <v>80.981263778074165</v>
      </c>
      <c r="E31" s="537">
        <v>0.15690407324267391</v>
      </c>
    </row>
    <row r="32" spans="1:6" ht="15" customHeight="1">
      <c r="A32" s="708" t="s">
        <v>865</v>
      </c>
      <c r="B32" s="557">
        <v>21290.277244121331</v>
      </c>
      <c r="C32" s="537">
        <v>51.623727650860275</v>
      </c>
      <c r="D32" s="557">
        <v>23765.641258642478</v>
      </c>
      <c r="E32" s="537">
        <v>46.046773571280895</v>
      </c>
    </row>
    <row r="33" spans="1:8" ht="21" customHeight="1">
      <c r="A33" s="708" t="s">
        <v>866</v>
      </c>
      <c r="B33" s="557">
        <v>-942.00873445621801</v>
      </c>
      <c r="C33" s="537">
        <v>-2.2841413380714459</v>
      </c>
      <c r="D33" s="557">
        <v>1517.1732474369287</v>
      </c>
      <c r="E33" s="537">
        <v>2.9395770235203713</v>
      </c>
    </row>
    <row r="34" spans="1:8" ht="14.25" customHeight="1">
      <c r="A34" s="708" t="s">
        <v>867</v>
      </c>
      <c r="B34" s="557">
        <v>149.0220502</v>
      </c>
      <c r="C34" s="537">
        <v>0.36134211148527146</v>
      </c>
      <c r="D34" s="557">
        <v>227.36372718999999</v>
      </c>
      <c r="E34" s="537">
        <v>0.44052529238752108</v>
      </c>
    </row>
    <row r="35" spans="1:8">
      <c r="A35" s="710" t="s">
        <v>869</v>
      </c>
      <c r="B35" s="559">
        <v>14201.853833633686</v>
      </c>
      <c r="C35" s="562">
        <v>34.436030401965262</v>
      </c>
      <c r="D35" s="559">
        <v>18260.959339418492</v>
      </c>
      <c r="E35" s="562">
        <v>35.381256947602402</v>
      </c>
    </row>
    <row r="36" spans="1:8" s="58" customFormat="1" ht="15" customHeight="1">
      <c r="A36" s="561" t="s">
        <v>725</v>
      </c>
      <c r="B36" s="561"/>
      <c r="C36" s="561"/>
      <c r="D36" s="561"/>
      <c r="E36" s="561"/>
    </row>
    <row r="37" spans="1:8" ht="15" customHeight="1">
      <c r="A37" s="711" t="s">
        <v>860</v>
      </c>
      <c r="B37" s="563"/>
      <c r="C37" s="563"/>
      <c r="D37" s="563"/>
      <c r="E37" s="563"/>
      <c r="F37" s="538"/>
    </row>
    <row r="38" spans="1:8">
      <c r="A38" s="538"/>
    </row>
    <row r="39" spans="1:8">
      <c r="A39" s="544" t="s">
        <v>907</v>
      </c>
      <c r="B39" s="541"/>
      <c r="C39" s="541"/>
      <c r="D39" s="541"/>
      <c r="E39" s="541"/>
    </row>
    <row r="40" spans="1:8">
      <c r="A40" s="544"/>
      <c r="B40" s="541"/>
      <c r="C40" s="541"/>
      <c r="D40" s="541"/>
      <c r="E40" s="541"/>
    </row>
    <row r="41" spans="1:8">
      <c r="A41" s="541"/>
      <c r="B41" s="541"/>
      <c r="C41" s="541"/>
      <c r="D41" s="541"/>
      <c r="E41" s="541"/>
      <c r="F41" s="712" t="s">
        <v>861</v>
      </c>
      <c r="G41" s="620">
        <v>4.32807837066437</v>
      </c>
      <c r="H41" s="713"/>
    </row>
    <row r="42" spans="1:8">
      <c r="A42" s="541"/>
      <c r="B42" s="541"/>
      <c r="C42" s="541"/>
      <c r="D42" s="541"/>
      <c r="E42" s="541"/>
      <c r="F42" s="712" t="s">
        <v>862</v>
      </c>
      <c r="G42" s="620">
        <v>5.2127324757804754</v>
      </c>
      <c r="H42" s="713"/>
    </row>
    <row r="43" spans="1:8">
      <c r="A43" s="541"/>
      <c r="B43" s="541"/>
      <c r="C43" s="541"/>
      <c r="D43" s="541"/>
      <c r="E43" s="541"/>
      <c r="F43" s="712" t="s">
        <v>863</v>
      </c>
      <c r="G43" s="620">
        <v>5.4941522455212839</v>
      </c>
      <c r="H43" s="713"/>
    </row>
    <row r="44" spans="1:8">
      <c r="A44" s="541"/>
      <c r="B44" s="541"/>
      <c r="C44" s="541"/>
      <c r="D44" s="541"/>
      <c r="E44" s="541"/>
      <c r="F44" s="712" t="s">
        <v>864</v>
      </c>
      <c r="G44" s="620">
        <v>0.15690407324267391</v>
      </c>
      <c r="H44" s="713"/>
    </row>
    <row r="45" spans="1:8" ht="15" customHeight="1">
      <c r="A45" s="541"/>
      <c r="B45" s="541"/>
      <c r="C45" s="541"/>
      <c r="D45" s="541"/>
      <c r="E45" s="541"/>
      <c r="F45" s="712" t="s">
        <v>865</v>
      </c>
      <c r="G45" s="620">
        <v>46.046773571280895</v>
      </c>
      <c r="H45" s="713"/>
    </row>
    <row r="46" spans="1:8" ht="15" customHeight="1">
      <c r="A46" s="541"/>
      <c r="B46" s="541"/>
      <c r="C46" s="541"/>
      <c r="D46" s="541"/>
      <c r="E46" s="541"/>
      <c r="F46" s="712" t="s">
        <v>866</v>
      </c>
      <c r="G46" s="620">
        <v>2.9395770235203713</v>
      </c>
      <c r="H46" s="713"/>
    </row>
    <row r="47" spans="1:8">
      <c r="A47" s="541"/>
      <c r="B47" s="541"/>
      <c r="C47" s="541"/>
      <c r="D47" s="541"/>
      <c r="E47" s="541"/>
      <c r="F47" s="712" t="s">
        <v>867</v>
      </c>
      <c r="G47" s="620">
        <v>0.44052529238752108</v>
      </c>
      <c r="H47" s="713"/>
    </row>
    <row r="48" spans="1:8">
      <c r="A48" s="541"/>
      <c r="B48" s="541"/>
      <c r="C48" s="541"/>
      <c r="D48" s="541"/>
      <c r="E48" s="541"/>
      <c r="F48" s="712" t="s">
        <v>893</v>
      </c>
      <c r="G48" s="620">
        <v>35.381256947602402</v>
      </c>
      <c r="H48" s="714"/>
    </row>
    <row r="49" spans="1:8">
      <c r="A49" s="541"/>
      <c r="B49" s="541"/>
      <c r="C49" s="541"/>
      <c r="D49" s="541"/>
      <c r="E49" s="541"/>
      <c r="F49" s="713"/>
      <c r="G49" s="713"/>
      <c r="H49" s="713"/>
    </row>
    <row r="50" spans="1:8">
      <c r="A50" s="541"/>
      <c r="B50" s="541"/>
      <c r="C50" s="541"/>
      <c r="D50" s="541"/>
      <c r="E50" s="541"/>
    </row>
    <row r="51" spans="1:8">
      <c r="A51" s="541"/>
      <c r="B51" s="541"/>
      <c r="C51" s="541"/>
      <c r="D51" s="541"/>
      <c r="E51" s="541"/>
    </row>
    <row r="52" spans="1:8">
      <c r="A52" s="541"/>
      <c r="B52" s="541"/>
      <c r="C52" s="541"/>
      <c r="D52" s="541"/>
      <c r="E52" s="541"/>
    </row>
    <row r="53" spans="1:8">
      <c r="A53" s="541"/>
      <c r="B53" s="541"/>
      <c r="C53" s="541"/>
      <c r="D53" s="541"/>
      <c r="E53" s="541"/>
    </row>
    <row r="54" spans="1:8" ht="15" customHeight="1">
      <c r="A54" s="2501" t="s">
        <v>908</v>
      </c>
      <c r="B54" s="2501"/>
      <c r="C54" s="2501"/>
      <c r="D54" s="2501"/>
      <c r="E54" s="2501"/>
    </row>
    <row r="55" spans="1:8" ht="14.25" customHeight="1">
      <c r="A55" s="542" t="s">
        <v>172</v>
      </c>
      <c r="B55" s="543"/>
      <c r="C55" s="543"/>
      <c r="D55" s="543"/>
      <c r="E55" s="543"/>
      <c r="F55" s="655"/>
    </row>
    <row r="56" spans="1:8">
      <c r="A56" s="2502" t="s">
        <v>82</v>
      </c>
      <c r="B56" s="2504">
        <v>2007</v>
      </c>
      <c r="C56" s="2504"/>
      <c r="D56" s="2505">
        <v>2008</v>
      </c>
      <c r="E56" s="2505"/>
      <c r="F56" s="715"/>
    </row>
    <row r="57" spans="1:8">
      <c r="A57" s="2503"/>
      <c r="B57" s="554" t="s">
        <v>266</v>
      </c>
      <c r="C57" s="554" t="s">
        <v>267</v>
      </c>
      <c r="D57" s="554" t="s">
        <v>266</v>
      </c>
      <c r="E57" s="554" t="s">
        <v>267</v>
      </c>
    </row>
    <row r="58" spans="1:8">
      <c r="A58" s="74" t="s">
        <v>14</v>
      </c>
      <c r="B58" s="555">
        <f>SUM(B59:B66)</f>
        <v>213942.52170299998</v>
      </c>
      <c r="C58" s="556">
        <f>SUM(C59:C66)</f>
        <v>100</v>
      </c>
      <c r="D58" s="555">
        <f>SUM(D59:D66)</f>
        <v>194274.74646200001</v>
      </c>
      <c r="E58" s="556">
        <f>SUM(E59:E66)</f>
        <v>100</v>
      </c>
    </row>
    <row r="59" spans="1:8">
      <c r="A59" s="708" t="s">
        <v>850</v>
      </c>
      <c r="B59" s="557">
        <v>3934.7770860000001</v>
      </c>
      <c r="C59" s="558">
        <v>1.8391748656035518</v>
      </c>
      <c r="D59" s="557">
        <v>4179.8358470000003</v>
      </c>
      <c r="E59" s="558">
        <v>2.1515075546978379</v>
      </c>
      <c r="F59" s="709"/>
    </row>
    <row r="60" spans="1:8" ht="18.75">
      <c r="A60" s="708" t="s">
        <v>851</v>
      </c>
      <c r="B60" s="557">
        <v>694.55543299999999</v>
      </c>
      <c r="C60" s="558">
        <v>0.32464581022570072</v>
      </c>
      <c r="D60" s="557">
        <v>2370.26422</v>
      </c>
      <c r="E60" s="558">
        <v>1.2200578115095477</v>
      </c>
      <c r="F60" s="546"/>
    </row>
    <row r="61" spans="1:8" ht="18.75">
      <c r="A61" s="708" t="s">
        <v>852</v>
      </c>
      <c r="B61" s="557">
        <v>28900.700162000001</v>
      </c>
      <c r="C61" s="558">
        <v>13.508628360527894</v>
      </c>
      <c r="D61" s="557">
        <v>18980.636563</v>
      </c>
      <c r="E61" s="558">
        <v>9.7699968259706864</v>
      </c>
      <c r="F61" s="546"/>
    </row>
    <row r="62" spans="1:8" ht="18.75">
      <c r="A62" s="708" t="s">
        <v>853</v>
      </c>
      <c r="B62" s="557">
        <v>6981.7991480000001</v>
      </c>
      <c r="C62" s="558">
        <v>3.2633994833866158</v>
      </c>
      <c r="D62" s="557">
        <v>13465.88226</v>
      </c>
      <c r="E62" s="558">
        <v>6.9313600996689066</v>
      </c>
      <c r="F62" s="546"/>
    </row>
    <row r="63" spans="1:8" ht="18.75">
      <c r="A63" s="708" t="s">
        <v>854</v>
      </c>
      <c r="B63" s="564">
        <v>0.48</v>
      </c>
      <c r="C63" s="558">
        <v>2.2435932613075729E-4</v>
      </c>
      <c r="D63" s="564">
        <v>0.40630500000000003</v>
      </c>
      <c r="E63" s="558">
        <v>2.0913937987275815E-4</v>
      </c>
      <c r="F63" s="547"/>
    </row>
    <row r="64" spans="1:8" ht="18.75">
      <c r="A64" s="708" t="s">
        <v>855</v>
      </c>
      <c r="B64" s="557">
        <v>3558.4664889999999</v>
      </c>
      <c r="C64" s="558">
        <v>1.6632815490227537</v>
      </c>
      <c r="D64" s="557">
        <v>5817.0884939999996</v>
      </c>
      <c r="E64" s="558">
        <v>2.9942586980227088</v>
      </c>
      <c r="F64" s="546"/>
    </row>
    <row r="65" spans="1:11" ht="18.75">
      <c r="A65" s="708" t="s">
        <v>856</v>
      </c>
      <c r="B65" s="557">
        <v>167399.34521599999</v>
      </c>
      <c r="C65" s="558">
        <v>78.245008932066185</v>
      </c>
      <c r="D65" s="557">
        <v>147073.69372700001</v>
      </c>
      <c r="E65" s="558">
        <v>75.703968943677154</v>
      </c>
      <c r="F65" s="546"/>
    </row>
    <row r="66" spans="1:11" ht="18.75">
      <c r="A66" s="710" t="s">
        <v>892</v>
      </c>
      <c r="B66" s="559">
        <v>2472.3981690000001</v>
      </c>
      <c r="C66" s="560">
        <v>1.155636639841163</v>
      </c>
      <c r="D66" s="559">
        <v>2386.939046</v>
      </c>
      <c r="E66" s="560">
        <v>1.2286409270732896</v>
      </c>
      <c r="F66" s="546"/>
    </row>
    <row r="67" spans="1:11" s="58" customFormat="1" ht="15" customHeight="1">
      <c r="A67" s="561" t="s">
        <v>870</v>
      </c>
      <c r="B67" s="530"/>
      <c r="C67" s="530"/>
      <c r="D67" s="530"/>
      <c r="E67" s="530"/>
      <c r="G67" s="539"/>
      <c r="H67" s="539"/>
    </row>
    <row r="68" spans="1:11" ht="15" customHeight="1">
      <c r="A68" s="711" t="s">
        <v>860</v>
      </c>
      <c r="B68" s="537"/>
      <c r="C68" s="537"/>
      <c r="D68" s="537"/>
      <c r="E68" s="537"/>
      <c r="F68" s="538"/>
    </row>
    <row r="70" spans="1:11">
      <c r="A70" s="544" t="s">
        <v>912</v>
      </c>
    </row>
    <row r="71" spans="1:11">
      <c r="A71" s="544"/>
      <c r="G71" s="716"/>
      <c r="H71" s="716"/>
      <c r="I71" s="716"/>
      <c r="J71" s="716"/>
    </row>
    <row r="72" spans="1:11">
      <c r="G72" s="717"/>
      <c r="H72" s="717"/>
      <c r="I72" s="718"/>
      <c r="J72" s="718"/>
    </row>
    <row r="73" spans="1:11">
      <c r="G73" s="718"/>
      <c r="H73" s="719">
        <v>2007</v>
      </c>
      <c r="I73" s="719">
        <v>2008</v>
      </c>
      <c r="J73" s="719"/>
      <c r="K73" s="713"/>
    </row>
    <row r="74" spans="1:11">
      <c r="G74" s="718"/>
      <c r="H74" s="720">
        <v>3231.4211825500001</v>
      </c>
      <c r="I74" s="720">
        <v>4286.3383800200008</v>
      </c>
      <c r="J74" s="721" t="s">
        <v>868</v>
      </c>
      <c r="K74" s="713"/>
    </row>
    <row r="75" spans="1:11">
      <c r="G75" s="718"/>
      <c r="H75" s="720">
        <v>1132.0415117</v>
      </c>
      <c r="I75" s="720">
        <v>1719.6122847600002</v>
      </c>
      <c r="J75" s="721" t="s">
        <v>856</v>
      </c>
      <c r="K75" s="713"/>
    </row>
    <row r="76" spans="1:11">
      <c r="G76" s="718"/>
      <c r="H76" s="720">
        <v>10.2085756726</v>
      </c>
      <c r="I76" s="720">
        <v>6.2114610629999998</v>
      </c>
      <c r="J76" s="721" t="s">
        <v>894</v>
      </c>
      <c r="K76" s="713"/>
    </row>
    <row r="77" spans="1:11">
      <c r="G77" s="718"/>
      <c r="H77" s="722">
        <f>SUM(H74:H76)</f>
        <v>4373.6712699226</v>
      </c>
      <c r="I77" s="722">
        <f>SUM(I74:I76)</f>
        <v>6012.1621258430005</v>
      </c>
      <c r="J77" s="719" t="s">
        <v>619</v>
      </c>
      <c r="K77" s="713"/>
    </row>
    <row r="78" spans="1:11">
      <c r="G78" s="723"/>
      <c r="H78" s="714"/>
      <c r="I78" s="714"/>
      <c r="J78" s="714"/>
      <c r="K78" s="713"/>
    </row>
    <row r="79" spans="1:11">
      <c r="G79" s="716"/>
      <c r="H79" s="713"/>
      <c r="I79" s="713"/>
      <c r="J79" s="713"/>
      <c r="K79" s="713"/>
    </row>
    <row r="84" spans="3:10">
      <c r="C84" s="545"/>
    </row>
    <row r="88" spans="3:10">
      <c r="H88" s="2136"/>
      <c r="I88" s="2137" t="s">
        <v>850</v>
      </c>
      <c r="J88" s="557">
        <v>4179.8358470000003</v>
      </c>
    </row>
    <row r="89" spans="3:10">
      <c r="H89" s="2136"/>
      <c r="I89" s="2137" t="s">
        <v>851</v>
      </c>
      <c r="J89" s="557">
        <v>2370.26422</v>
      </c>
    </row>
    <row r="90" spans="3:10">
      <c r="H90" s="2136"/>
      <c r="I90" s="2137" t="s">
        <v>852</v>
      </c>
      <c r="J90" s="557">
        <v>18980.636563</v>
      </c>
    </row>
    <row r="91" spans="3:10">
      <c r="H91" s="2136"/>
      <c r="I91" s="2137" t="s">
        <v>853</v>
      </c>
      <c r="J91" s="557">
        <v>13465.88226</v>
      </c>
    </row>
    <row r="92" spans="3:10">
      <c r="H92" s="2136"/>
      <c r="I92" s="2137" t="s">
        <v>854</v>
      </c>
      <c r="J92" s="564">
        <v>0.40630500000000003</v>
      </c>
    </row>
    <row r="93" spans="3:10">
      <c r="H93" s="2136"/>
      <c r="I93" s="2137" t="s">
        <v>855</v>
      </c>
      <c r="J93" s="557">
        <v>5817.0884939999996</v>
      </c>
    </row>
    <row r="94" spans="3:10">
      <c r="H94" s="2136"/>
      <c r="I94" s="2137" t="s">
        <v>856</v>
      </c>
      <c r="J94" s="557">
        <v>147073.69372700001</v>
      </c>
    </row>
    <row r="95" spans="3:10">
      <c r="H95" s="2136"/>
      <c r="I95" s="2137" t="s">
        <v>892</v>
      </c>
      <c r="J95" s="559">
        <v>2386.939046</v>
      </c>
    </row>
  </sheetData>
  <mergeCells count="12">
    <mergeCell ref="A54:E54"/>
    <mergeCell ref="A56:A57"/>
    <mergeCell ref="B56:C56"/>
    <mergeCell ref="D56:E56"/>
    <mergeCell ref="A2:E2"/>
    <mergeCell ref="A5:A6"/>
    <mergeCell ref="B5:C5"/>
    <mergeCell ref="D5:E5"/>
    <mergeCell ref="A23:F23"/>
    <mergeCell ref="A25:A26"/>
    <mergeCell ref="B25:C25"/>
    <mergeCell ref="D25:E25"/>
  </mergeCells>
  <pageMargins left="0.7" right="0.7" top="0.75" bottom="0.56999999999999995" header="0.3" footer="0.3"/>
  <pageSetup paperSize="9" scale="78" orientation="portrait" r:id="rId1"/>
  <headerFooter>
    <oddFooter>&amp;C&amp;P</oddFooter>
  </headerFooter>
  <rowBreaks count="2" manualBreakCount="2">
    <brk id="22" max="4" man="1"/>
    <brk id="8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
  <sheetViews>
    <sheetView view="pageBreakPreview" zoomScale="60" workbookViewId="0">
      <selection activeCell="D12" sqref="D12"/>
    </sheetView>
  </sheetViews>
  <sheetFormatPr defaultRowHeight="15"/>
  <sheetData>
    <row r="1" spans="2:3" ht="75" customHeight="1">
      <c r="B1" s="178" t="s">
        <v>359</v>
      </c>
      <c r="C1" s="179"/>
    </row>
    <row r="2" spans="2:3" ht="33" customHeight="1">
      <c r="B2" s="180" t="s">
        <v>902</v>
      </c>
      <c r="C2" s="179"/>
    </row>
    <row r="3" spans="2:3" ht="40.5" customHeight="1">
      <c r="B3" s="180" t="s">
        <v>903</v>
      </c>
      <c r="C3" s="179"/>
    </row>
    <row r="4" spans="2:3" ht="10.5" customHeight="1"/>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4AE7CCCCDD4F24A8B955240D751DB42" ma:contentTypeVersion="35" ma:contentTypeDescription="Create a new document." ma:contentTypeScope="" ma:versionID="cc6b9be8f1208688eee2564f51eafe9a">
  <xsd:schema xmlns:xsd="http://www.w3.org/2001/XMLSchema" xmlns:xs="http://www.w3.org/2001/XMLSchema" xmlns:p="http://schemas.microsoft.com/office/2006/metadata/properties" xmlns:ns2="cac204a3-57fb-4aea-ba50-989298fa4f73" xmlns:ns3="6e9f574b-60a0-419e-880f-d4012e444303" targetNamespace="http://schemas.microsoft.com/office/2006/metadata/properties" ma:root="true" ma:fieldsID="1411e363ba7d8584b9f9d4a2b1519abc" ns2:_="" ns3:_="">
    <xsd:import namespace="cac204a3-57fb-4aea-ba50-989298fa4f73"/>
    <xsd:import namespace="6e9f574b-60a0-419e-880f-d4012e444303"/>
    <xsd:element name="properties">
      <xsd:complexType>
        <xsd:sequence>
          <xsd:element name="documentManagement">
            <xsd:complexType>
              <xsd:all>
                <xsd:element ref="ns2:TitleAr" minOccurs="0"/>
                <xsd:element ref="ns2:Order0" minOccurs="0"/>
                <xsd:element ref="ns2:DocumentType" minOccurs="0"/>
                <xsd:element ref="ns2:DocumentType_x003a_ID" minOccurs="0"/>
                <xsd:element ref="ns2:ReleaseLookup" minOccurs="0"/>
                <xsd:element ref="ns2:ReleaseLookup_x003a_ID" minOccurs="0"/>
                <xsd:element ref="ns2:DocumentType_x003a_TitleAr" minOccurs="0"/>
                <xsd:element ref="ns2:DocumentType_x003a_Order" minOccurs="0"/>
                <xsd:element ref="ns2:DocumentType_x003a_IconURL" minOccurs="0"/>
                <xsd:element ref="ns2:DocumentType_x003a_FileFormat" minOccurs="0"/>
                <xsd:element ref="ns2:Language" minOccurs="0"/>
                <xsd:element ref="ns2:KeyWords" minOccurs="0"/>
                <xsd:element ref="ns2:KeyWordsAr" minOccurs="0"/>
                <xsd:element ref="ns2:UpdatedInSMARTSCAD" minOccurs="0"/>
                <xsd:element ref="ns2:ReleaseID_DB"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204a3-57fb-4aea-ba50-989298fa4f73" elementFormDefault="qualified">
    <xsd:import namespace="http://schemas.microsoft.com/office/2006/documentManagement/types"/>
    <xsd:import namespace="http://schemas.microsoft.com/office/infopath/2007/PartnerControls"/>
    <xsd:element name="TitleAr" ma:index="8" nillable="true" ma:displayName="TitleAr" ma:internalName="TitleAr">
      <xsd:simpleType>
        <xsd:restriction base="dms:Text">
          <xsd:maxLength value="255"/>
        </xsd:restriction>
      </xsd:simpleType>
    </xsd:element>
    <xsd:element name="Order0" ma:index="9" nillable="true" ma:displayName="Order" ma:internalName="Order0">
      <xsd:simpleType>
        <xsd:restriction base="dms:Text">
          <xsd:maxLength value="255"/>
        </xsd:restriction>
      </xsd:simpleType>
    </xsd:element>
    <xsd:element name="DocumentType" ma:index="10" nillable="true" ma:displayName="DocumentType" ma:list="{9d98e320-a687-429d-8495-31256b765200}" ma:internalName="DocumentType" ma:readOnly="false" ma:showField="Title">
      <xsd:simpleType>
        <xsd:restriction base="dms:Lookup"/>
      </xsd:simpleType>
    </xsd:element>
    <xsd:element name="DocumentType_x003a_ID" ma:index="11" nillable="true" ma:displayName="DocumentType:ID" ma:list="{9d98e320-a687-429d-8495-31256b765200}" ma:internalName="DocumentType_x003a_ID" ma:readOnly="true" ma:showField="ID" ma:web="6e9f574b-60a0-419e-880f-d4012e444303">
      <xsd:simpleType>
        <xsd:restriction base="dms:Lookup"/>
      </xsd:simpleType>
    </xsd:element>
    <xsd:element name="ReleaseLookup" ma:index="12" nillable="true" ma:displayName="ReleaseLookup" ma:list="{85188737-29c3-4ec2-b80c-9db60352f311}" ma:internalName="ReleaseLookup" ma:readOnly="false" ma:showField="Title">
      <xsd:simpleType>
        <xsd:restriction base="dms:Lookup"/>
      </xsd:simpleType>
    </xsd:element>
    <xsd:element name="ReleaseLookup_x003a_ID" ma:index="13" nillable="true" ma:displayName="ReleaseLookup:ID" ma:list="{85188737-29c3-4ec2-b80c-9db60352f311}" ma:internalName="ReleaseLookup_x003a_ID" ma:readOnly="true" ma:showField="ID" ma:web="6e9f574b-60a0-419e-880f-d4012e444303">
      <xsd:simpleType>
        <xsd:restriction base="dms:Lookup"/>
      </xsd:simpleType>
    </xsd:element>
    <xsd:element name="DocumentType_x003a_TitleAr" ma:index="14" nillable="true" ma:displayName="DocumentType:TitleAr" ma:list="{9d98e320-a687-429d-8495-31256b765200}" ma:internalName="DocumentType_x003a_TitleAr" ma:readOnly="true" ma:showField="TitleAr" ma:web="6e9f574b-60a0-419e-880f-d4012e444303">
      <xsd:simpleType>
        <xsd:restriction base="dms:Lookup"/>
      </xsd:simpleType>
    </xsd:element>
    <xsd:element name="DocumentType_x003a_Order" ma:index="15" nillable="true" ma:displayName="DocumentType:Order" ma:list="{9d98e320-a687-429d-8495-31256b765200}" ma:internalName="DocumentType_x003a_Order" ma:readOnly="true" ma:showField="Order0" ma:web="6e9f574b-60a0-419e-880f-d4012e444303">
      <xsd:simpleType>
        <xsd:restriction base="dms:Lookup"/>
      </xsd:simpleType>
    </xsd:element>
    <xsd:element name="DocumentType_x003a_IconURL" ma:index="16" nillable="true" ma:displayName="DocumentType:IconURL" ma:list="{9d98e320-a687-429d-8495-31256b765200}" ma:internalName="DocumentType_x003a_IconURL" ma:readOnly="true" ma:showField="IconURL" ma:web="6e9f574b-60a0-419e-880f-d4012e444303">
      <xsd:simpleType>
        <xsd:restriction base="dms:Lookup"/>
      </xsd:simpleType>
    </xsd:element>
    <xsd:element name="DocumentType_x003a_FileFormat" ma:index="17" nillable="true" ma:displayName="DocumentType:FileFormat" ma:list="{9d98e320-a687-429d-8495-31256b765200}" ma:internalName="DocumentType_x003a_FileFormat" ma:readOnly="true" ma:showField="FileFormat" ma:web="6e9f574b-60a0-419e-880f-d4012e444303">
      <xsd:simpleType>
        <xsd:restriction base="dms:Lookup"/>
      </xsd:simpleType>
    </xsd:element>
    <xsd:element name="Language" ma:index="18" nillable="true" ma:displayName="Language" ma:default="Both" ma:format="Dropdown" ma:internalName="Language">
      <xsd:simpleType>
        <xsd:restriction base="dms:Choice">
          <xsd:enumeration value="English"/>
          <xsd:enumeration value="Arabic"/>
          <xsd:enumeration value="Both"/>
        </xsd:restriction>
      </xsd:simpleType>
    </xsd:element>
    <xsd:element name="KeyWords" ma:index="19" nillable="true" ma:displayName="KeyWords" ma:internalName="KeyWords">
      <xsd:simpleType>
        <xsd:restriction base="dms:Text">
          <xsd:maxLength value="255"/>
        </xsd:restriction>
      </xsd:simpleType>
    </xsd:element>
    <xsd:element name="KeyWordsAr" ma:index="20" nillable="true" ma:displayName="KeyWordsAr" ma:internalName="KeyWordsAr">
      <xsd:simpleType>
        <xsd:restriction base="dms:Text">
          <xsd:maxLength value="255"/>
        </xsd:restriction>
      </xsd:simpleType>
    </xsd:element>
    <xsd:element name="UpdatedInSMARTSCAD" ma:index="21" nillable="true" ma:displayName="UpdatedInSMARTSCAD" ma:internalName="UpdatedInSMARTSCAD">
      <xsd:simpleType>
        <xsd:restriction base="dms:Text">
          <xsd:maxLength value="255"/>
        </xsd:restriction>
      </xsd:simpleType>
    </xsd:element>
    <xsd:element name="ReleaseID_DB" ma:index="22" nillable="true" ma:displayName="ReleaseID_DB" ma:internalName="ReleaseID_DB">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itleAr xmlns="cac204a3-57fb-4aea-ba50-989298fa4f73" xsi:nil="true"/>
    <DocumentType xmlns="cac204a3-57fb-4aea-ba50-989298fa4f73">3</DocumentType>
    <ReleaseLookup xmlns="cac204a3-57fb-4aea-ba50-989298fa4f73">197</ReleaseLookup>
    <Language xmlns="cac204a3-57fb-4aea-ba50-989298fa4f73">English</Language>
    <Order0 xmlns="cac204a3-57fb-4aea-ba50-989298fa4f73">2</Order0>
    <UpdatedInSMARTSCAD xmlns="cac204a3-57fb-4aea-ba50-989298fa4f73">1</UpdatedInSMARTSCAD>
    <KeyWordsAr xmlns="cac204a3-57fb-4aea-ba50-989298fa4f73" xsi:nil="true"/>
    <KeyWords xmlns="cac204a3-57fb-4aea-ba50-989298fa4f73" xsi:nil="true"/>
    <ReleaseID_DB xmlns="cac204a3-57fb-4aea-ba50-989298fa4f73" xsi:nil="true"/>
  </documentManagement>
</p:properties>
</file>

<file path=customXml/itemProps1.xml><?xml version="1.0" encoding="utf-8"?>
<ds:datastoreItem xmlns:ds="http://schemas.openxmlformats.org/officeDocument/2006/customXml" ds:itemID="{3224AED6-3E11-42D4-B8E6-018DB9280243}"/>
</file>

<file path=customXml/itemProps2.xml><?xml version="1.0" encoding="utf-8"?>
<ds:datastoreItem xmlns:ds="http://schemas.openxmlformats.org/officeDocument/2006/customXml" ds:itemID="{756300EE-25CC-4287-AC4A-49EAED54B742}"/>
</file>

<file path=customXml/itemProps3.xml><?xml version="1.0" encoding="utf-8"?>
<ds:datastoreItem xmlns:ds="http://schemas.openxmlformats.org/officeDocument/2006/customXml" ds:itemID="{DA8DB254-BAD2-4D21-A567-922A1795BE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27</vt:i4>
      </vt:variant>
    </vt:vector>
  </HeadingPairs>
  <TitlesOfParts>
    <vt:vector size="59" baseType="lpstr">
      <vt:lpstr>index</vt:lpstr>
      <vt:lpstr>GDP</vt:lpstr>
      <vt:lpstr>BoP&amp;Trade</vt:lpstr>
      <vt:lpstr>Prices </vt:lpstr>
      <vt:lpstr>FinancialStat</vt:lpstr>
      <vt:lpstr>GovFinance</vt:lpstr>
      <vt:lpstr>Wages</vt:lpstr>
      <vt:lpstr>FIS</vt:lpstr>
      <vt:lpstr>index-indu</vt:lpstr>
      <vt:lpstr>Investment</vt:lpstr>
      <vt:lpstr>manufacturing</vt:lpstr>
      <vt:lpstr>oil&amp;gas1</vt:lpstr>
      <vt:lpstr>petrochemical</vt:lpstr>
      <vt:lpstr>electricity</vt:lpstr>
      <vt:lpstr>construction</vt:lpstr>
      <vt:lpstr>transport</vt:lpstr>
      <vt:lpstr>ICT</vt:lpstr>
      <vt:lpstr>Hotel</vt:lpstr>
      <vt:lpstr>population Index</vt:lpstr>
      <vt:lpstr>population</vt:lpstr>
      <vt:lpstr>birthFertility</vt:lpstr>
      <vt:lpstr>index-soc</vt:lpstr>
      <vt:lpstr>Education</vt:lpstr>
      <vt:lpstr>Health</vt:lpstr>
      <vt:lpstr>social</vt:lpstr>
      <vt:lpstr>Culture</vt:lpstr>
      <vt:lpstr>index-labour</vt:lpstr>
      <vt:lpstr>labour</vt:lpstr>
      <vt:lpstr>Index-Agri</vt:lpstr>
      <vt:lpstr>Agriculture </vt:lpstr>
      <vt:lpstr>Climate</vt:lpstr>
      <vt:lpstr>Environment</vt:lpstr>
      <vt:lpstr>'Agriculture '!Print_Area</vt:lpstr>
      <vt:lpstr>birthFertility!Print_Area</vt:lpstr>
      <vt:lpstr>'BoP&amp;Trade'!Print_Area</vt:lpstr>
      <vt:lpstr>Climate!Print_Area</vt:lpstr>
      <vt:lpstr>construction!Print_Area</vt:lpstr>
      <vt:lpstr>Culture!Print_Area</vt:lpstr>
      <vt:lpstr>Education!Print_Area</vt:lpstr>
      <vt:lpstr>electricity!Print_Area</vt:lpstr>
      <vt:lpstr>Environment!Print_Area</vt:lpstr>
      <vt:lpstr>FinancialStat!Print_Area</vt:lpstr>
      <vt:lpstr>FIS!Print_Area</vt:lpstr>
      <vt:lpstr>GDP!Print_Area</vt:lpstr>
      <vt:lpstr>GovFinance!Print_Area</vt:lpstr>
      <vt:lpstr>Health!Print_Area</vt:lpstr>
      <vt:lpstr>Hotel!Print_Area</vt:lpstr>
      <vt:lpstr>ICT!Print_Area</vt:lpstr>
      <vt:lpstr>index!Print_Area</vt:lpstr>
      <vt:lpstr>Investment!Print_Area</vt:lpstr>
      <vt:lpstr>labour!Print_Area</vt:lpstr>
      <vt:lpstr>manufacturing!Print_Area</vt:lpstr>
      <vt:lpstr>'oil&amp;gas1'!Print_Area</vt:lpstr>
      <vt:lpstr>petrochemical!Print_Area</vt:lpstr>
      <vt:lpstr>population!Print_Area</vt:lpstr>
      <vt:lpstr>'Prices '!Print_Area</vt:lpstr>
      <vt:lpstr>social!Print_Area</vt:lpstr>
      <vt:lpstr>transport!Print_Area</vt:lpstr>
      <vt:lpstr>Wages!Print_Area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Hiba Sadik Alrawi</dc:creator>
  <cp:keywords/>
  <cp:lastModifiedBy>Ebtihal Ali Nasser</cp:lastModifiedBy>
  <cp:lastPrinted>2011-09-11T06:09:26Z</cp:lastPrinted>
  <dcterms:created xsi:type="dcterms:W3CDTF">2011-06-12T07:16:16Z</dcterms:created>
  <dcterms:modified xsi:type="dcterms:W3CDTF">2013-12-17T08:47:14Z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0x01010054AE7CCCCDD4F24A8B955240D751DB42</vt:lpwstr>
  </property>
</Properties>
</file>